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0" yWindow="0" windowWidth="14595" windowHeight="124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<sst xmlns="http://schemas.openxmlformats.org/spreadsheetml/2006/main" count="117" uniqueCount="67">
  <si>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</si>
  <si>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</si>
  <si>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</si>
  <si>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</si>
  <si>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</si>
  <si>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</si>
  <si>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</si>
  <si>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</si>
  <si>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</si>
  <si>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</si>
  <si>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</si>
  <si>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</si>
  <si>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</si>
  <si>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</si>
  <si>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</si>
  <si>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</si>
  <si>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</si>
  <si>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</si>
  <si>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</si>
  <si>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</si>
  <si>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</si>
  <si>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</si>
  <si>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</si>
  <si>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</si>
  <si>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</si>
  <si>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</si>
  <si>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</si>
  <si>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</si>
  <si>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</si>
  <si>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</si>
  <si>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</si>
  <si>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</si>
  <si>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</si>
  <si>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</si>
  <si>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</si>
  <si>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</si>
  <si>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</si>
  <si>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</si>
  <si>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</si>
  <si>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</si>
  <si>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</si>
  <si>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</si>
  <si>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</si>
  <si>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</si>
  <si>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</si>
  <si>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</si>
  <si>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</si>
  <si>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</si>
  <si>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</si>
  <si>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</si>
  <si>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</si>
  <si>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</si>
  <si>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</si>
  <si>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</si>
  <si>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</si>
  <si>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</si>
  <si>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</si>
  <si>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</si>
  <si>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</si>
  <si>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</si>
  <si>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области:</t>
  </si>
  <si>
    <t>Район</t>
  </si>
  <si>
    <t>Отклонение: +,-</t>
  </si>
  <si>
    <t>Планы на 2020 год</t>
  </si>
  <si>
    <t>рапс</t>
  </si>
  <si>
    <t xml:space="preserve"> на 7 сентября 2020 года</t>
  </si>
  <si>
    <t>на 07.09.2019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</si>
</sst>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8"/>
      <color theme="1"/>
      <name val="Arial Cyr"/>
      <family val="0"/>
    </font>
    <font>
      <sz val="9"/>
      <color theme="1"/>
      <name val="Arial Cyr"/>
      <family val="0"/>
    </font>
    <font>
      <b/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Alignment="1">
      <alignment wrapText="1"/>
    </xf>
    <xf numFmtId="1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1" fontId="0" fillId="33" borderId="10" xfId="0" applyNumberFormat="1" applyFont="1" applyFill="1" applyBorder="1" applyAlignment="1" applyProtection="1">
      <alignment wrapText="1"/>
      <protection/>
    </xf>
    <xf numFmtId="0" fontId="0" fillId="33" borderId="0" xfId="0" applyFont="1" applyFill="1" applyAlignment="1">
      <alignment wrapText="1"/>
    </xf>
    <xf numFmtId="0" fontId="45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0" fillId="33" borderId="12" xfId="0" applyFont="1" applyFill="1" applyBorder="1" applyAlignment="1">
      <alignment wrapText="1"/>
    </xf>
    <xf numFmtId="0" fontId="0" fillId="33" borderId="12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" fontId="0" fillId="33" borderId="12" xfId="0" applyNumberFormat="1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wrapText="1"/>
    </xf>
    <xf numFmtId="0" fontId="45" fillId="33" borderId="0" xfId="0" applyFont="1" applyFill="1" applyAlignment="1">
      <alignment wrapText="1"/>
    </xf>
    <xf numFmtId="1" fontId="0" fillId="33" borderId="0" xfId="0" applyNumberFormat="1" applyFont="1" applyFill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0" xfId="0" applyNumberFormat="1" applyFont="1" applyFill="1" applyBorder="1" applyAlignment="1">
      <alignment wrapText="1"/>
    </xf>
    <xf numFmtId="1" fontId="0" fillId="33" borderId="10" xfId="0" applyNumberFormat="1" applyFont="1" applyFill="1" applyBorder="1" applyAlignment="1" applyProtection="1">
      <alignment wrapText="1"/>
      <protection locked="0"/>
    </xf>
    <xf numFmtId="0" fontId="0" fillId="33" borderId="10" xfId="0" applyNumberFormat="1" applyFont="1" applyFill="1" applyBorder="1" applyAlignment="1" applyProtection="1">
      <alignment wrapText="1"/>
      <protection locked="0"/>
    </xf>
    <xf numFmtId="0" fontId="0" fillId="33" borderId="17" xfId="0" applyNumberFormat="1" applyFont="1" applyFill="1" applyBorder="1" applyAlignment="1" applyProtection="1">
      <alignment wrapText="1"/>
      <protection locked="0"/>
    </xf>
    <xf numFmtId="0" fontId="1" fillId="33" borderId="14" xfId="0" applyFont="1" applyFill="1" applyBorder="1" applyAlignment="1">
      <alignment wrapText="1"/>
    </xf>
    <xf numFmtId="1" fontId="45" fillId="33" borderId="10" xfId="0" applyNumberFormat="1" applyFont="1" applyFill="1" applyBorder="1" applyAlignment="1">
      <alignment wrapText="1"/>
    </xf>
    <xf numFmtId="0" fontId="45" fillId="33" borderId="10" xfId="0" applyNumberFormat="1" applyFont="1" applyFill="1" applyBorder="1" applyAlignment="1" applyProtection="1">
      <alignment wrapText="1"/>
      <protection locked="0"/>
    </xf>
    <xf numFmtId="0" fontId="45" fillId="33" borderId="17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 horizontal="center" wrapText="1"/>
    </xf>
    <xf numFmtId="172" fontId="0" fillId="33" borderId="10" xfId="0" applyNumberFormat="1" applyFont="1" applyFill="1" applyBorder="1" applyAlignment="1" applyProtection="1">
      <alignment wrapText="1"/>
      <protection locked="0"/>
    </xf>
    <xf numFmtId="0" fontId="46" fillId="33" borderId="14" xfId="0" applyFont="1" applyFill="1" applyBorder="1" applyAlignment="1">
      <alignment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1" fontId="48" fillId="33" borderId="16" xfId="0" applyNumberFormat="1" applyFont="1" applyFill="1" applyBorder="1" applyAlignment="1" applyProtection="1">
      <alignment horizontal="center" vertical="center" wrapText="1"/>
      <protection/>
    </xf>
    <xf numFmtId="1" fontId="45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8" fillId="33" borderId="10" xfId="0" applyNumberFormat="1" applyFont="1" applyFill="1" applyBorder="1" applyAlignment="1">
      <alignment horizontal="center" vertical="center" wrapText="1"/>
    </xf>
    <xf numFmtId="1" fontId="48" fillId="33" borderId="10" xfId="0" applyNumberFormat="1" applyFont="1" applyFill="1" applyBorder="1" applyAlignment="1" applyProtection="1">
      <alignment horizontal="center" vertical="center" wrapText="1"/>
      <protection/>
    </xf>
    <xf numFmtId="1" fontId="45" fillId="33" borderId="17" xfId="0" applyNumberFormat="1" applyFont="1" applyFill="1" applyBorder="1" applyAlignment="1" applyProtection="1">
      <alignment horizontal="center" vertical="center" wrapText="1"/>
      <protection locked="0"/>
    </xf>
    <xf numFmtId="1" fontId="45" fillId="33" borderId="10" xfId="0" applyNumberFormat="1" applyFont="1" applyFill="1" applyBorder="1" applyAlignment="1" applyProtection="1">
      <alignment wrapText="1"/>
      <protection locked="0"/>
    </xf>
    <xf numFmtId="1" fontId="45" fillId="33" borderId="10" xfId="0" applyNumberFormat="1" applyFont="1" applyFill="1" applyBorder="1" applyAlignment="1" applyProtection="1">
      <alignment wrapText="1"/>
      <protection/>
    </xf>
    <xf numFmtId="0" fontId="6" fillId="33" borderId="10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wrapText="1"/>
    </xf>
    <xf numFmtId="1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" fontId="4" fillId="33" borderId="21" xfId="0" applyNumberFormat="1" applyFont="1" applyFill="1" applyBorder="1" applyAlignment="1" applyProtection="1">
      <alignment horizontal="center" vertical="center" wrapText="1"/>
      <protection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 applyProtection="1">
      <alignment horizontal="center" vertical="center" wrapText="1"/>
      <protection/>
    </xf>
    <xf numFmtId="1" fontId="4" fillId="33" borderId="20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1" fontId="4" fillId="33" borderId="10" xfId="0" applyNumberFormat="1" applyFont="1" applyFill="1" applyBorder="1" applyAlignment="1" applyProtection="1">
      <alignment wrapText="1"/>
      <protection/>
    </xf>
    <xf numFmtId="0" fontId="4" fillId="33" borderId="12" xfId="0" applyNumberFormat="1" applyFont="1" applyFill="1" applyBorder="1" applyAlignment="1">
      <alignment wrapText="1"/>
    </xf>
    <xf numFmtId="0" fontId="4" fillId="33" borderId="20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0" xfId="0" applyFont="1" applyFill="1" applyBorder="1" applyAlignment="1">
      <alignment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 wrapText="1"/>
    </xf>
    <xf numFmtId="1" fontId="3" fillId="33" borderId="26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wrapText="1"/>
    </xf>
    <xf numFmtId="1" fontId="2" fillId="33" borderId="36" xfId="0" applyNumberFormat="1" applyFont="1" applyFill="1" applyBorder="1" applyAlignment="1">
      <alignment horizontal="center" wrapText="1"/>
    </xf>
    <xf numFmtId="1" fontId="2" fillId="33" borderId="37" xfId="0" applyNumberFormat="1" applyFont="1" applyFill="1" applyBorder="1" applyAlignment="1">
      <alignment horizont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1" fontId="4" fillId="33" borderId="36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/>
    </xf>
    <xf numFmtId="0" fontId="1" fillId="33" borderId="35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2"/>
  <sheetViews>
    <sheetView tabSelected="1" zoomScalePageLayoutView="0" workbookViewId="0" topLeftCell="A1">
      <selection activeCell="L27" sqref="L27"/>
    </sheetView>
  </sheetViews>
  <sheetFormatPr defaultColWidth="9.00390625" defaultRowHeight="12.75"/>
  <cols>
    <col min="1" max="1" width="17.625" style="4" customWidth="1"/>
    <col min="2" max="2" width="11.00390625" style="4" customWidth="1"/>
    <col min="3" max="3" width="6.375" style="4" customWidth="1"/>
    <col min="4" max="4" width="8.875" style="4" customWidth="1"/>
    <col min="5" max="5" width="6.875" style="1" customWidth="1"/>
    <col min="6" max="6" width="5.25390625" style="1" customWidth="1"/>
    <col min="7" max="8" width="5.125" style="1" customWidth="1"/>
    <col min="9" max="9" width="5.625" style="1" customWidth="1"/>
    <col min="10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16.25390625" style="3" customWidth="1"/>
    <col min="28" max="28" width="7.375" style="3" customWidth="1"/>
    <col min="29" max="29" width="5.75390625" style="3" customWidth="1"/>
    <col min="30" max="31" width="5.00390625" style="3" customWidth="1"/>
    <col min="32" max="32" width="6.125" style="3" customWidth="1"/>
    <col min="33" max="33" width="8.375" style="3" customWidth="1"/>
    <col min="34" max="34" width="7.875" style="3" customWidth="1"/>
    <col min="35" max="35" width="8.625" style="7" customWidth="1"/>
    <col min="36" max="36" width="7.25390625" style="3" customWidth="1"/>
    <col min="37" max="37" width="6.625" style="3" customWidth="1"/>
    <col min="38" max="38" width="6.25390625" style="3" customWidth="1"/>
    <col min="39" max="39" width="6.375" style="3" customWidth="1"/>
    <col min="40" max="40" width="6.00390625" style="3" customWidth="1"/>
    <col min="41" max="41" width="5.75390625" style="9" customWidth="1"/>
    <col min="42" max="42" width="5.25390625" style="9" customWidth="1"/>
    <col min="43" max="43" width="7.00390625" style="3" customWidth="1"/>
    <col min="44" max="44" width="5.75390625" style="3" customWidth="1"/>
    <col min="45" max="45" width="6.125" style="3" customWidth="1"/>
    <col min="46" max="46" width="26.375" style="3" customWidth="1"/>
    <col min="47" max="47" width="9.125" style="3" customWidth="1"/>
    <col min="48" max="48" width="0" style="3" hidden="1" customWidth="1"/>
    <col min="49" max="16384" width="9.125" style="3" customWidth="1"/>
  </cols>
  <sheetData>
    <row r="1" spans="1:29" s="8" customFormat="1" ht="12.75" customHeight="1">
      <c r="A1" s="102" t="s">
        <v>30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C1" s="5"/>
    </row>
    <row r="2" spans="1:39" s="8" customFormat="1" ht="17.25" customHeight="1">
      <c r="A2" s="144" t="s">
        <v>65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B2" s="134" t="s">
        <v>63</v>
      </c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</row>
    <row r="3" spans="1:43" s="8" customFormat="1" ht="12.75" customHeight="1" thickBot="1">
      <c r="A3" s="2"/>
      <c r="B3" s="2"/>
      <c r="C3" s="2"/>
      <c r="D3" s="2"/>
      <c r="E3" s="10"/>
      <c r="F3" s="10"/>
      <c r="G3" s="10"/>
      <c r="H3" s="10"/>
      <c r="I3" s="10"/>
      <c r="J3" s="10"/>
      <c r="K3" s="133"/>
      <c r="L3" s="133"/>
      <c r="M3" s="10"/>
      <c r="N3" s="10"/>
      <c r="O3" s="133"/>
      <c r="P3" s="133"/>
      <c r="Q3" s="133"/>
      <c r="R3" s="133"/>
      <c r="S3" s="133"/>
      <c r="T3" s="133"/>
      <c r="U3" s="133"/>
      <c r="V3" s="133"/>
      <c r="W3" s="11"/>
      <c r="X3" s="11"/>
      <c r="Y3" s="6"/>
      <c r="Z3" s="6"/>
      <c r="AI3" s="102"/>
      <c r="AJ3" s="103"/>
      <c r="AK3" s="103"/>
      <c r="AL3" s="103"/>
      <c r="AM3" s="103"/>
      <c r="AN3" s="103"/>
      <c r="AO3" s="103"/>
      <c r="AP3" s="103"/>
      <c r="AQ3" s="103"/>
    </row>
    <row r="4" spans="1:45" s="16" customFormat="1" ht="33" customHeight="1">
      <c r="A4" s="119" t="s">
        <v>61</v>
      </c>
      <c r="B4" s="122" t="s">
        <v>33</v>
      </c>
      <c r="C4" s="154" t="s">
        <v>32</v>
      </c>
      <c r="D4" s="155"/>
      <c r="E4" s="152" t="s">
        <v>6</v>
      </c>
      <c r="F4" s="153"/>
      <c r="G4" s="153"/>
      <c r="H4" s="153"/>
      <c r="I4" s="153"/>
      <c r="J4" s="151"/>
      <c r="K4" s="127" t="s">
        <v>7</v>
      </c>
      <c r="L4" s="151"/>
      <c r="M4" s="147" t="s">
        <v>2</v>
      </c>
      <c r="N4" s="148"/>
      <c r="O4" s="127" t="s">
        <v>25</v>
      </c>
      <c r="P4" s="128"/>
      <c r="Q4" s="128"/>
      <c r="R4" s="128"/>
      <c r="S4" s="128"/>
      <c r="T4" s="128"/>
      <c r="U4" s="128"/>
      <c r="V4" s="129"/>
      <c r="W4" s="93" t="s">
        <v>18</v>
      </c>
      <c r="X4" s="93" t="s">
        <v>21</v>
      </c>
      <c r="Y4" s="93" t="s">
        <v>22</v>
      </c>
      <c r="Z4" s="130" t="s">
        <v>19</v>
      </c>
      <c r="AA4" s="108" t="s">
        <v>61</v>
      </c>
      <c r="AB4" s="111" t="s">
        <v>24</v>
      </c>
      <c r="AC4" s="112"/>
      <c r="AD4" s="112"/>
      <c r="AE4" s="112"/>
      <c r="AF4" s="113"/>
      <c r="AG4" s="141" t="s">
        <v>23</v>
      </c>
      <c r="AH4" s="104" t="s">
        <v>28</v>
      </c>
      <c r="AI4" s="136" t="s">
        <v>25</v>
      </c>
      <c r="AJ4" s="137"/>
      <c r="AK4" s="137"/>
      <c r="AL4" s="137"/>
      <c r="AM4" s="137"/>
      <c r="AN4" s="137"/>
      <c r="AO4" s="137"/>
      <c r="AP4" s="138"/>
      <c r="AQ4" s="96" t="s">
        <v>18</v>
      </c>
      <c r="AR4" s="96" t="s">
        <v>21</v>
      </c>
      <c r="AS4" s="90" t="s">
        <v>22</v>
      </c>
    </row>
    <row r="5" spans="1:45" s="16" customFormat="1" ht="24" customHeight="1">
      <c r="A5" s="120"/>
      <c r="B5" s="123"/>
      <c r="C5" s="139" t="s">
        <v>31</v>
      </c>
      <c r="D5" s="145" t="s">
        <v>29</v>
      </c>
      <c r="E5" s="118" t="s">
        <v>10</v>
      </c>
      <c r="F5" s="116" t="s">
        <v>4</v>
      </c>
      <c r="G5" s="117"/>
      <c r="H5" s="117"/>
      <c r="I5" s="118"/>
      <c r="J5" s="115" t="s">
        <v>0</v>
      </c>
      <c r="K5" s="115" t="s">
        <v>3</v>
      </c>
      <c r="L5" s="115" t="s">
        <v>0</v>
      </c>
      <c r="M5" s="149"/>
      <c r="N5" s="150"/>
      <c r="O5" s="115" t="s">
        <v>20</v>
      </c>
      <c r="P5" s="116" t="s">
        <v>11</v>
      </c>
      <c r="Q5" s="117"/>
      <c r="R5" s="117"/>
      <c r="S5" s="117"/>
      <c r="T5" s="117"/>
      <c r="U5" s="117"/>
      <c r="V5" s="118"/>
      <c r="W5" s="94"/>
      <c r="X5" s="94"/>
      <c r="Y5" s="94"/>
      <c r="Z5" s="131"/>
      <c r="AA5" s="109"/>
      <c r="AB5" s="107" t="s">
        <v>10</v>
      </c>
      <c r="AC5" s="99" t="s">
        <v>4</v>
      </c>
      <c r="AD5" s="125"/>
      <c r="AE5" s="125"/>
      <c r="AF5" s="126"/>
      <c r="AG5" s="142"/>
      <c r="AH5" s="105"/>
      <c r="AI5" s="107" t="s">
        <v>20</v>
      </c>
      <c r="AJ5" s="99" t="s">
        <v>11</v>
      </c>
      <c r="AK5" s="100"/>
      <c r="AL5" s="100"/>
      <c r="AM5" s="100"/>
      <c r="AN5" s="100"/>
      <c r="AO5" s="100"/>
      <c r="AP5" s="101"/>
      <c r="AQ5" s="97"/>
      <c r="AR5" s="97"/>
      <c r="AS5" s="91"/>
    </row>
    <row r="6" spans="1:45" s="16" customFormat="1" ht="52.5" customHeight="1">
      <c r="A6" s="121"/>
      <c r="B6" s="124"/>
      <c r="C6" s="140"/>
      <c r="D6" s="146"/>
      <c r="E6" s="118"/>
      <c r="F6" s="18" t="s">
        <v>5</v>
      </c>
      <c r="G6" s="18" t="s">
        <v>9</v>
      </c>
      <c r="H6" s="18" t="s">
        <v>8</v>
      </c>
      <c r="I6" s="18" t="s">
        <v>64</v>
      </c>
      <c r="J6" s="95"/>
      <c r="K6" s="95"/>
      <c r="L6" s="95"/>
      <c r="M6" s="18" t="s">
        <v>3</v>
      </c>
      <c r="N6" s="18" t="s">
        <v>1</v>
      </c>
      <c r="O6" s="95"/>
      <c r="P6" s="18" t="s">
        <v>12</v>
      </c>
      <c r="Q6" s="18" t="s">
        <v>13</v>
      </c>
      <c r="R6" s="18" t="s">
        <v>9</v>
      </c>
      <c r="S6" s="18" t="s">
        <v>15</v>
      </c>
      <c r="T6" s="18" t="s">
        <v>14</v>
      </c>
      <c r="U6" s="18" t="s">
        <v>17</v>
      </c>
      <c r="V6" s="18" t="s">
        <v>16</v>
      </c>
      <c r="W6" s="95"/>
      <c r="X6" s="95"/>
      <c r="Y6" s="95"/>
      <c r="Z6" s="132"/>
      <c r="AA6" s="110"/>
      <c r="AB6" s="98"/>
      <c r="AC6" s="19" t="s">
        <v>5</v>
      </c>
      <c r="AD6" s="19" t="s">
        <v>9</v>
      </c>
      <c r="AE6" s="19" t="s">
        <v>64</v>
      </c>
      <c r="AF6" s="19" t="s">
        <v>8</v>
      </c>
      <c r="AG6" s="143"/>
      <c r="AH6" s="106"/>
      <c r="AI6" s="98"/>
      <c r="AJ6" s="19" t="s">
        <v>12</v>
      </c>
      <c r="AK6" s="19" t="s">
        <v>13</v>
      </c>
      <c r="AL6" s="19" t="s">
        <v>9</v>
      </c>
      <c r="AM6" s="19" t="s">
        <v>15</v>
      </c>
      <c r="AN6" s="19" t="s">
        <v>8</v>
      </c>
      <c r="AO6" s="19" t="s">
        <v>17</v>
      </c>
      <c r="AP6" s="19" t="s">
        <v>16</v>
      </c>
      <c r="AQ6" s="98"/>
      <c r="AR6" s="98"/>
      <c r="AS6" s="92"/>
    </row>
    <row r="7" spans="1:48" s="16" customFormat="1" ht="14.25" customHeight="1">
      <c r="A7" s="42" t="s">
        <v>34</v>
      </c>
      <c r="B7" s="43"/>
      <c r="C7" s="89"/>
      <c r="D7" s="44"/>
      <c r="E7" s="45">
        <f aca="true" t="shared" si="0" ref="E7:E19">SUM(F7:I7)</f>
        <v>8</v>
      </c>
      <c r="F7" s="46">
        <v>8</v>
      </c>
      <c r="G7" s="46"/>
      <c r="H7" s="46"/>
      <c r="I7" s="46"/>
      <c r="J7" s="47" t="e">
        <f>E7/AB7*100</f>
        <v>#DIV/0!</v>
      </c>
      <c r="K7" s="46">
        <v>8</v>
      </c>
      <c r="L7" s="13">
        <f aca="true" t="shared" si="1" ref="L7:L38">K7/AG7*100</f>
        <v>1.4035087719298245</v>
      </c>
      <c r="M7" s="46"/>
      <c r="N7" s="46"/>
      <c r="O7" s="48">
        <f aca="true" t="shared" si="2" ref="O7:O19">P7+Q7+R7+S7+T7+U7+V7</f>
        <v>0</v>
      </c>
      <c r="P7" s="46"/>
      <c r="Q7" s="46"/>
      <c r="R7" s="46"/>
      <c r="S7" s="46"/>
      <c r="T7" s="46"/>
      <c r="U7" s="46"/>
      <c r="V7" s="46"/>
      <c r="W7" s="46"/>
      <c r="X7" s="46"/>
      <c r="Y7" s="46"/>
      <c r="Z7" s="49"/>
      <c r="AA7" s="42" t="s">
        <v>34</v>
      </c>
      <c r="AB7" s="50">
        <f>SUM(AC7:AF7)</f>
        <v>0</v>
      </c>
      <c r="AC7" s="51"/>
      <c r="AD7" s="51"/>
      <c r="AE7" s="51"/>
      <c r="AF7" s="51"/>
      <c r="AG7" s="14">
        <v>570</v>
      </c>
      <c r="AH7" s="50"/>
      <c r="AI7" s="15">
        <f>SUM(AJ7:AP7)</f>
        <v>166</v>
      </c>
      <c r="AJ7" s="51">
        <v>80.5</v>
      </c>
      <c r="AK7" s="51">
        <v>85.5</v>
      </c>
      <c r="AL7" s="51"/>
      <c r="AM7" s="51"/>
      <c r="AN7" s="51"/>
      <c r="AO7" s="51"/>
      <c r="AP7" s="51"/>
      <c r="AQ7" s="52">
        <v>6</v>
      </c>
      <c r="AR7" s="52"/>
      <c r="AS7" s="53"/>
      <c r="AV7" s="14"/>
    </row>
    <row r="8" spans="1:48" s="16" customFormat="1" ht="14.25" customHeight="1">
      <c r="A8" s="54" t="s">
        <v>35</v>
      </c>
      <c r="B8" s="43"/>
      <c r="C8" s="89"/>
      <c r="D8" s="44"/>
      <c r="E8" s="45">
        <f t="shared" si="0"/>
        <v>0</v>
      </c>
      <c r="F8" s="46"/>
      <c r="G8" s="46"/>
      <c r="H8" s="46"/>
      <c r="I8" s="46"/>
      <c r="J8" s="47" t="e">
        <f aca="true" t="shared" si="3" ref="J8:J33">E8/AB8*100</f>
        <v>#DIV/0!</v>
      </c>
      <c r="K8" s="46">
        <v>10</v>
      </c>
      <c r="L8" s="13">
        <f t="shared" si="1"/>
        <v>15.384615384615385</v>
      </c>
      <c r="M8" s="46"/>
      <c r="N8" s="46"/>
      <c r="O8" s="48">
        <f t="shared" si="2"/>
        <v>24</v>
      </c>
      <c r="P8" s="46"/>
      <c r="Q8" s="46">
        <v>11</v>
      </c>
      <c r="R8" s="46">
        <v>13</v>
      </c>
      <c r="S8" s="46"/>
      <c r="T8" s="46"/>
      <c r="U8" s="46"/>
      <c r="V8" s="46"/>
      <c r="W8" s="46"/>
      <c r="X8" s="46"/>
      <c r="Y8" s="46"/>
      <c r="Z8" s="49"/>
      <c r="AA8" s="54" t="s">
        <v>35</v>
      </c>
      <c r="AB8" s="50"/>
      <c r="AC8" s="51"/>
      <c r="AD8" s="51"/>
      <c r="AE8" s="51"/>
      <c r="AF8" s="51"/>
      <c r="AG8" s="14">
        <v>65</v>
      </c>
      <c r="AH8" s="50">
        <v>0</v>
      </c>
      <c r="AI8" s="15">
        <f aca="true" t="shared" si="4" ref="AI8:AI33">SUM(AJ8:AP8)</f>
        <v>13.5</v>
      </c>
      <c r="AJ8" s="51">
        <v>3</v>
      </c>
      <c r="AK8" s="51">
        <v>3</v>
      </c>
      <c r="AL8" s="51">
        <v>7.5</v>
      </c>
      <c r="AM8" s="51">
        <v>0</v>
      </c>
      <c r="AN8" s="51">
        <v>0</v>
      </c>
      <c r="AO8" s="51">
        <v>0</v>
      </c>
      <c r="AP8" s="51">
        <v>0</v>
      </c>
      <c r="AQ8" s="52">
        <v>30</v>
      </c>
      <c r="AR8" s="52"/>
      <c r="AS8" s="53">
        <v>200</v>
      </c>
      <c r="AV8" s="14"/>
    </row>
    <row r="9" spans="1:48" s="16" customFormat="1" ht="14.25" customHeight="1">
      <c r="A9" s="54" t="s">
        <v>36</v>
      </c>
      <c r="B9" s="43"/>
      <c r="C9" s="89"/>
      <c r="D9" s="44"/>
      <c r="E9" s="45">
        <f t="shared" si="0"/>
        <v>0</v>
      </c>
      <c r="F9" s="46"/>
      <c r="G9" s="46"/>
      <c r="H9" s="46"/>
      <c r="I9" s="46"/>
      <c r="J9" s="47" t="e">
        <f t="shared" si="3"/>
        <v>#DIV/0!</v>
      </c>
      <c r="K9" s="46"/>
      <c r="L9" s="13">
        <f t="shared" si="1"/>
        <v>0</v>
      </c>
      <c r="M9" s="46"/>
      <c r="N9" s="46"/>
      <c r="O9" s="48">
        <f t="shared" si="2"/>
        <v>12</v>
      </c>
      <c r="P9" s="46">
        <v>12</v>
      </c>
      <c r="Q9" s="46"/>
      <c r="R9" s="46"/>
      <c r="S9" s="46"/>
      <c r="T9" s="46"/>
      <c r="U9" s="46"/>
      <c r="V9" s="46"/>
      <c r="W9" s="46"/>
      <c r="X9" s="46"/>
      <c r="Y9" s="46"/>
      <c r="Z9" s="49"/>
      <c r="AA9" s="54" t="s">
        <v>36</v>
      </c>
      <c r="AB9" s="50">
        <f aca="true" t="shared" si="5" ref="AB9:AB15">SUM(AC9:AF9)</f>
        <v>0</v>
      </c>
      <c r="AC9" s="51"/>
      <c r="AD9" s="51"/>
      <c r="AE9" s="51"/>
      <c r="AF9" s="51"/>
      <c r="AG9" s="14">
        <v>500</v>
      </c>
      <c r="AH9" s="50">
        <v>0</v>
      </c>
      <c r="AI9" s="15">
        <f t="shared" si="4"/>
        <v>70</v>
      </c>
      <c r="AJ9" s="51">
        <v>70</v>
      </c>
      <c r="AK9" s="51">
        <v>0</v>
      </c>
      <c r="AL9" s="51"/>
      <c r="AM9" s="51"/>
      <c r="AN9" s="51"/>
      <c r="AO9" s="51"/>
      <c r="AP9" s="51"/>
      <c r="AQ9" s="52">
        <v>9</v>
      </c>
      <c r="AR9" s="52"/>
      <c r="AS9" s="53"/>
      <c r="AV9" s="14"/>
    </row>
    <row r="10" spans="1:48" s="16" customFormat="1" ht="13.5" customHeight="1">
      <c r="A10" s="54" t="s">
        <v>37</v>
      </c>
      <c r="B10" s="43"/>
      <c r="C10" s="89"/>
      <c r="D10" s="44"/>
      <c r="E10" s="45">
        <f t="shared" si="0"/>
        <v>0</v>
      </c>
      <c r="F10" s="46"/>
      <c r="G10" s="46"/>
      <c r="H10" s="46"/>
      <c r="I10" s="46"/>
      <c r="J10" s="47" t="e">
        <f t="shared" si="3"/>
        <v>#DIV/0!</v>
      </c>
      <c r="K10" s="46">
        <v>80</v>
      </c>
      <c r="L10" s="13">
        <f t="shared" si="1"/>
        <v>13.333333333333334</v>
      </c>
      <c r="M10" s="46"/>
      <c r="N10" s="46"/>
      <c r="O10" s="48">
        <f t="shared" si="2"/>
        <v>0</v>
      </c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9"/>
      <c r="AA10" s="54" t="s">
        <v>37</v>
      </c>
      <c r="AB10" s="50">
        <f t="shared" si="5"/>
        <v>0</v>
      </c>
      <c r="AC10" s="51"/>
      <c r="AD10" s="51"/>
      <c r="AE10" s="51"/>
      <c r="AF10" s="51"/>
      <c r="AG10" s="17">
        <v>600</v>
      </c>
      <c r="AH10" s="55">
        <v>0</v>
      </c>
      <c r="AI10" s="15">
        <f t="shared" si="4"/>
        <v>200</v>
      </c>
      <c r="AJ10" s="51">
        <v>100</v>
      </c>
      <c r="AK10" s="51">
        <v>100</v>
      </c>
      <c r="AL10" s="51">
        <v>0</v>
      </c>
      <c r="AM10" s="51"/>
      <c r="AN10" s="51"/>
      <c r="AO10" s="51"/>
      <c r="AP10" s="51"/>
      <c r="AQ10" s="52"/>
      <c r="AR10" s="52"/>
      <c r="AS10" s="53">
        <v>0</v>
      </c>
      <c r="AV10" s="14"/>
    </row>
    <row r="11" spans="1:48" s="16" customFormat="1" ht="12.75" customHeight="1">
      <c r="A11" s="54" t="s">
        <v>38</v>
      </c>
      <c r="B11" s="43"/>
      <c r="C11" s="89"/>
      <c r="D11" s="44"/>
      <c r="E11" s="45">
        <f t="shared" si="0"/>
        <v>150</v>
      </c>
      <c r="F11" s="46"/>
      <c r="G11" s="46">
        <v>150</v>
      </c>
      <c r="H11" s="46"/>
      <c r="I11" s="46"/>
      <c r="J11" s="47" t="e">
        <f t="shared" si="3"/>
        <v>#DIV/0!</v>
      </c>
      <c r="K11" s="46">
        <v>1319</v>
      </c>
      <c r="L11" s="13">
        <f t="shared" si="1"/>
        <v>47.6173285198556</v>
      </c>
      <c r="M11" s="46"/>
      <c r="N11" s="46"/>
      <c r="O11" s="48">
        <f t="shared" si="2"/>
        <v>1025</v>
      </c>
      <c r="P11" s="46">
        <v>734</v>
      </c>
      <c r="Q11" s="46">
        <v>29</v>
      </c>
      <c r="R11" s="46">
        <v>262</v>
      </c>
      <c r="S11" s="46"/>
      <c r="T11" s="46"/>
      <c r="U11" s="46"/>
      <c r="V11" s="46"/>
      <c r="W11" s="46"/>
      <c r="X11" s="46"/>
      <c r="Y11" s="46"/>
      <c r="Z11" s="49"/>
      <c r="AA11" s="54" t="s">
        <v>38</v>
      </c>
      <c r="AB11" s="50">
        <f t="shared" si="5"/>
        <v>0</v>
      </c>
      <c r="AC11" s="51"/>
      <c r="AD11" s="51"/>
      <c r="AE11" s="51"/>
      <c r="AF11" s="51"/>
      <c r="AG11" s="17">
        <v>2770</v>
      </c>
      <c r="AH11" s="55">
        <v>0</v>
      </c>
      <c r="AI11" s="15">
        <f t="shared" si="4"/>
        <v>1542</v>
      </c>
      <c r="AJ11" s="51">
        <v>1168</v>
      </c>
      <c r="AK11" s="51">
        <v>217</v>
      </c>
      <c r="AL11" s="51">
        <v>157</v>
      </c>
      <c r="AM11" s="51"/>
      <c r="AN11" s="51"/>
      <c r="AO11" s="51"/>
      <c r="AP11" s="51"/>
      <c r="AQ11" s="56">
        <v>459</v>
      </c>
      <c r="AR11" s="56"/>
      <c r="AS11" s="57"/>
      <c r="AT11" s="58"/>
      <c r="AV11" s="14"/>
    </row>
    <row r="12" spans="1:48" s="16" customFormat="1" ht="12.75">
      <c r="A12" s="54" t="s">
        <v>39</v>
      </c>
      <c r="B12" s="43"/>
      <c r="C12" s="89"/>
      <c r="D12" s="44"/>
      <c r="E12" s="45">
        <f t="shared" si="0"/>
        <v>0</v>
      </c>
      <c r="F12" s="46"/>
      <c r="G12" s="46"/>
      <c r="H12" s="46"/>
      <c r="I12" s="46"/>
      <c r="J12" s="47" t="e">
        <f t="shared" si="3"/>
        <v>#DIV/0!</v>
      </c>
      <c r="K12" s="46">
        <v>410</v>
      </c>
      <c r="L12" s="13">
        <f t="shared" si="1"/>
        <v>16.059537798668234</v>
      </c>
      <c r="M12" s="46"/>
      <c r="N12" s="46"/>
      <c r="O12" s="48">
        <f t="shared" si="2"/>
        <v>91</v>
      </c>
      <c r="P12" s="46">
        <v>91</v>
      </c>
      <c r="Q12" s="46"/>
      <c r="R12" s="46"/>
      <c r="S12" s="46"/>
      <c r="T12" s="46"/>
      <c r="U12" s="46"/>
      <c r="V12" s="46"/>
      <c r="W12" s="46"/>
      <c r="X12" s="46"/>
      <c r="Y12" s="46">
        <v>21</v>
      </c>
      <c r="Z12" s="49"/>
      <c r="AA12" s="54" t="s">
        <v>39</v>
      </c>
      <c r="AB12" s="50">
        <f t="shared" si="5"/>
        <v>0</v>
      </c>
      <c r="AC12" s="51"/>
      <c r="AD12" s="51"/>
      <c r="AE12" s="51"/>
      <c r="AF12" s="51"/>
      <c r="AG12" s="17">
        <v>2553</v>
      </c>
      <c r="AH12" s="55">
        <v>170</v>
      </c>
      <c r="AI12" s="15">
        <f t="shared" si="4"/>
        <v>877</v>
      </c>
      <c r="AJ12" s="51">
        <v>561</v>
      </c>
      <c r="AK12" s="51">
        <v>271</v>
      </c>
      <c r="AL12" s="51">
        <v>45</v>
      </c>
      <c r="AM12" s="51">
        <v>0</v>
      </c>
      <c r="AN12" s="51"/>
      <c r="AO12" s="51"/>
      <c r="AP12" s="51"/>
      <c r="AQ12" s="56"/>
      <c r="AR12" s="56">
        <v>47</v>
      </c>
      <c r="AS12" s="57">
        <v>33</v>
      </c>
      <c r="AV12" s="14"/>
    </row>
    <row r="13" spans="1:48" s="16" customFormat="1" ht="14.25" customHeight="1">
      <c r="A13" s="54" t="s">
        <v>40</v>
      </c>
      <c r="B13" s="43"/>
      <c r="C13" s="89"/>
      <c r="D13" s="44"/>
      <c r="E13" s="45">
        <f t="shared" si="0"/>
        <v>0</v>
      </c>
      <c r="F13" s="46"/>
      <c r="G13" s="46"/>
      <c r="H13" s="46"/>
      <c r="I13" s="46"/>
      <c r="J13" s="47" t="e">
        <f t="shared" si="3"/>
        <v>#DIV/0!</v>
      </c>
      <c r="K13" s="46"/>
      <c r="L13" s="13">
        <f t="shared" si="1"/>
        <v>0</v>
      </c>
      <c r="M13" s="46"/>
      <c r="N13" s="46"/>
      <c r="O13" s="48">
        <f t="shared" si="2"/>
        <v>25</v>
      </c>
      <c r="P13" s="46">
        <v>25</v>
      </c>
      <c r="Q13" s="46"/>
      <c r="R13" s="46"/>
      <c r="S13" s="46"/>
      <c r="T13" s="46"/>
      <c r="U13" s="46"/>
      <c r="V13" s="46"/>
      <c r="W13" s="46"/>
      <c r="X13" s="46"/>
      <c r="Y13" s="46"/>
      <c r="Z13" s="49"/>
      <c r="AA13" s="54" t="s">
        <v>40</v>
      </c>
      <c r="AB13" s="50">
        <f t="shared" si="5"/>
        <v>0</v>
      </c>
      <c r="AC13" s="51"/>
      <c r="AD13" s="51"/>
      <c r="AE13" s="51"/>
      <c r="AF13" s="51"/>
      <c r="AG13" s="17">
        <v>100</v>
      </c>
      <c r="AH13" s="55">
        <v>0</v>
      </c>
      <c r="AI13" s="15">
        <f t="shared" si="4"/>
        <v>125</v>
      </c>
      <c r="AJ13" s="51">
        <v>75</v>
      </c>
      <c r="AK13" s="51">
        <v>50</v>
      </c>
      <c r="AL13" s="51"/>
      <c r="AM13" s="51"/>
      <c r="AN13" s="51"/>
      <c r="AO13" s="51"/>
      <c r="AP13" s="51"/>
      <c r="AQ13" s="56">
        <v>0</v>
      </c>
      <c r="AR13" s="56"/>
      <c r="AS13" s="57">
        <v>6</v>
      </c>
      <c r="AV13" s="14"/>
    </row>
    <row r="14" spans="1:48" s="16" customFormat="1" ht="12.75">
      <c r="A14" s="54" t="s">
        <v>41</v>
      </c>
      <c r="B14" s="43"/>
      <c r="C14" s="89"/>
      <c r="D14" s="44"/>
      <c r="E14" s="45">
        <f t="shared" si="0"/>
        <v>287</v>
      </c>
      <c r="F14" s="46">
        <v>65</v>
      </c>
      <c r="G14" s="46">
        <v>222</v>
      </c>
      <c r="H14" s="46"/>
      <c r="I14" s="46"/>
      <c r="J14" s="47">
        <f t="shared" si="3"/>
        <v>574</v>
      </c>
      <c r="K14" s="46">
        <v>6314</v>
      </c>
      <c r="L14" s="13">
        <f t="shared" si="1"/>
        <v>20.98999368372062</v>
      </c>
      <c r="M14" s="46">
        <v>2712</v>
      </c>
      <c r="N14" s="46">
        <v>5007</v>
      </c>
      <c r="O14" s="48">
        <f t="shared" si="2"/>
        <v>4716</v>
      </c>
      <c r="P14" s="46">
        <v>4201</v>
      </c>
      <c r="Q14" s="46">
        <v>151</v>
      </c>
      <c r="R14" s="46">
        <v>364</v>
      </c>
      <c r="S14" s="46"/>
      <c r="T14" s="46"/>
      <c r="U14" s="46"/>
      <c r="V14" s="46"/>
      <c r="W14" s="46"/>
      <c r="X14" s="46"/>
      <c r="Y14" s="46">
        <v>19</v>
      </c>
      <c r="Z14" s="49">
        <v>77</v>
      </c>
      <c r="AA14" s="54" t="s">
        <v>41</v>
      </c>
      <c r="AB14" s="50">
        <f t="shared" si="5"/>
        <v>50</v>
      </c>
      <c r="AC14" s="51"/>
      <c r="AD14" s="51">
        <v>50</v>
      </c>
      <c r="AE14" s="51"/>
      <c r="AF14" s="51"/>
      <c r="AG14" s="17">
        <v>30081</v>
      </c>
      <c r="AH14" s="55">
        <v>9691</v>
      </c>
      <c r="AI14" s="15">
        <f t="shared" si="4"/>
        <v>7572</v>
      </c>
      <c r="AJ14" s="51">
        <v>6798</v>
      </c>
      <c r="AK14" s="51">
        <v>285</v>
      </c>
      <c r="AL14" s="51">
        <v>489</v>
      </c>
      <c r="AM14" s="51"/>
      <c r="AN14" s="59"/>
      <c r="AO14" s="51"/>
      <c r="AP14" s="51"/>
      <c r="AQ14" s="56">
        <v>720</v>
      </c>
      <c r="AR14" s="56">
        <v>64</v>
      </c>
      <c r="AS14" s="57">
        <v>62.2</v>
      </c>
      <c r="AV14" s="14"/>
    </row>
    <row r="15" spans="1:48" s="16" customFormat="1" ht="13.5" customHeight="1">
      <c r="A15" s="54" t="s">
        <v>42</v>
      </c>
      <c r="B15" s="43"/>
      <c r="C15" s="89"/>
      <c r="D15" s="44"/>
      <c r="E15" s="45">
        <f t="shared" si="0"/>
        <v>0</v>
      </c>
      <c r="F15" s="46"/>
      <c r="G15" s="46"/>
      <c r="H15" s="46"/>
      <c r="I15" s="46"/>
      <c r="J15" s="47" t="e">
        <f t="shared" si="3"/>
        <v>#DIV/0!</v>
      </c>
      <c r="K15" s="46"/>
      <c r="L15" s="13" t="e">
        <f t="shared" si="1"/>
        <v>#DIV/0!</v>
      </c>
      <c r="M15" s="46"/>
      <c r="N15" s="46"/>
      <c r="O15" s="48">
        <f t="shared" si="2"/>
        <v>0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9"/>
      <c r="AA15" s="54" t="s">
        <v>42</v>
      </c>
      <c r="AB15" s="50">
        <f t="shared" si="5"/>
        <v>0</v>
      </c>
      <c r="AC15" s="51"/>
      <c r="AD15" s="51"/>
      <c r="AE15" s="51"/>
      <c r="AF15" s="51"/>
      <c r="AG15" s="17"/>
      <c r="AH15" s="55"/>
      <c r="AI15" s="15">
        <f t="shared" si="4"/>
        <v>0</v>
      </c>
      <c r="AJ15" s="51"/>
      <c r="AK15" s="51"/>
      <c r="AL15" s="51"/>
      <c r="AM15" s="51"/>
      <c r="AN15" s="51"/>
      <c r="AO15" s="51"/>
      <c r="AP15" s="51"/>
      <c r="AQ15" s="56"/>
      <c r="AR15" s="56"/>
      <c r="AS15" s="57"/>
      <c r="AV15" s="14"/>
    </row>
    <row r="16" spans="1:48" s="16" customFormat="1" ht="12.75">
      <c r="A16" s="54" t="s">
        <v>43</v>
      </c>
      <c r="B16" s="43"/>
      <c r="C16" s="89"/>
      <c r="D16" s="44"/>
      <c r="E16" s="45">
        <f t="shared" si="0"/>
        <v>1086</v>
      </c>
      <c r="F16" s="46">
        <v>909</v>
      </c>
      <c r="G16" s="46"/>
      <c r="H16" s="46"/>
      <c r="I16" s="46">
        <v>177</v>
      </c>
      <c r="J16" s="47">
        <v>99.4</v>
      </c>
      <c r="K16" s="46">
        <v>5148</v>
      </c>
      <c r="L16" s="13">
        <f t="shared" si="1"/>
        <v>36.015111235483424</v>
      </c>
      <c r="M16" s="46">
        <v>4969</v>
      </c>
      <c r="N16" s="46">
        <v>6350</v>
      </c>
      <c r="O16" s="48">
        <f t="shared" si="2"/>
        <v>1769</v>
      </c>
      <c r="P16" s="46">
        <v>1526</v>
      </c>
      <c r="Q16" s="46">
        <v>15</v>
      </c>
      <c r="R16" s="46">
        <v>130</v>
      </c>
      <c r="S16" s="46">
        <v>73</v>
      </c>
      <c r="T16" s="46">
        <v>25</v>
      </c>
      <c r="U16" s="46"/>
      <c r="V16" s="46"/>
      <c r="W16" s="46"/>
      <c r="X16" s="46"/>
      <c r="Y16" s="46"/>
      <c r="Z16" s="49">
        <v>100</v>
      </c>
      <c r="AA16" s="54" t="s">
        <v>43</v>
      </c>
      <c r="AB16" s="50">
        <v>500</v>
      </c>
      <c r="AC16" s="51">
        <v>220</v>
      </c>
      <c r="AD16" s="51"/>
      <c r="AE16" s="51">
        <v>177</v>
      </c>
      <c r="AF16" s="51"/>
      <c r="AG16" s="17">
        <v>14294</v>
      </c>
      <c r="AH16" s="55"/>
      <c r="AI16" s="15">
        <f t="shared" si="4"/>
        <v>2986</v>
      </c>
      <c r="AJ16" s="51">
        <v>1879</v>
      </c>
      <c r="AK16" s="51">
        <v>83</v>
      </c>
      <c r="AL16" s="51">
        <v>415</v>
      </c>
      <c r="AM16" s="51">
        <v>459</v>
      </c>
      <c r="AN16" s="51"/>
      <c r="AO16" s="51">
        <v>120</v>
      </c>
      <c r="AP16" s="51">
        <v>30</v>
      </c>
      <c r="AQ16" s="56"/>
      <c r="AR16" s="56"/>
      <c r="AS16" s="57">
        <v>17</v>
      </c>
      <c r="AV16" s="14"/>
    </row>
    <row r="17" spans="1:48" s="16" customFormat="1" ht="13.5" customHeight="1">
      <c r="A17" s="54" t="s">
        <v>44</v>
      </c>
      <c r="B17" s="43"/>
      <c r="C17" s="89"/>
      <c r="D17" s="44"/>
      <c r="E17" s="45">
        <f t="shared" si="0"/>
        <v>0</v>
      </c>
      <c r="F17" s="46"/>
      <c r="G17" s="46"/>
      <c r="H17" s="46"/>
      <c r="I17" s="46"/>
      <c r="J17" s="47" t="e">
        <f t="shared" si="3"/>
        <v>#DIV/0!</v>
      </c>
      <c r="K17" s="46"/>
      <c r="L17" s="13" t="e">
        <f t="shared" si="1"/>
        <v>#DIV/0!</v>
      </c>
      <c r="M17" s="46"/>
      <c r="N17" s="46"/>
      <c r="O17" s="48">
        <f t="shared" si="2"/>
        <v>107</v>
      </c>
      <c r="P17" s="46">
        <v>70</v>
      </c>
      <c r="Q17" s="46"/>
      <c r="R17" s="46"/>
      <c r="S17" s="46"/>
      <c r="T17" s="46"/>
      <c r="U17" s="46">
        <v>37</v>
      </c>
      <c r="V17" s="46"/>
      <c r="W17" s="46"/>
      <c r="X17" s="46"/>
      <c r="Y17" s="46"/>
      <c r="Z17" s="49"/>
      <c r="AA17" s="54" t="s">
        <v>44</v>
      </c>
      <c r="AB17" s="50">
        <f aca="true" t="shared" si="6" ref="AB17:AB32">SUM(AC17:AF17)</f>
        <v>0</v>
      </c>
      <c r="AC17" s="51"/>
      <c r="AD17" s="51"/>
      <c r="AE17" s="51"/>
      <c r="AF17" s="51"/>
      <c r="AG17" s="17"/>
      <c r="AH17" s="55">
        <v>0</v>
      </c>
      <c r="AI17" s="15">
        <f t="shared" si="4"/>
        <v>310</v>
      </c>
      <c r="AJ17" s="51">
        <v>110</v>
      </c>
      <c r="AK17" s="51">
        <v>60</v>
      </c>
      <c r="AL17" s="51">
        <v>50</v>
      </c>
      <c r="AM17" s="51">
        <v>65</v>
      </c>
      <c r="AN17" s="51"/>
      <c r="AO17" s="51">
        <v>25</v>
      </c>
      <c r="AP17" s="51"/>
      <c r="AQ17" s="56"/>
      <c r="AR17" s="56"/>
      <c r="AS17" s="57">
        <v>2</v>
      </c>
      <c r="AV17" s="14"/>
    </row>
    <row r="18" spans="1:48" s="16" customFormat="1" ht="12.75">
      <c r="A18" s="54" t="s">
        <v>45</v>
      </c>
      <c r="B18" s="43"/>
      <c r="C18" s="89"/>
      <c r="D18" s="44"/>
      <c r="E18" s="45">
        <f t="shared" si="0"/>
        <v>0</v>
      </c>
      <c r="F18" s="46"/>
      <c r="G18" s="46"/>
      <c r="H18" s="46"/>
      <c r="I18" s="46"/>
      <c r="J18" s="47" t="e">
        <f t="shared" si="3"/>
        <v>#DIV/0!</v>
      </c>
      <c r="K18" s="46">
        <v>686</v>
      </c>
      <c r="L18" s="13">
        <f t="shared" si="1"/>
        <v>19.162011173184357</v>
      </c>
      <c r="M18" s="46">
        <v>84</v>
      </c>
      <c r="N18" s="46">
        <v>90</v>
      </c>
      <c r="O18" s="48">
        <f t="shared" si="2"/>
        <v>582</v>
      </c>
      <c r="P18" s="46">
        <v>582</v>
      </c>
      <c r="Q18" s="46"/>
      <c r="R18" s="46"/>
      <c r="S18" s="46"/>
      <c r="T18" s="46"/>
      <c r="U18" s="46"/>
      <c r="V18" s="46"/>
      <c r="W18" s="46"/>
      <c r="X18" s="46"/>
      <c r="Y18" s="46"/>
      <c r="Z18" s="49"/>
      <c r="AA18" s="54" t="s">
        <v>45</v>
      </c>
      <c r="AB18" s="50">
        <f t="shared" si="6"/>
        <v>0</v>
      </c>
      <c r="AC18" s="51"/>
      <c r="AD18" s="51"/>
      <c r="AE18" s="51"/>
      <c r="AF18" s="51"/>
      <c r="AG18" s="17">
        <v>3580</v>
      </c>
      <c r="AH18" s="55">
        <v>360</v>
      </c>
      <c r="AI18" s="15">
        <f t="shared" si="4"/>
        <v>753</v>
      </c>
      <c r="AJ18" s="51">
        <v>670</v>
      </c>
      <c r="AK18" s="51">
        <v>58</v>
      </c>
      <c r="AL18" s="51">
        <v>25</v>
      </c>
      <c r="AM18" s="51"/>
      <c r="AN18" s="51"/>
      <c r="AO18" s="51"/>
      <c r="AP18" s="51"/>
      <c r="AQ18" s="56"/>
      <c r="AR18" s="56"/>
      <c r="AS18" s="57">
        <v>14</v>
      </c>
      <c r="AV18" s="14"/>
    </row>
    <row r="19" spans="1:48" s="40" customFormat="1" ht="13.5" customHeight="1">
      <c r="A19" s="60" t="s">
        <v>46</v>
      </c>
      <c r="B19" s="61"/>
      <c r="C19" s="62"/>
      <c r="D19" s="63"/>
      <c r="E19" s="64">
        <f t="shared" si="0"/>
        <v>45</v>
      </c>
      <c r="F19" s="65">
        <v>45</v>
      </c>
      <c r="G19" s="65"/>
      <c r="H19" s="65"/>
      <c r="I19" s="65"/>
      <c r="J19" s="66" t="e">
        <f t="shared" si="3"/>
        <v>#DIV/0!</v>
      </c>
      <c r="K19" s="65">
        <v>754</v>
      </c>
      <c r="L19" s="37">
        <f t="shared" si="1"/>
        <v>23.271604938271608</v>
      </c>
      <c r="M19" s="65">
        <v>253</v>
      </c>
      <c r="N19" s="65">
        <v>271</v>
      </c>
      <c r="O19" s="67">
        <f t="shared" si="2"/>
        <v>892</v>
      </c>
      <c r="P19" s="65">
        <v>486</v>
      </c>
      <c r="Q19" s="65">
        <v>35</v>
      </c>
      <c r="R19" s="65">
        <v>371</v>
      </c>
      <c r="S19" s="65"/>
      <c r="T19" s="65"/>
      <c r="U19" s="65"/>
      <c r="V19" s="65"/>
      <c r="W19" s="65"/>
      <c r="X19" s="65">
        <v>7</v>
      </c>
      <c r="Y19" s="65"/>
      <c r="Z19" s="68"/>
      <c r="AA19" s="60" t="s">
        <v>46</v>
      </c>
      <c r="AB19" s="55">
        <f t="shared" si="6"/>
        <v>0</v>
      </c>
      <c r="AC19" s="69"/>
      <c r="AD19" s="69"/>
      <c r="AE19" s="69"/>
      <c r="AF19" s="69"/>
      <c r="AG19" s="17">
        <v>3240</v>
      </c>
      <c r="AH19" s="55">
        <v>100</v>
      </c>
      <c r="AI19" s="70">
        <f t="shared" si="4"/>
        <v>1378</v>
      </c>
      <c r="AJ19" s="69">
        <v>530</v>
      </c>
      <c r="AK19" s="69">
        <v>362</v>
      </c>
      <c r="AL19" s="69">
        <v>486</v>
      </c>
      <c r="AM19" s="69"/>
      <c r="AN19" s="69"/>
      <c r="AO19" s="69"/>
      <c r="AP19" s="69"/>
      <c r="AQ19" s="56"/>
      <c r="AR19" s="56">
        <v>57</v>
      </c>
      <c r="AS19" s="57">
        <v>25</v>
      </c>
      <c r="AV19" s="17"/>
    </row>
    <row r="20" spans="1:48" s="16" customFormat="1" ht="12.75" customHeight="1">
      <c r="A20" s="54" t="s">
        <v>47</v>
      </c>
      <c r="B20" s="43"/>
      <c r="C20" s="89"/>
      <c r="D20" s="44"/>
      <c r="E20" s="45">
        <f aca="true" t="shared" si="7" ref="E20:E32">SUM(F20:I20)</f>
        <v>0</v>
      </c>
      <c r="F20" s="46"/>
      <c r="G20" s="46"/>
      <c r="H20" s="46"/>
      <c r="I20" s="46"/>
      <c r="J20" s="47" t="e">
        <f t="shared" si="3"/>
        <v>#DIV/0!</v>
      </c>
      <c r="K20" s="46">
        <v>375</v>
      </c>
      <c r="L20" s="13">
        <f t="shared" si="1"/>
        <v>46.875</v>
      </c>
      <c r="M20" s="46">
        <v>181</v>
      </c>
      <c r="N20" s="46">
        <v>183</v>
      </c>
      <c r="O20" s="48">
        <f aca="true" t="shared" si="8" ref="O20:O32">P20+Q20+R20+S20+T20+U20+V20</f>
        <v>105</v>
      </c>
      <c r="P20" s="46">
        <v>105</v>
      </c>
      <c r="Q20" s="46"/>
      <c r="R20" s="46"/>
      <c r="S20" s="46"/>
      <c r="T20" s="46"/>
      <c r="U20" s="46"/>
      <c r="V20" s="46"/>
      <c r="W20" s="46"/>
      <c r="X20" s="46"/>
      <c r="Y20" s="46"/>
      <c r="Z20" s="49"/>
      <c r="AA20" s="54" t="s">
        <v>47</v>
      </c>
      <c r="AB20" s="50">
        <f t="shared" si="6"/>
        <v>0</v>
      </c>
      <c r="AC20" s="51"/>
      <c r="AD20" s="51"/>
      <c r="AE20" s="51"/>
      <c r="AF20" s="51"/>
      <c r="AG20" s="17">
        <v>800</v>
      </c>
      <c r="AH20" s="55">
        <v>0</v>
      </c>
      <c r="AI20" s="15">
        <f t="shared" si="4"/>
        <v>646</v>
      </c>
      <c r="AJ20" s="51">
        <v>420</v>
      </c>
      <c r="AK20" s="51">
        <v>94</v>
      </c>
      <c r="AL20" s="51">
        <v>87</v>
      </c>
      <c r="AM20" s="51">
        <v>45</v>
      </c>
      <c r="AN20" s="51"/>
      <c r="AO20" s="51"/>
      <c r="AP20" s="51"/>
      <c r="AQ20" s="56"/>
      <c r="AR20" s="56"/>
      <c r="AS20" s="57">
        <v>12</v>
      </c>
      <c r="AV20" s="14">
        <v>0.4</v>
      </c>
    </row>
    <row r="21" spans="1:48" s="16" customFormat="1" ht="13.5" customHeight="1">
      <c r="A21" s="54" t="s">
        <v>48</v>
      </c>
      <c r="B21" s="43"/>
      <c r="C21" s="89"/>
      <c r="D21" s="44"/>
      <c r="E21" s="45">
        <f t="shared" si="7"/>
        <v>100</v>
      </c>
      <c r="F21" s="46">
        <v>100</v>
      </c>
      <c r="G21" s="46"/>
      <c r="H21" s="46"/>
      <c r="I21" s="46"/>
      <c r="J21" s="47">
        <f t="shared" si="3"/>
        <v>100</v>
      </c>
      <c r="K21" s="46">
        <v>1548</v>
      </c>
      <c r="L21" s="13">
        <f t="shared" si="1"/>
        <v>60.7773851590106</v>
      </c>
      <c r="M21" s="46">
        <v>200</v>
      </c>
      <c r="N21" s="46">
        <v>261</v>
      </c>
      <c r="O21" s="48">
        <f t="shared" si="8"/>
        <v>434</v>
      </c>
      <c r="P21" s="46">
        <v>434</v>
      </c>
      <c r="Q21" s="46"/>
      <c r="R21" s="46"/>
      <c r="S21" s="46"/>
      <c r="T21" s="46"/>
      <c r="U21" s="46"/>
      <c r="V21" s="46"/>
      <c r="W21" s="46"/>
      <c r="X21" s="46"/>
      <c r="Y21" s="46"/>
      <c r="Z21" s="49"/>
      <c r="AA21" s="54" t="s">
        <v>48</v>
      </c>
      <c r="AB21" s="50">
        <f t="shared" si="6"/>
        <v>100</v>
      </c>
      <c r="AC21" s="51">
        <v>100</v>
      </c>
      <c r="AD21" s="51"/>
      <c r="AE21" s="51"/>
      <c r="AF21" s="51"/>
      <c r="AG21" s="17">
        <v>2547</v>
      </c>
      <c r="AH21" s="55">
        <v>500</v>
      </c>
      <c r="AI21" s="15">
        <f t="shared" si="4"/>
        <v>600</v>
      </c>
      <c r="AJ21" s="51">
        <v>400</v>
      </c>
      <c r="AK21" s="51">
        <v>200</v>
      </c>
      <c r="AL21" s="51"/>
      <c r="AM21" s="51"/>
      <c r="AN21" s="51"/>
      <c r="AO21" s="51"/>
      <c r="AP21" s="51"/>
      <c r="AQ21" s="56"/>
      <c r="AR21" s="56"/>
      <c r="AS21" s="57"/>
      <c r="AV21" s="14">
        <v>9.2</v>
      </c>
    </row>
    <row r="22" spans="1:48" s="16" customFormat="1" ht="12.75">
      <c r="A22" s="54" t="s">
        <v>49</v>
      </c>
      <c r="B22" s="43"/>
      <c r="C22" s="89"/>
      <c r="D22" s="44"/>
      <c r="E22" s="45">
        <f t="shared" si="7"/>
        <v>0</v>
      </c>
      <c r="F22" s="46"/>
      <c r="G22" s="46"/>
      <c r="H22" s="46"/>
      <c r="I22" s="46"/>
      <c r="J22" s="47" t="e">
        <f t="shared" si="3"/>
        <v>#DIV/0!</v>
      </c>
      <c r="K22" s="46">
        <v>150</v>
      </c>
      <c r="L22" s="13">
        <f t="shared" si="1"/>
        <v>50</v>
      </c>
      <c r="M22" s="46">
        <v>10</v>
      </c>
      <c r="N22" s="46">
        <v>10</v>
      </c>
      <c r="O22" s="48">
        <f t="shared" si="8"/>
        <v>0</v>
      </c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9"/>
      <c r="AA22" s="54" t="s">
        <v>49</v>
      </c>
      <c r="AB22" s="50">
        <f t="shared" si="6"/>
        <v>0</v>
      </c>
      <c r="AC22" s="51"/>
      <c r="AD22" s="51"/>
      <c r="AE22" s="51"/>
      <c r="AF22" s="51"/>
      <c r="AG22" s="17">
        <v>300</v>
      </c>
      <c r="AH22" s="55">
        <v>175</v>
      </c>
      <c r="AI22" s="15">
        <f t="shared" si="4"/>
        <v>30</v>
      </c>
      <c r="AJ22" s="51">
        <v>5</v>
      </c>
      <c r="AK22" s="51">
        <v>20</v>
      </c>
      <c r="AL22" s="51">
        <v>5</v>
      </c>
      <c r="AM22" s="51"/>
      <c r="AN22" s="51"/>
      <c r="AO22" s="51"/>
      <c r="AP22" s="51"/>
      <c r="AQ22" s="56"/>
      <c r="AR22" s="56"/>
      <c r="AS22" s="57"/>
      <c r="AV22" s="14">
        <v>3.2</v>
      </c>
    </row>
    <row r="23" spans="1:48" s="16" customFormat="1" ht="11.25" customHeight="1">
      <c r="A23" s="54" t="s">
        <v>50</v>
      </c>
      <c r="B23" s="43"/>
      <c r="C23" s="89"/>
      <c r="D23" s="44"/>
      <c r="E23" s="45">
        <f t="shared" si="7"/>
        <v>0</v>
      </c>
      <c r="F23" s="46"/>
      <c r="G23" s="46"/>
      <c r="H23" s="46"/>
      <c r="I23" s="46"/>
      <c r="J23" s="47" t="e">
        <f t="shared" si="3"/>
        <v>#DIV/0!</v>
      </c>
      <c r="K23" s="46">
        <v>522</v>
      </c>
      <c r="L23" s="13">
        <f t="shared" si="1"/>
        <v>9.666666666666666</v>
      </c>
      <c r="M23" s="46">
        <v>76</v>
      </c>
      <c r="N23" s="46">
        <v>30</v>
      </c>
      <c r="O23" s="48">
        <f t="shared" si="8"/>
        <v>221</v>
      </c>
      <c r="P23" s="46">
        <v>23</v>
      </c>
      <c r="Q23" s="46">
        <v>198</v>
      </c>
      <c r="R23" s="46"/>
      <c r="S23" s="46"/>
      <c r="T23" s="46"/>
      <c r="U23" s="46"/>
      <c r="V23" s="46"/>
      <c r="W23" s="46"/>
      <c r="X23" s="46"/>
      <c r="Y23" s="46"/>
      <c r="Z23" s="49"/>
      <c r="AA23" s="54" t="s">
        <v>50</v>
      </c>
      <c r="AB23" s="50">
        <f t="shared" si="6"/>
        <v>0</v>
      </c>
      <c r="AC23" s="51"/>
      <c r="AD23" s="51"/>
      <c r="AE23" s="51"/>
      <c r="AF23" s="51"/>
      <c r="AG23" s="71">
        <v>5400</v>
      </c>
      <c r="AH23" s="71">
        <v>300</v>
      </c>
      <c r="AI23" s="71">
        <v>1335</v>
      </c>
      <c r="AJ23" s="71">
        <v>190</v>
      </c>
      <c r="AK23" s="71">
        <v>1145</v>
      </c>
      <c r="AL23" s="51"/>
      <c r="AM23" s="51"/>
      <c r="AN23" s="51"/>
      <c r="AO23" s="51"/>
      <c r="AP23" s="51"/>
      <c r="AQ23" s="56">
        <v>760</v>
      </c>
      <c r="AR23" s="56"/>
      <c r="AS23" s="57"/>
      <c r="AV23" s="14"/>
    </row>
    <row r="24" spans="1:48" s="16" customFormat="1" ht="12.75">
      <c r="A24" s="54" t="s">
        <v>51</v>
      </c>
      <c r="B24" s="43"/>
      <c r="C24" s="89"/>
      <c r="D24" s="44"/>
      <c r="E24" s="45">
        <f t="shared" si="7"/>
        <v>100</v>
      </c>
      <c r="F24" s="46">
        <v>50</v>
      </c>
      <c r="G24" s="46">
        <v>50</v>
      </c>
      <c r="H24" s="46"/>
      <c r="I24" s="46"/>
      <c r="J24" s="47" t="e">
        <f t="shared" si="3"/>
        <v>#DIV/0!</v>
      </c>
      <c r="K24" s="46">
        <v>100</v>
      </c>
      <c r="L24" s="13" t="e">
        <f t="shared" si="1"/>
        <v>#DIV/0!</v>
      </c>
      <c r="M24" s="46"/>
      <c r="N24" s="46"/>
      <c r="O24" s="48">
        <f t="shared" si="8"/>
        <v>0</v>
      </c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9"/>
      <c r="AA24" s="54" t="s">
        <v>51</v>
      </c>
      <c r="AB24" s="50">
        <f t="shared" si="6"/>
        <v>0</v>
      </c>
      <c r="AC24" s="51"/>
      <c r="AD24" s="51"/>
      <c r="AE24" s="51"/>
      <c r="AF24" s="51"/>
      <c r="AG24" s="17"/>
      <c r="AH24" s="55"/>
      <c r="AI24" s="15">
        <f t="shared" si="4"/>
        <v>0</v>
      </c>
      <c r="AJ24" s="51"/>
      <c r="AK24" s="51"/>
      <c r="AL24" s="51"/>
      <c r="AM24" s="51"/>
      <c r="AN24" s="51"/>
      <c r="AO24" s="51"/>
      <c r="AP24" s="51"/>
      <c r="AQ24" s="56"/>
      <c r="AR24" s="56"/>
      <c r="AS24" s="57"/>
      <c r="AV24" s="14"/>
    </row>
    <row r="25" spans="1:48" s="16" customFormat="1" ht="12.75">
      <c r="A25" s="54" t="s">
        <v>52</v>
      </c>
      <c r="B25" s="43"/>
      <c r="C25" s="89"/>
      <c r="D25" s="44"/>
      <c r="E25" s="45">
        <f t="shared" si="7"/>
        <v>372</v>
      </c>
      <c r="F25" s="46">
        <v>372</v>
      </c>
      <c r="G25" s="46"/>
      <c r="H25" s="46"/>
      <c r="I25" s="46"/>
      <c r="J25" s="47">
        <f t="shared" si="3"/>
        <v>120</v>
      </c>
      <c r="K25" s="46">
        <v>1144</v>
      </c>
      <c r="L25" s="13">
        <f t="shared" si="1"/>
        <v>45.796637309847874</v>
      </c>
      <c r="M25" s="46">
        <v>1722</v>
      </c>
      <c r="N25" s="46">
        <v>90</v>
      </c>
      <c r="O25" s="48">
        <f t="shared" si="8"/>
        <v>646</v>
      </c>
      <c r="P25" s="46">
        <v>488</v>
      </c>
      <c r="Q25" s="46">
        <v>48</v>
      </c>
      <c r="R25" s="46">
        <v>44</v>
      </c>
      <c r="S25" s="46"/>
      <c r="T25" s="46"/>
      <c r="U25" s="46">
        <v>66</v>
      </c>
      <c r="V25" s="46"/>
      <c r="W25" s="46"/>
      <c r="X25" s="46"/>
      <c r="Y25" s="46"/>
      <c r="Z25" s="49"/>
      <c r="AA25" s="54" t="s">
        <v>52</v>
      </c>
      <c r="AB25" s="50">
        <f t="shared" si="6"/>
        <v>310</v>
      </c>
      <c r="AC25" s="51">
        <v>310</v>
      </c>
      <c r="AD25" s="51"/>
      <c r="AE25" s="51"/>
      <c r="AF25" s="51"/>
      <c r="AG25" s="17">
        <v>2498</v>
      </c>
      <c r="AH25" s="55">
        <v>0</v>
      </c>
      <c r="AI25" s="15">
        <f t="shared" si="4"/>
        <v>1183</v>
      </c>
      <c r="AJ25" s="51">
        <v>595</v>
      </c>
      <c r="AK25" s="51">
        <v>199</v>
      </c>
      <c r="AL25" s="51">
        <v>311</v>
      </c>
      <c r="AM25" s="51"/>
      <c r="AN25" s="51"/>
      <c r="AO25" s="51">
        <v>78</v>
      </c>
      <c r="AP25" s="51"/>
      <c r="AQ25" s="56">
        <v>80</v>
      </c>
      <c r="AR25" s="56"/>
      <c r="AS25" s="57">
        <v>5</v>
      </c>
      <c r="AV25" s="14"/>
    </row>
    <row r="26" spans="1:48" s="40" customFormat="1" ht="14.25" customHeight="1">
      <c r="A26" s="60" t="s">
        <v>53</v>
      </c>
      <c r="B26" s="61"/>
      <c r="C26" s="62"/>
      <c r="D26" s="63"/>
      <c r="E26" s="64">
        <f t="shared" si="7"/>
        <v>6</v>
      </c>
      <c r="F26" s="65">
        <v>6</v>
      </c>
      <c r="G26" s="65"/>
      <c r="H26" s="65"/>
      <c r="I26" s="65"/>
      <c r="J26" s="66" t="e">
        <f t="shared" si="3"/>
        <v>#DIV/0!</v>
      </c>
      <c r="K26" s="65">
        <v>838</v>
      </c>
      <c r="L26" s="37">
        <f t="shared" si="1"/>
        <v>16.38318670576735</v>
      </c>
      <c r="M26" s="65">
        <v>390</v>
      </c>
      <c r="N26" s="65">
        <v>335</v>
      </c>
      <c r="O26" s="67">
        <f t="shared" si="8"/>
        <v>316</v>
      </c>
      <c r="P26" s="65">
        <v>316</v>
      </c>
      <c r="Q26" s="65"/>
      <c r="R26" s="65"/>
      <c r="S26" s="65"/>
      <c r="T26" s="65"/>
      <c r="U26" s="65"/>
      <c r="V26" s="65"/>
      <c r="W26" s="65"/>
      <c r="X26" s="65"/>
      <c r="Y26" s="65">
        <v>6</v>
      </c>
      <c r="Z26" s="68"/>
      <c r="AA26" s="60" t="s">
        <v>53</v>
      </c>
      <c r="AB26" s="55">
        <f t="shared" si="6"/>
        <v>0</v>
      </c>
      <c r="AC26" s="69"/>
      <c r="AD26" s="69"/>
      <c r="AE26" s="69"/>
      <c r="AF26" s="69"/>
      <c r="AG26" s="17">
        <v>5115</v>
      </c>
      <c r="AH26" s="55"/>
      <c r="AI26" s="70">
        <f t="shared" si="4"/>
        <v>1589</v>
      </c>
      <c r="AJ26" s="69">
        <v>1367</v>
      </c>
      <c r="AK26" s="69">
        <v>163</v>
      </c>
      <c r="AL26" s="69"/>
      <c r="AM26" s="69">
        <v>59</v>
      </c>
      <c r="AN26" s="69"/>
      <c r="AO26" s="69"/>
      <c r="AP26" s="69"/>
      <c r="AQ26" s="56"/>
      <c r="AR26" s="56"/>
      <c r="AS26" s="57"/>
      <c r="AV26" s="17"/>
    </row>
    <row r="27" spans="1:48" s="16" customFormat="1" ht="12.75">
      <c r="A27" s="54" t="s">
        <v>54</v>
      </c>
      <c r="B27" s="43"/>
      <c r="C27" s="89"/>
      <c r="D27" s="44"/>
      <c r="E27" s="45">
        <f t="shared" si="7"/>
        <v>0</v>
      </c>
      <c r="F27" s="46"/>
      <c r="G27" s="46"/>
      <c r="H27" s="46"/>
      <c r="I27" s="46"/>
      <c r="J27" s="47" t="e">
        <f t="shared" si="3"/>
        <v>#DIV/0!</v>
      </c>
      <c r="K27" s="46">
        <v>157</v>
      </c>
      <c r="L27" s="13">
        <f t="shared" si="1"/>
        <v>5.233333333333333</v>
      </c>
      <c r="M27" s="46">
        <v>10</v>
      </c>
      <c r="N27" s="46">
        <v>10</v>
      </c>
      <c r="O27" s="48">
        <f t="shared" si="8"/>
        <v>224</v>
      </c>
      <c r="P27" s="46"/>
      <c r="Q27" s="46">
        <v>224</v>
      </c>
      <c r="R27" s="46"/>
      <c r="S27" s="46"/>
      <c r="T27" s="46"/>
      <c r="U27" s="46"/>
      <c r="V27" s="46"/>
      <c r="W27" s="46"/>
      <c r="X27" s="46"/>
      <c r="Y27" s="46"/>
      <c r="Z27" s="49"/>
      <c r="AA27" s="54" t="s">
        <v>54</v>
      </c>
      <c r="AB27" s="50">
        <f t="shared" si="6"/>
        <v>0</v>
      </c>
      <c r="AC27" s="51"/>
      <c r="AD27" s="51"/>
      <c r="AE27" s="51"/>
      <c r="AF27" s="51"/>
      <c r="AG27" s="17">
        <v>3000</v>
      </c>
      <c r="AH27" s="55"/>
      <c r="AI27" s="15">
        <f t="shared" si="4"/>
        <v>941</v>
      </c>
      <c r="AJ27" s="51">
        <v>321</v>
      </c>
      <c r="AK27" s="51">
        <v>620</v>
      </c>
      <c r="AL27" s="51"/>
      <c r="AM27" s="51"/>
      <c r="AN27" s="51"/>
      <c r="AO27" s="51"/>
      <c r="AP27" s="51"/>
      <c r="AQ27" s="56">
        <v>250</v>
      </c>
      <c r="AR27" s="56"/>
      <c r="AS27" s="57"/>
      <c r="AV27" s="14"/>
    </row>
    <row r="28" spans="1:48" s="16" customFormat="1" ht="12.75">
      <c r="A28" s="54" t="s">
        <v>55</v>
      </c>
      <c r="B28" s="43"/>
      <c r="C28" s="89"/>
      <c r="D28" s="44"/>
      <c r="E28" s="45">
        <f t="shared" si="7"/>
        <v>606</v>
      </c>
      <c r="F28" s="46">
        <v>223</v>
      </c>
      <c r="G28" s="46">
        <v>383</v>
      </c>
      <c r="H28" s="46"/>
      <c r="I28" s="46"/>
      <c r="J28" s="47">
        <f t="shared" si="3"/>
        <v>87.82608695652175</v>
      </c>
      <c r="K28" s="46">
        <v>444</v>
      </c>
      <c r="L28" s="13">
        <f t="shared" si="1"/>
        <v>14.557377049180328</v>
      </c>
      <c r="M28" s="46">
        <v>90</v>
      </c>
      <c r="N28" s="46">
        <v>49</v>
      </c>
      <c r="O28" s="48">
        <f t="shared" si="8"/>
        <v>0</v>
      </c>
      <c r="P28" s="46"/>
      <c r="Q28" s="46"/>
      <c r="R28" s="46"/>
      <c r="S28" s="46"/>
      <c r="T28" s="46"/>
      <c r="U28" s="46"/>
      <c r="V28" s="46"/>
      <c r="W28" s="46"/>
      <c r="X28" s="46">
        <v>4</v>
      </c>
      <c r="Y28" s="46">
        <v>20</v>
      </c>
      <c r="Z28" s="49"/>
      <c r="AA28" s="54" t="s">
        <v>55</v>
      </c>
      <c r="AB28" s="50">
        <f t="shared" si="6"/>
        <v>690</v>
      </c>
      <c r="AC28" s="51">
        <v>380</v>
      </c>
      <c r="AD28" s="51">
        <v>310</v>
      </c>
      <c r="AE28" s="51"/>
      <c r="AF28" s="51"/>
      <c r="AG28" s="17">
        <v>3050</v>
      </c>
      <c r="AH28" s="55">
        <v>0</v>
      </c>
      <c r="AI28" s="15">
        <f t="shared" si="4"/>
        <v>965</v>
      </c>
      <c r="AJ28" s="51">
        <v>419</v>
      </c>
      <c r="AK28" s="51">
        <v>353</v>
      </c>
      <c r="AL28" s="51">
        <v>148</v>
      </c>
      <c r="AM28" s="51"/>
      <c r="AN28" s="51"/>
      <c r="AO28" s="51">
        <v>45</v>
      </c>
      <c r="AP28" s="51">
        <v>0</v>
      </c>
      <c r="AQ28" s="56">
        <v>5152</v>
      </c>
      <c r="AR28" s="56">
        <v>38</v>
      </c>
      <c r="AS28" s="57">
        <v>28</v>
      </c>
      <c r="AV28" s="14"/>
    </row>
    <row r="29" spans="1:48" s="16" customFormat="1" ht="12.75">
      <c r="A29" s="54" t="s">
        <v>56</v>
      </c>
      <c r="B29" s="43"/>
      <c r="C29" s="89"/>
      <c r="D29" s="44"/>
      <c r="E29" s="45">
        <f t="shared" si="7"/>
        <v>0</v>
      </c>
      <c r="F29" s="46"/>
      <c r="G29" s="46"/>
      <c r="H29" s="46"/>
      <c r="I29" s="46"/>
      <c r="J29" s="47" t="e">
        <f t="shared" si="3"/>
        <v>#DIV/0!</v>
      </c>
      <c r="K29" s="46"/>
      <c r="L29" s="13">
        <f t="shared" si="1"/>
        <v>0</v>
      </c>
      <c r="M29" s="46"/>
      <c r="N29" s="46"/>
      <c r="O29" s="48">
        <f t="shared" si="8"/>
        <v>18</v>
      </c>
      <c r="P29" s="46">
        <v>18</v>
      </c>
      <c r="Q29" s="46"/>
      <c r="R29" s="46"/>
      <c r="S29" s="46"/>
      <c r="T29" s="46"/>
      <c r="U29" s="46"/>
      <c r="V29" s="46"/>
      <c r="W29" s="46"/>
      <c r="X29" s="46"/>
      <c r="Y29" s="46"/>
      <c r="Z29" s="49"/>
      <c r="AA29" s="54" t="s">
        <v>56</v>
      </c>
      <c r="AB29" s="50">
        <f t="shared" si="6"/>
        <v>0</v>
      </c>
      <c r="AC29" s="51"/>
      <c r="AD29" s="51"/>
      <c r="AE29" s="51"/>
      <c r="AF29" s="51"/>
      <c r="AG29" s="17">
        <v>120</v>
      </c>
      <c r="AH29" s="55">
        <v>0</v>
      </c>
      <c r="AI29" s="15">
        <f t="shared" si="4"/>
        <v>284</v>
      </c>
      <c r="AJ29" s="51">
        <v>171</v>
      </c>
      <c r="AK29" s="51">
        <v>91</v>
      </c>
      <c r="AL29" s="51">
        <v>22</v>
      </c>
      <c r="AM29" s="51"/>
      <c r="AN29" s="51"/>
      <c r="AO29" s="51"/>
      <c r="AP29" s="51"/>
      <c r="AQ29" s="56"/>
      <c r="AR29" s="56"/>
      <c r="AS29" s="57"/>
      <c r="AV29" s="14"/>
    </row>
    <row r="30" spans="1:48" s="16" customFormat="1" ht="14.25" customHeight="1">
      <c r="A30" s="54" t="s">
        <v>57</v>
      </c>
      <c r="B30" s="43"/>
      <c r="C30" s="89"/>
      <c r="D30" s="44"/>
      <c r="E30" s="45">
        <f t="shared" si="7"/>
        <v>0</v>
      </c>
      <c r="F30" s="46"/>
      <c r="G30" s="46"/>
      <c r="H30" s="46"/>
      <c r="I30" s="46"/>
      <c r="J30" s="47">
        <f t="shared" si="3"/>
        <v>0</v>
      </c>
      <c r="K30" s="46"/>
      <c r="L30" s="13">
        <f t="shared" si="1"/>
        <v>0</v>
      </c>
      <c r="M30" s="46"/>
      <c r="N30" s="46"/>
      <c r="O30" s="48">
        <f t="shared" si="8"/>
        <v>0</v>
      </c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9"/>
      <c r="AA30" s="54" t="s">
        <v>57</v>
      </c>
      <c r="AB30" s="50">
        <f t="shared" si="6"/>
        <v>27</v>
      </c>
      <c r="AC30" s="51">
        <v>27</v>
      </c>
      <c r="AD30" s="51"/>
      <c r="AE30" s="51"/>
      <c r="AF30" s="51"/>
      <c r="AG30" s="17">
        <v>2110</v>
      </c>
      <c r="AH30" s="55">
        <v>0</v>
      </c>
      <c r="AI30" s="15">
        <f t="shared" si="4"/>
        <v>305</v>
      </c>
      <c r="AJ30" s="51">
        <v>70</v>
      </c>
      <c r="AK30" s="51">
        <v>185</v>
      </c>
      <c r="AL30" s="51">
        <v>50</v>
      </c>
      <c r="AM30" s="51"/>
      <c r="AN30" s="51"/>
      <c r="AO30" s="51"/>
      <c r="AP30" s="51"/>
      <c r="AQ30" s="56"/>
      <c r="AR30" s="56"/>
      <c r="AS30" s="57"/>
      <c r="AV30" s="14"/>
    </row>
    <row r="31" spans="1:48" s="16" customFormat="1" ht="13.5" customHeight="1">
      <c r="A31" s="54" t="s">
        <v>58</v>
      </c>
      <c r="B31" s="43"/>
      <c r="C31" s="89"/>
      <c r="D31" s="44"/>
      <c r="E31" s="45">
        <f t="shared" si="7"/>
        <v>70</v>
      </c>
      <c r="F31" s="46">
        <v>70</v>
      </c>
      <c r="G31" s="46"/>
      <c r="H31" s="46"/>
      <c r="I31" s="46"/>
      <c r="J31" s="47" t="e">
        <f t="shared" si="3"/>
        <v>#DIV/0!</v>
      </c>
      <c r="K31" s="46">
        <v>250</v>
      </c>
      <c r="L31" s="13">
        <f t="shared" si="1"/>
        <v>5.804504295333179</v>
      </c>
      <c r="M31" s="46">
        <v>148</v>
      </c>
      <c r="N31" s="46">
        <v>155</v>
      </c>
      <c r="O31" s="48">
        <f t="shared" si="8"/>
        <v>342</v>
      </c>
      <c r="P31" s="46">
        <v>283</v>
      </c>
      <c r="Q31" s="46">
        <v>59</v>
      </c>
      <c r="R31" s="46"/>
      <c r="S31" s="46"/>
      <c r="T31" s="46"/>
      <c r="U31" s="46"/>
      <c r="V31" s="46"/>
      <c r="W31" s="46"/>
      <c r="X31" s="46"/>
      <c r="Y31" s="46">
        <v>2</v>
      </c>
      <c r="Z31" s="49"/>
      <c r="AA31" s="54" t="s">
        <v>58</v>
      </c>
      <c r="AB31" s="50">
        <f t="shared" si="6"/>
        <v>0</v>
      </c>
      <c r="AC31" s="51"/>
      <c r="AD31" s="51"/>
      <c r="AE31" s="51"/>
      <c r="AF31" s="51"/>
      <c r="AG31" s="17">
        <v>4307</v>
      </c>
      <c r="AH31" s="55">
        <v>0</v>
      </c>
      <c r="AI31" s="15">
        <f t="shared" si="4"/>
        <v>1007</v>
      </c>
      <c r="AJ31" s="51">
        <v>694</v>
      </c>
      <c r="AK31" s="51">
        <v>213</v>
      </c>
      <c r="AL31" s="51">
        <v>100</v>
      </c>
      <c r="AM31" s="51"/>
      <c r="AN31" s="51"/>
      <c r="AO31" s="51"/>
      <c r="AP31" s="51"/>
      <c r="AQ31" s="56">
        <v>1125</v>
      </c>
      <c r="AR31" s="56"/>
      <c r="AS31" s="57">
        <v>14</v>
      </c>
      <c r="AV31" s="14">
        <v>46.4</v>
      </c>
    </row>
    <row r="32" spans="1:48" s="16" customFormat="1" ht="13.5" thickBot="1">
      <c r="A32" s="72" t="s">
        <v>59</v>
      </c>
      <c r="B32" s="43"/>
      <c r="C32" s="89"/>
      <c r="D32" s="44"/>
      <c r="E32" s="45">
        <f t="shared" si="7"/>
        <v>252</v>
      </c>
      <c r="F32" s="46"/>
      <c r="G32" s="46">
        <v>252</v>
      </c>
      <c r="H32" s="46"/>
      <c r="I32" s="46"/>
      <c r="J32" s="47" t="e">
        <f t="shared" si="3"/>
        <v>#DIV/0!</v>
      </c>
      <c r="K32" s="46">
        <v>2007</v>
      </c>
      <c r="L32" s="13">
        <f>K32/AG32*100</f>
        <v>20.170854271356784</v>
      </c>
      <c r="M32" s="46">
        <v>465</v>
      </c>
      <c r="N32" s="46">
        <v>682</v>
      </c>
      <c r="O32" s="73">
        <f t="shared" si="8"/>
        <v>1048</v>
      </c>
      <c r="P32" s="46">
        <v>736</v>
      </c>
      <c r="Q32" s="46">
        <v>262</v>
      </c>
      <c r="R32" s="46"/>
      <c r="S32" s="46"/>
      <c r="T32" s="46"/>
      <c r="U32" s="46"/>
      <c r="V32" s="46">
        <v>50</v>
      </c>
      <c r="W32" s="46"/>
      <c r="X32" s="46">
        <v>25</v>
      </c>
      <c r="Y32" s="46">
        <v>25</v>
      </c>
      <c r="Z32" s="49"/>
      <c r="AA32" s="72" t="s">
        <v>59</v>
      </c>
      <c r="AB32" s="50">
        <f t="shared" si="6"/>
        <v>0</v>
      </c>
      <c r="AC32" s="51"/>
      <c r="AD32" s="51"/>
      <c r="AE32" s="51"/>
      <c r="AF32" s="51"/>
      <c r="AG32" s="17">
        <v>9950</v>
      </c>
      <c r="AH32" s="55">
        <v>1880</v>
      </c>
      <c r="AI32" s="15">
        <v>2970</v>
      </c>
      <c r="AJ32" s="51">
        <v>1400</v>
      </c>
      <c r="AK32" s="51">
        <v>440</v>
      </c>
      <c r="AL32" s="51">
        <v>1050</v>
      </c>
      <c r="AM32" s="51">
        <v>20</v>
      </c>
      <c r="AN32" s="51"/>
      <c r="AO32" s="51"/>
      <c r="AP32" s="51">
        <v>60</v>
      </c>
      <c r="AQ32" s="56"/>
      <c r="AR32" s="56">
        <v>65</v>
      </c>
      <c r="AS32" s="57">
        <v>45</v>
      </c>
      <c r="AV32" s="14">
        <v>2</v>
      </c>
    </row>
    <row r="33" spans="1:48" s="87" customFormat="1" ht="13.5" thickBot="1">
      <c r="A33" s="74" t="s">
        <v>60</v>
      </c>
      <c r="B33" s="75">
        <f aca="true" t="shared" si="9" ref="B33:I33">SUM(B7:B32)</f>
        <v>0</v>
      </c>
      <c r="C33" s="76">
        <f t="shared" si="9"/>
        <v>0</v>
      </c>
      <c r="D33" s="77">
        <f t="shared" si="9"/>
        <v>0</v>
      </c>
      <c r="E33" s="78">
        <f>SUM(E7:E32)</f>
        <v>3082</v>
      </c>
      <c r="F33" s="78">
        <f t="shared" si="9"/>
        <v>1848</v>
      </c>
      <c r="G33" s="78">
        <f t="shared" si="9"/>
        <v>1057</v>
      </c>
      <c r="H33" s="78">
        <f t="shared" si="9"/>
        <v>0</v>
      </c>
      <c r="I33" s="78">
        <f t="shared" si="9"/>
        <v>177</v>
      </c>
      <c r="J33" s="47">
        <f t="shared" si="3"/>
        <v>183.78056052474656</v>
      </c>
      <c r="K33" s="79">
        <f>SUM(K7:K32)</f>
        <v>22264</v>
      </c>
      <c r="L33" s="13">
        <f>K33/AG33*100</f>
        <v>22.823167606355714</v>
      </c>
      <c r="M33" s="79">
        <f>SUM(M7:M32)</f>
        <v>11310</v>
      </c>
      <c r="N33" s="79">
        <f>SUM(N7:N32)</f>
        <v>13523</v>
      </c>
      <c r="O33" s="80">
        <f>SUM(O7:O32)</f>
        <v>12597</v>
      </c>
      <c r="P33" s="80">
        <f aca="true" t="shared" si="10" ref="P33:Y33">SUM(P7:P32)</f>
        <v>10130</v>
      </c>
      <c r="Q33" s="80">
        <f t="shared" si="10"/>
        <v>1032</v>
      </c>
      <c r="R33" s="80">
        <f t="shared" si="10"/>
        <v>1184</v>
      </c>
      <c r="S33" s="80">
        <f t="shared" si="10"/>
        <v>73</v>
      </c>
      <c r="T33" s="80">
        <f t="shared" si="10"/>
        <v>25</v>
      </c>
      <c r="U33" s="80">
        <f t="shared" si="10"/>
        <v>103</v>
      </c>
      <c r="V33" s="80">
        <f t="shared" si="10"/>
        <v>50</v>
      </c>
      <c r="W33" s="80">
        <f t="shared" si="10"/>
        <v>0</v>
      </c>
      <c r="X33" s="80">
        <f t="shared" si="10"/>
        <v>36</v>
      </c>
      <c r="Y33" s="80">
        <f t="shared" si="10"/>
        <v>93</v>
      </c>
      <c r="Z33" s="81">
        <f>SUM(Z7:Z32)</f>
        <v>177</v>
      </c>
      <c r="AA33" s="82" t="s">
        <v>60</v>
      </c>
      <c r="AB33" s="83">
        <f aca="true" t="shared" si="11" ref="AB33:AS33">SUM(AB7:AB32)</f>
        <v>1677</v>
      </c>
      <c r="AC33" s="83">
        <f t="shared" si="11"/>
        <v>1037</v>
      </c>
      <c r="AD33" s="83">
        <f t="shared" si="11"/>
        <v>360</v>
      </c>
      <c r="AE33" s="83">
        <f t="shared" si="11"/>
        <v>177</v>
      </c>
      <c r="AF33" s="83">
        <f t="shared" si="11"/>
        <v>0</v>
      </c>
      <c r="AG33" s="83">
        <f t="shared" si="11"/>
        <v>97550</v>
      </c>
      <c r="AH33" s="83">
        <f t="shared" si="11"/>
        <v>13176</v>
      </c>
      <c r="AI33" s="84">
        <f t="shared" si="4"/>
        <v>27847.5</v>
      </c>
      <c r="AJ33" s="83">
        <f t="shared" si="11"/>
        <v>18096.5</v>
      </c>
      <c r="AK33" s="83">
        <f t="shared" si="11"/>
        <v>5297.5</v>
      </c>
      <c r="AL33" s="83">
        <f t="shared" si="11"/>
        <v>3447.5</v>
      </c>
      <c r="AM33" s="83">
        <f t="shared" si="11"/>
        <v>648</v>
      </c>
      <c r="AN33" s="83">
        <f t="shared" si="11"/>
        <v>0</v>
      </c>
      <c r="AO33" s="83">
        <f t="shared" si="11"/>
        <v>268</v>
      </c>
      <c r="AP33" s="83">
        <f t="shared" si="11"/>
        <v>90</v>
      </c>
      <c r="AQ33" s="85">
        <f t="shared" si="11"/>
        <v>8591</v>
      </c>
      <c r="AR33" s="85">
        <f t="shared" si="11"/>
        <v>271</v>
      </c>
      <c r="AS33" s="86">
        <f t="shared" si="11"/>
        <v>463.2</v>
      </c>
      <c r="AV33" s="88"/>
    </row>
    <row r="34" spans="1:35" s="16" customFormat="1" ht="12.75" hidden="1">
      <c r="A34" s="20"/>
      <c r="B34" s="21"/>
      <c r="C34" s="21"/>
      <c r="D34" s="21"/>
      <c r="E34" s="22"/>
      <c r="F34" s="22"/>
      <c r="G34" s="22"/>
      <c r="H34" s="22"/>
      <c r="I34" s="22"/>
      <c r="J34" s="22"/>
      <c r="K34" s="22"/>
      <c r="L34" s="13" t="e">
        <f t="shared" si="1"/>
        <v>#DIV/0!</v>
      </c>
      <c r="M34" s="22"/>
      <c r="N34" s="22"/>
      <c r="O34" s="22"/>
      <c r="P34" s="22"/>
      <c r="Q34" s="22"/>
      <c r="R34" s="22"/>
      <c r="S34" s="23"/>
      <c r="T34" s="23"/>
      <c r="U34" s="23"/>
      <c r="V34" s="23"/>
      <c r="W34" s="22"/>
      <c r="X34" s="22"/>
      <c r="Y34" s="41"/>
      <c r="Z34" s="41"/>
      <c r="AA34" s="24"/>
      <c r="AB34" s="25"/>
      <c r="AC34" s="25"/>
      <c r="AD34" s="26"/>
      <c r="AE34" s="26"/>
      <c r="AF34" s="26"/>
      <c r="AG34" s="26"/>
      <c r="AH34" s="27"/>
      <c r="AI34" s="15">
        <f>SUM(AJ34:AP34)</f>
        <v>0</v>
      </c>
    </row>
    <row r="35" spans="1:35" s="16" customFormat="1" ht="12.75" hidden="1">
      <c r="A35" s="28"/>
      <c r="B35" s="29"/>
      <c r="C35" s="29"/>
      <c r="D35" s="29"/>
      <c r="E35" s="41"/>
      <c r="F35" s="41"/>
      <c r="G35" s="41"/>
      <c r="H35" s="41"/>
      <c r="I35" s="41"/>
      <c r="J35" s="41"/>
      <c r="K35" s="41"/>
      <c r="L35" s="13" t="e">
        <f t="shared" si="1"/>
        <v>#DIV/0!</v>
      </c>
      <c r="M35" s="41"/>
      <c r="N35" s="41"/>
      <c r="O35" s="41"/>
      <c r="P35" s="23"/>
      <c r="Q35" s="23"/>
      <c r="R35" s="23"/>
      <c r="S35" s="41"/>
      <c r="T35" s="41"/>
      <c r="U35" s="41"/>
      <c r="V35" s="41"/>
      <c r="W35" s="23"/>
      <c r="X35" s="23"/>
      <c r="Y35" s="41"/>
      <c r="Z35" s="41"/>
      <c r="AA35" s="26"/>
      <c r="AB35" s="26"/>
      <c r="AC35" s="26"/>
      <c r="AD35" s="26"/>
      <c r="AE35" s="26"/>
      <c r="AF35" s="26"/>
      <c r="AG35" s="26"/>
      <c r="AH35" s="30"/>
      <c r="AI35" s="15">
        <f>SUM(AJ35:AP35)</f>
        <v>0</v>
      </c>
    </row>
    <row r="36" spans="1:35" s="16" customFormat="1" ht="12.75" hidden="1">
      <c r="A36" s="14"/>
      <c r="B36" s="21"/>
      <c r="C36" s="21"/>
      <c r="D36" s="21"/>
      <c r="E36" s="114" t="s">
        <v>26</v>
      </c>
      <c r="F36" s="114"/>
      <c r="G36" s="114"/>
      <c r="H36" s="114"/>
      <c r="I36" s="114"/>
      <c r="J36" s="114"/>
      <c r="K36" s="114"/>
      <c r="L36" s="13" t="e">
        <f t="shared" si="1"/>
        <v>#DIV/0!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26"/>
      <c r="AB36" s="26"/>
      <c r="AC36" s="26"/>
      <c r="AD36" s="26"/>
      <c r="AE36" s="26"/>
      <c r="AF36" s="26"/>
      <c r="AG36" s="26"/>
      <c r="AH36" s="26"/>
      <c r="AI36" s="15">
        <f>SUM(AJ36:AP36)</f>
        <v>0</v>
      </c>
    </row>
    <row r="37" spans="1:35" s="16" customFormat="1" ht="12.75" hidden="1">
      <c r="A37" s="14"/>
      <c r="B37" s="21"/>
      <c r="C37" s="21"/>
      <c r="D37" s="21"/>
      <c r="E37" s="114" t="s">
        <v>27</v>
      </c>
      <c r="F37" s="114"/>
      <c r="G37" s="114"/>
      <c r="H37" s="114"/>
      <c r="I37" s="114"/>
      <c r="J37" s="114"/>
      <c r="K37" s="114"/>
      <c r="L37" s="13" t="e">
        <f t="shared" si="1"/>
        <v>#DIV/0!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26"/>
      <c r="AB37" s="26"/>
      <c r="AC37" s="26"/>
      <c r="AD37" s="26"/>
      <c r="AE37" s="26"/>
      <c r="AF37" s="26"/>
      <c r="AG37" s="26"/>
      <c r="AH37" s="26"/>
      <c r="AI37" s="15">
        <f>SUM(AJ37:AP37)</f>
        <v>0</v>
      </c>
    </row>
    <row r="38" spans="2:35" s="16" customFormat="1" ht="12.75" hidden="1">
      <c r="B38" s="31"/>
      <c r="C38" s="31"/>
      <c r="D38" s="31"/>
      <c r="E38" s="41"/>
      <c r="F38" s="41"/>
      <c r="G38" s="41"/>
      <c r="H38" s="41"/>
      <c r="I38" s="41"/>
      <c r="J38" s="41"/>
      <c r="K38" s="41"/>
      <c r="L38" s="13" t="e">
        <f t="shared" si="1"/>
        <v>#DIV/0!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26"/>
      <c r="AB38" s="26"/>
      <c r="AC38" s="26"/>
      <c r="AD38" s="26"/>
      <c r="AE38" s="26"/>
      <c r="AF38" s="26"/>
      <c r="AG38" s="26"/>
      <c r="AH38" s="26"/>
      <c r="AI38" s="15">
        <f>SUM(AJ38:AP38)</f>
        <v>0</v>
      </c>
    </row>
    <row r="39" spans="1:35" s="40" customFormat="1" ht="13.5" thickBot="1">
      <c r="A39" s="35" t="s">
        <v>66</v>
      </c>
      <c r="B39" s="36">
        <v>0</v>
      </c>
      <c r="C39" s="36">
        <v>0</v>
      </c>
      <c r="D39" s="36">
        <v>0</v>
      </c>
      <c r="E39" s="37">
        <v>1820</v>
      </c>
      <c r="F39" s="37">
        <v>1450</v>
      </c>
      <c r="G39" s="37">
        <v>370</v>
      </c>
      <c r="H39" s="37">
        <v>0</v>
      </c>
      <c r="I39" s="37">
        <v>0</v>
      </c>
      <c r="J39" s="37">
        <v>147</v>
      </c>
      <c r="K39" s="37">
        <v>17073</v>
      </c>
      <c r="L39" s="38">
        <v>17</v>
      </c>
      <c r="M39" s="37">
        <v>3985</v>
      </c>
      <c r="N39" s="37">
        <v>6704</v>
      </c>
      <c r="O39" s="37">
        <v>4769</v>
      </c>
      <c r="P39" s="37">
        <v>4057</v>
      </c>
      <c r="Q39" s="37">
        <v>154</v>
      </c>
      <c r="R39" s="37">
        <v>165</v>
      </c>
      <c r="S39" s="37">
        <v>142</v>
      </c>
      <c r="T39" s="37">
        <v>0</v>
      </c>
      <c r="U39" s="37">
        <v>14</v>
      </c>
      <c r="V39" s="37">
        <v>237</v>
      </c>
      <c r="W39" s="37">
        <v>706</v>
      </c>
      <c r="X39" s="37"/>
      <c r="Y39" s="37">
        <v>51</v>
      </c>
      <c r="Z39" s="37">
        <v>40</v>
      </c>
      <c r="AA39" s="17"/>
      <c r="AB39" s="39"/>
      <c r="AC39" s="39"/>
      <c r="AD39" s="39"/>
      <c r="AE39" s="39"/>
      <c r="AF39" s="39"/>
      <c r="AG39" s="39"/>
      <c r="AH39" s="39"/>
      <c r="AI39" s="39"/>
    </row>
    <row r="40" spans="1:35" s="16" customFormat="1" ht="13.5" thickBot="1">
      <c r="A40" s="32" t="s">
        <v>62</v>
      </c>
      <c r="B40" s="33">
        <f>B33-B39</f>
        <v>0</v>
      </c>
      <c r="C40" s="33">
        <f aca="true" t="shared" si="12" ref="C40:Z40">C33-C39</f>
        <v>0</v>
      </c>
      <c r="D40" s="33">
        <f t="shared" si="12"/>
        <v>0</v>
      </c>
      <c r="E40" s="33">
        <f t="shared" si="12"/>
        <v>1262</v>
      </c>
      <c r="F40" s="33">
        <f t="shared" si="12"/>
        <v>398</v>
      </c>
      <c r="G40" s="33">
        <f t="shared" si="12"/>
        <v>687</v>
      </c>
      <c r="H40" s="33">
        <f t="shared" si="12"/>
        <v>0</v>
      </c>
      <c r="I40" s="33">
        <f t="shared" si="12"/>
        <v>177</v>
      </c>
      <c r="J40" s="33"/>
      <c r="K40" s="33">
        <f t="shared" si="12"/>
        <v>5191</v>
      </c>
      <c r="L40" s="33"/>
      <c r="M40" s="33">
        <f t="shared" si="12"/>
        <v>7325</v>
      </c>
      <c r="N40" s="33">
        <f t="shared" si="12"/>
        <v>6819</v>
      </c>
      <c r="O40" s="33">
        <f t="shared" si="12"/>
        <v>7828</v>
      </c>
      <c r="P40" s="33">
        <f t="shared" si="12"/>
        <v>6073</v>
      </c>
      <c r="Q40" s="33">
        <f t="shared" si="12"/>
        <v>878</v>
      </c>
      <c r="R40" s="33">
        <f t="shared" si="12"/>
        <v>1019</v>
      </c>
      <c r="S40" s="33">
        <f t="shared" si="12"/>
        <v>-69</v>
      </c>
      <c r="T40" s="33">
        <f t="shared" si="12"/>
        <v>25</v>
      </c>
      <c r="U40" s="33">
        <f t="shared" si="12"/>
        <v>89</v>
      </c>
      <c r="V40" s="33">
        <f t="shared" si="12"/>
        <v>-187</v>
      </c>
      <c r="W40" s="33">
        <f t="shared" si="12"/>
        <v>-706</v>
      </c>
      <c r="X40" s="33">
        <f t="shared" si="12"/>
        <v>36</v>
      </c>
      <c r="Y40" s="33">
        <f t="shared" si="12"/>
        <v>42</v>
      </c>
      <c r="Z40" s="33">
        <f t="shared" si="12"/>
        <v>137</v>
      </c>
      <c r="AA40" s="26"/>
      <c r="AB40" s="26"/>
      <c r="AC40" s="26"/>
      <c r="AD40" s="26"/>
      <c r="AE40" s="26"/>
      <c r="AF40" s="26"/>
      <c r="AG40" s="26"/>
      <c r="AH40" s="26"/>
      <c r="AI40" s="26"/>
    </row>
    <row r="41" spans="5:26" s="16" customFormat="1" ht="12.75"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spans="1:26" s="9" customFormat="1" ht="12.75">
      <c r="A42" s="8"/>
      <c r="B42" s="8"/>
      <c r="C42" s="8"/>
      <c r="D42" s="8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</sheetData>
  <sheetProtection/>
  <mergeCells count="40">
    <mergeCell ref="A1:Z1"/>
    <mergeCell ref="L5:L6"/>
    <mergeCell ref="M4:N5"/>
    <mergeCell ref="K4:L4"/>
    <mergeCell ref="E4:J4"/>
    <mergeCell ref="O5:O6"/>
    <mergeCell ref="C4:D4"/>
    <mergeCell ref="O3:V3"/>
    <mergeCell ref="AB2:AM2"/>
    <mergeCell ref="AI4:AP4"/>
    <mergeCell ref="AI5:AI6"/>
    <mergeCell ref="C5:C6"/>
    <mergeCell ref="AG4:AG6"/>
    <mergeCell ref="W4:W6"/>
    <mergeCell ref="K5:K6"/>
    <mergeCell ref="A2:Z2"/>
    <mergeCell ref="D5:D6"/>
    <mergeCell ref="P5:V5"/>
    <mergeCell ref="AC5:AF5"/>
    <mergeCell ref="X4:X6"/>
    <mergeCell ref="O4:V4"/>
    <mergeCell ref="Z4:Z6"/>
    <mergeCell ref="K3:L3"/>
    <mergeCell ref="E36:K36"/>
    <mergeCell ref="E37:K37"/>
    <mergeCell ref="J5:J6"/>
    <mergeCell ref="F5:I5"/>
    <mergeCell ref="E5:E6"/>
    <mergeCell ref="A4:A6"/>
    <mergeCell ref="B4:B6"/>
    <mergeCell ref="AS4:AS6"/>
    <mergeCell ref="Y4:Y6"/>
    <mergeCell ref="AR4:AR6"/>
    <mergeCell ref="AQ4:AQ6"/>
    <mergeCell ref="AJ5:AP5"/>
    <mergeCell ref="AI3:AQ3"/>
    <mergeCell ref="AH4:AH6"/>
    <mergeCell ref="AB5:AB6"/>
    <mergeCell ref="AA4:AA6"/>
    <mergeCell ref="AB4:AF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1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2020-08-31T12:04:03Z</cp:lastPrinted>
  <dcterms:created xsi:type="dcterms:W3CDTF">2005-11-28T05:58:06Z</dcterms:created>
  <dcterms:modified xsi:type="dcterms:W3CDTF">2020-09-07T09:28:48Z</dcterms:modified>
  <cp:category/>
  <cp:version/>
  <cp:contentType/>
  <cp:contentStatus/>
</cp:coreProperties>
</file>