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56" windowWidth="14055" windowHeight="12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<sst xmlns="http://schemas.openxmlformats.org/spreadsheetml/2006/main" count="102" uniqueCount="57">
  <si>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</si>
  <si>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</si>
  <si>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</si>
  <si>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</si>
  <si>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</si>
  <si>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</si>
  <si>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</si>
  <si>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</si>
  <si>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</si>
  <si>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</si>
  <si>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</si>
  <si>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</si>
  <si>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</si>
  <si>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</si>
  <si>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</si>
  <si>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</si>
  <si>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</si>
  <si>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</si>
  <si>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</si>
  <si>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</si>
  <si>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</si>
  <si>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</si>
  <si>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</si>
  <si>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</si>
  <si>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</si>
  <si>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</si>
  <si>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</si>
  <si>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</si>
  <si>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</si>
  <si>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</si>
  <si>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</si>
  <si>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</si>
  <si>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</si>
  <si>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</si>
  <si>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</si>
  <si>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</si>
  <si>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</si>
  <si>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</si>
  <si>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</si>
  <si>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</si>
  <si>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</si>
  <si>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</si>
  <si>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</si>
  <si>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</si>
  <si>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</si>
  <si>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</si>
  <si>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</si>
  <si>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</si>
  <si>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</si>
  <si>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</si>
  <si>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</si>
  <si>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</si>
  <si>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</si>
  <si>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</si>
  <si>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трит.</t>
  </si>
  <si>
    <t>Уборка зерновых по культурам на 30 августа 2021 года</t>
  </si>
  <si>
    <t>на 28.08.2020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</si>
</sst>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16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/>
    </xf>
    <xf numFmtId="0" fontId="48" fillId="33" borderId="29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/>
      <protection/>
    </xf>
    <xf numFmtId="0" fontId="48" fillId="33" borderId="28" xfId="0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>
      <alignment/>
    </xf>
    <xf numFmtId="0" fontId="49" fillId="33" borderId="16" xfId="0" applyFont="1" applyFill="1" applyBorder="1" applyAlignment="1">
      <alignment/>
    </xf>
    <xf numFmtId="0" fontId="49" fillId="33" borderId="21" xfId="0" applyFont="1" applyFill="1" applyBorder="1" applyAlignment="1">
      <alignment wrapText="1"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175" fontId="47" fillId="33" borderId="16" xfId="0" applyNumberFormat="1" applyFont="1" applyFill="1" applyBorder="1" applyAlignment="1">
      <alignment/>
    </xf>
    <xf numFmtId="0" fontId="49" fillId="33" borderId="17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8" fillId="33" borderId="33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175" fontId="47" fillId="33" borderId="11" xfId="0" applyNumberFormat="1" applyFont="1" applyFill="1" applyBorder="1" applyAlignment="1">
      <alignment/>
    </xf>
    <xf numFmtId="175" fontId="48" fillId="33" borderId="16" xfId="0" applyNumberFormat="1" applyFont="1" applyFill="1" applyBorder="1" applyAlignment="1" applyProtection="1">
      <alignment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4" sqref="O24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2" customFormat="1" ht="1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4" ht="12" customHeight="1">
      <c r="A3"/>
      <c r="D3" t="s">
        <v>25</v>
      </c>
    </row>
    <row r="4" spans="1:32" s="5" customFormat="1" ht="12.75" customHeight="1" thickBot="1">
      <c r="A4" s="74" t="s">
        <v>52</v>
      </c>
      <c r="B4" s="77" t="s">
        <v>20</v>
      </c>
      <c r="C4" s="80" t="s">
        <v>1</v>
      </c>
      <c r="D4" s="80"/>
      <c r="E4" s="80"/>
      <c r="F4" s="81"/>
      <c r="G4" s="81"/>
      <c r="H4" s="81"/>
      <c r="I4" s="81"/>
      <c r="J4" s="82"/>
      <c r="K4" s="71" t="s">
        <v>8</v>
      </c>
      <c r="L4" s="72"/>
      <c r="M4" s="72"/>
      <c r="N4" s="72"/>
      <c r="O4" s="72"/>
      <c r="P4" s="72"/>
      <c r="Q4" s="72"/>
      <c r="R4" s="72"/>
      <c r="S4" s="73"/>
      <c r="T4" s="4"/>
      <c r="U4" s="71" t="s">
        <v>18</v>
      </c>
      <c r="V4" s="72"/>
      <c r="W4" s="72"/>
      <c r="X4" s="72"/>
      <c r="Y4" s="72"/>
      <c r="Z4" s="72"/>
      <c r="AA4" s="72"/>
      <c r="AB4" s="72"/>
      <c r="AC4" s="73"/>
      <c r="AD4" s="86" t="s">
        <v>21</v>
      </c>
      <c r="AE4" s="87"/>
      <c r="AF4" s="88"/>
    </row>
    <row r="5" spans="1:32" s="6" customFormat="1" ht="12.75" customHeight="1">
      <c r="A5" s="75"/>
      <c r="B5" s="78"/>
      <c r="C5" s="83" t="s">
        <v>7</v>
      </c>
      <c r="D5" s="84"/>
      <c r="E5" s="85"/>
      <c r="F5" s="66" t="s">
        <v>6</v>
      </c>
      <c r="G5" s="67"/>
      <c r="H5" s="67"/>
      <c r="I5" s="67"/>
      <c r="J5" s="64" t="s">
        <v>5</v>
      </c>
      <c r="K5" s="94" t="s">
        <v>9</v>
      </c>
      <c r="L5" s="97" t="s">
        <v>7</v>
      </c>
      <c r="M5" s="98"/>
      <c r="N5" s="99"/>
      <c r="O5" s="96" t="s">
        <v>11</v>
      </c>
      <c r="P5" s="96"/>
      <c r="Q5" s="96"/>
      <c r="R5" s="96"/>
      <c r="S5" s="92" t="s">
        <v>5</v>
      </c>
      <c r="T5" s="7"/>
      <c r="U5" s="94" t="s">
        <v>19</v>
      </c>
      <c r="V5" s="102" t="s">
        <v>7</v>
      </c>
      <c r="W5" s="103"/>
      <c r="X5" s="104"/>
      <c r="Y5" s="100" t="s">
        <v>11</v>
      </c>
      <c r="Z5" s="100"/>
      <c r="AA5" s="100"/>
      <c r="AB5" s="101"/>
      <c r="AC5" s="92" t="s">
        <v>5</v>
      </c>
      <c r="AD5" s="89"/>
      <c r="AE5" s="90"/>
      <c r="AF5" s="91"/>
    </row>
    <row r="6" spans="1:32" s="20" customFormat="1" ht="21" customHeight="1">
      <c r="A6" s="76"/>
      <c r="B6" s="79"/>
      <c r="C6" s="8" t="s">
        <v>4</v>
      </c>
      <c r="D6" s="9" t="s">
        <v>10</v>
      </c>
      <c r="E6" s="10" t="s">
        <v>54</v>
      </c>
      <c r="F6" s="11" t="s">
        <v>10</v>
      </c>
      <c r="G6" s="12" t="s">
        <v>2</v>
      </c>
      <c r="H6" s="12" t="s">
        <v>3</v>
      </c>
      <c r="I6" s="12" t="s">
        <v>23</v>
      </c>
      <c r="J6" s="65"/>
      <c r="K6" s="95"/>
      <c r="L6" s="13" t="s">
        <v>4</v>
      </c>
      <c r="M6" s="11" t="s">
        <v>10</v>
      </c>
      <c r="N6" s="14" t="s">
        <v>54</v>
      </c>
      <c r="O6" s="15" t="s">
        <v>15</v>
      </c>
      <c r="P6" s="12" t="s">
        <v>2</v>
      </c>
      <c r="Q6" s="16" t="s">
        <v>3</v>
      </c>
      <c r="R6" s="16" t="s">
        <v>12</v>
      </c>
      <c r="S6" s="93"/>
      <c r="T6" s="9"/>
      <c r="U6" s="95"/>
      <c r="V6" s="17" t="s">
        <v>4</v>
      </c>
      <c r="W6" s="18" t="s">
        <v>10</v>
      </c>
      <c r="X6" s="19" t="s">
        <v>54</v>
      </c>
      <c r="Y6" s="11" t="s">
        <v>24</v>
      </c>
      <c r="Z6" s="12" t="s">
        <v>2</v>
      </c>
      <c r="AA6" s="12" t="s">
        <v>3</v>
      </c>
      <c r="AB6" s="12" t="s">
        <v>12</v>
      </c>
      <c r="AC6" s="93"/>
      <c r="AD6" s="11" t="s">
        <v>16</v>
      </c>
      <c r="AE6" s="12" t="s">
        <v>2</v>
      </c>
      <c r="AF6" s="12" t="s">
        <v>3</v>
      </c>
    </row>
    <row r="7" spans="1:32" s="29" customFormat="1" ht="12.75">
      <c r="A7" s="22"/>
      <c r="B7" s="23" t="s">
        <v>0</v>
      </c>
      <c r="C7" s="24" t="s">
        <v>0</v>
      </c>
      <c r="D7" s="25" t="s">
        <v>0</v>
      </c>
      <c r="E7" s="26" t="s">
        <v>0</v>
      </c>
      <c r="F7" s="27" t="s">
        <v>0</v>
      </c>
      <c r="G7" s="25" t="s">
        <v>0</v>
      </c>
      <c r="H7" s="25" t="s">
        <v>0</v>
      </c>
      <c r="I7" s="25" t="s">
        <v>0</v>
      </c>
      <c r="J7" s="25" t="s">
        <v>0</v>
      </c>
      <c r="K7" s="23" t="s">
        <v>0</v>
      </c>
      <c r="L7" s="24" t="s">
        <v>0</v>
      </c>
      <c r="M7" s="25" t="s">
        <v>0</v>
      </c>
      <c r="N7" s="28" t="s">
        <v>0</v>
      </c>
      <c r="O7" s="27" t="s">
        <v>0</v>
      </c>
      <c r="P7" s="25" t="s">
        <v>0</v>
      </c>
      <c r="Q7" s="23" t="s">
        <v>0</v>
      </c>
      <c r="R7" s="23" t="s">
        <v>0</v>
      </c>
      <c r="S7" s="25" t="s">
        <v>0</v>
      </c>
      <c r="T7" s="25"/>
      <c r="U7" s="23" t="s">
        <v>14</v>
      </c>
      <c r="V7" s="24" t="s">
        <v>13</v>
      </c>
      <c r="W7" s="25" t="s">
        <v>13</v>
      </c>
      <c r="X7" s="26" t="s">
        <v>13</v>
      </c>
      <c r="Y7" s="27" t="s">
        <v>13</v>
      </c>
      <c r="Z7" s="25" t="s">
        <v>13</v>
      </c>
      <c r="AA7" s="25" t="s">
        <v>14</v>
      </c>
      <c r="AB7" s="25" t="s">
        <v>14</v>
      </c>
      <c r="AC7" s="25" t="s">
        <v>14</v>
      </c>
      <c r="AD7" s="25" t="s">
        <v>17</v>
      </c>
      <c r="AE7" s="25" t="s">
        <v>17</v>
      </c>
      <c r="AF7" s="25" t="s">
        <v>17</v>
      </c>
    </row>
    <row r="8" spans="1:32" s="29" customFormat="1" ht="19.5" customHeight="1">
      <c r="A8" s="42" t="s">
        <v>26</v>
      </c>
      <c r="B8" s="43">
        <f aca="true" t="shared" si="0" ref="B8:B33">SUM(C8:J8)</f>
        <v>426</v>
      </c>
      <c r="C8" s="44"/>
      <c r="D8" s="45"/>
      <c r="E8" s="46"/>
      <c r="F8" s="47"/>
      <c r="G8" s="45">
        <v>214</v>
      </c>
      <c r="H8" s="45">
        <v>178</v>
      </c>
      <c r="I8" s="45"/>
      <c r="J8" s="45">
        <v>34</v>
      </c>
      <c r="K8" s="43">
        <f>SUM(L8:S8)</f>
        <v>426</v>
      </c>
      <c r="L8" s="44"/>
      <c r="M8" s="45"/>
      <c r="N8" s="46"/>
      <c r="O8" s="47"/>
      <c r="P8" s="45">
        <v>214</v>
      </c>
      <c r="Q8" s="45">
        <v>178</v>
      </c>
      <c r="R8" s="45"/>
      <c r="S8" s="45">
        <v>34</v>
      </c>
      <c r="T8" s="48"/>
      <c r="U8" s="43">
        <f>SUM(V8:AC8)</f>
        <v>191</v>
      </c>
      <c r="V8" s="49"/>
      <c r="W8" s="33"/>
      <c r="X8" s="50"/>
      <c r="Y8" s="47"/>
      <c r="Z8" s="45">
        <v>63</v>
      </c>
      <c r="AA8" s="45">
        <v>87</v>
      </c>
      <c r="AB8" s="45"/>
      <c r="AC8" s="45">
        <v>41</v>
      </c>
      <c r="AD8" s="51" t="e">
        <f>Y8/O8*10</f>
        <v>#DIV/0!</v>
      </c>
      <c r="AE8" s="51">
        <f>Z8/P8*10</f>
        <v>2.9439252336448596</v>
      </c>
      <c r="AF8" s="51">
        <f>AA8/Q8*10</f>
        <v>4.8876404494382015</v>
      </c>
    </row>
    <row r="9" spans="1:32" s="29" customFormat="1" ht="15" customHeight="1">
      <c r="A9" s="52" t="s">
        <v>27</v>
      </c>
      <c r="B9" s="43">
        <f t="shared" si="0"/>
        <v>45</v>
      </c>
      <c r="C9" s="44"/>
      <c r="D9" s="45"/>
      <c r="E9" s="46"/>
      <c r="F9" s="47">
        <v>17</v>
      </c>
      <c r="G9" s="45"/>
      <c r="H9" s="45">
        <v>28</v>
      </c>
      <c r="I9" s="45"/>
      <c r="J9" s="45"/>
      <c r="K9" s="43">
        <f aca="true" t="shared" si="1" ref="K9:K33">SUM(L9:S9)</f>
        <v>45</v>
      </c>
      <c r="L9" s="44"/>
      <c r="M9" s="45"/>
      <c r="N9" s="46"/>
      <c r="O9" s="47">
        <v>17</v>
      </c>
      <c r="P9" s="45"/>
      <c r="Q9" s="45">
        <v>28</v>
      </c>
      <c r="R9" s="45"/>
      <c r="S9" s="45"/>
      <c r="T9" s="48"/>
      <c r="U9" s="43">
        <f aca="true" t="shared" si="2" ref="U9:U33">SUM(V9:AC9)</f>
        <v>26</v>
      </c>
      <c r="V9" s="49"/>
      <c r="W9" s="33"/>
      <c r="X9" s="50"/>
      <c r="Y9" s="47">
        <v>11</v>
      </c>
      <c r="Z9" s="45"/>
      <c r="AA9" s="45">
        <v>15</v>
      </c>
      <c r="AB9" s="45"/>
      <c r="AC9" s="45"/>
      <c r="AD9" s="51">
        <f aca="true" t="shared" si="3" ref="AD9:AD33">Y9/O9*10</f>
        <v>6.470588235294118</v>
      </c>
      <c r="AE9" s="51" t="e">
        <f aca="true" t="shared" si="4" ref="AE9:AE33">Z9/P9*10</f>
        <v>#DIV/0!</v>
      </c>
      <c r="AF9" s="51">
        <f aca="true" t="shared" si="5" ref="AF9:AF33">AA9/Q9*10</f>
        <v>5.357142857142857</v>
      </c>
    </row>
    <row r="10" spans="1:32" s="29" customFormat="1" ht="15.75" customHeight="1">
      <c r="A10" s="52" t="s">
        <v>28</v>
      </c>
      <c r="B10" s="43">
        <f t="shared" si="0"/>
        <v>339</v>
      </c>
      <c r="C10" s="44"/>
      <c r="D10" s="45"/>
      <c r="E10" s="46"/>
      <c r="F10" s="47"/>
      <c r="G10" s="45">
        <v>149</v>
      </c>
      <c r="H10" s="45">
        <v>190</v>
      </c>
      <c r="I10" s="45"/>
      <c r="J10" s="45"/>
      <c r="K10" s="43">
        <f t="shared" si="1"/>
        <v>224</v>
      </c>
      <c r="L10" s="44"/>
      <c r="M10" s="45"/>
      <c r="N10" s="46"/>
      <c r="O10" s="47"/>
      <c r="P10" s="45">
        <v>114</v>
      </c>
      <c r="Q10" s="45">
        <v>110</v>
      </c>
      <c r="R10" s="45"/>
      <c r="S10" s="45"/>
      <c r="T10" s="48"/>
      <c r="U10" s="43">
        <f t="shared" si="2"/>
        <v>209</v>
      </c>
      <c r="V10" s="49"/>
      <c r="W10" s="33"/>
      <c r="X10" s="50"/>
      <c r="Y10" s="47"/>
      <c r="Z10" s="45">
        <v>99</v>
      </c>
      <c r="AA10" s="45">
        <v>110</v>
      </c>
      <c r="AB10" s="45"/>
      <c r="AC10" s="45"/>
      <c r="AD10" s="51" t="e">
        <f t="shared" si="3"/>
        <v>#DIV/0!</v>
      </c>
      <c r="AE10" s="51">
        <f t="shared" si="4"/>
        <v>8.68421052631579</v>
      </c>
      <c r="AF10" s="51">
        <f t="shared" si="5"/>
        <v>10</v>
      </c>
    </row>
    <row r="11" spans="1:32" s="29" customFormat="1" ht="15.75" customHeight="1">
      <c r="A11" s="52" t="s">
        <v>29</v>
      </c>
      <c r="B11" s="43">
        <f t="shared" si="0"/>
        <v>330</v>
      </c>
      <c r="C11" s="44"/>
      <c r="D11" s="45"/>
      <c r="E11" s="46"/>
      <c r="F11" s="47"/>
      <c r="G11" s="45">
        <v>170</v>
      </c>
      <c r="H11" s="45">
        <v>160</v>
      </c>
      <c r="I11" s="45"/>
      <c r="J11" s="45"/>
      <c r="K11" s="43">
        <f t="shared" si="1"/>
        <v>140</v>
      </c>
      <c r="L11" s="44"/>
      <c r="M11" s="45"/>
      <c r="N11" s="46"/>
      <c r="O11" s="47"/>
      <c r="P11" s="45">
        <v>35</v>
      </c>
      <c r="Q11" s="45">
        <v>105</v>
      </c>
      <c r="R11" s="45"/>
      <c r="S11" s="45"/>
      <c r="T11" s="48"/>
      <c r="U11" s="43">
        <f t="shared" si="2"/>
        <v>89</v>
      </c>
      <c r="V11" s="49"/>
      <c r="W11" s="33"/>
      <c r="X11" s="50"/>
      <c r="Y11" s="47"/>
      <c r="Z11" s="45">
        <v>28</v>
      </c>
      <c r="AA11" s="45">
        <v>61</v>
      </c>
      <c r="AB11" s="45"/>
      <c r="AC11" s="45"/>
      <c r="AD11" s="51" t="e">
        <f t="shared" si="3"/>
        <v>#DIV/0!</v>
      </c>
      <c r="AE11" s="51">
        <f t="shared" si="4"/>
        <v>8</v>
      </c>
      <c r="AF11" s="51">
        <f t="shared" si="5"/>
        <v>5.80952380952381</v>
      </c>
    </row>
    <row r="12" spans="1:32" s="29" customFormat="1" ht="16.5" customHeight="1">
      <c r="A12" s="52" t="s">
        <v>30</v>
      </c>
      <c r="B12" s="43">
        <f t="shared" si="0"/>
        <v>2894</v>
      </c>
      <c r="C12" s="44"/>
      <c r="D12" s="45">
        <v>160</v>
      </c>
      <c r="E12" s="46"/>
      <c r="F12" s="47">
        <v>1080</v>
      </c>
      <c r="G12" s="45">
        <v>1604</v>
      </c>
      <c r="H12" s="45">
        <v>50</v>
      </c>
      <c r="I12" s="45"/>
      <c r="J12" s="45"/>
      <c r="K12" s="43">
        <f t="shared" si="1"/>
        <v>2868</v>
      </c>
      <c r="L12" s="44"/>
      <c r="M12" s="45">
        <v>160</v>
      </c>
      <c r="N12" s="46"/>
      <c r="O12" s="47">
        <v>1080</v>
      </c>
      <c r="P12" s="45">
        <v>1578</v>
      </c>
      <c r="Q12" s="45">
        <v>50</v>
      </c>
      <c r="R12" s="45"/>
      <c r="S12" s="45"/>
      <c r="T12" s="48"/>
      <c r="U12" s="43">
        <f t="shared" si="2"/>
        <v>3813</v>
      </c>
      <c r="V12" s="49"/>
      <c r="W12" s="33">
        <v>235</v>
      </c>
      <c r="X12" s="50"/>
      <c r="Y12" s="47">
        <v>1298</v>
      </c>
      <c r="Z12" s="45">
        <v>2252</v>
      </c>
      <c r="AA12" s="45">
        <v>28</v>
      </c>
      <c r="AB12" s="45"/>
      <c r="AC12" s="45"/>
      <c r="AD12" s="51">
        <f t="shared" si="3"/>
        <v>12.018518518518519</v>
      </c>
      <c r="AE12" s="51">
        <f t="shared" si="4"/>
        <v>14.271229404309251</v>
      </c>
      <c r="AF12" s="51">
        <f t="shared" si="5"/>
        <v>5.6000000000000005</v>
      </c>
    </row>
    <row r="13" spans="1:32" s="29" customFormat="1" ht="18" customHeight="1">
      <c r="A13" s="52" t="s">
        <v>31</v>
      </c>
      <c r="B13" s="43">
        <f t="shared" si="0"/>
        <v>1827</v>
      </c>
      <c r="C13" s="44"/>
      <c r="D13" s="45"/>
      <c r="E13" s="46"/>
      <c r="F13" s="47">
        <v>50</v>
      </c>
      <c r="G13" s="45">
        <v>1723</v>
      </c>
      <c r="H13" s="45">
        <v>54</v>
      </c>
      <c r="I13" s="45"/>
      <c r="J13" s="45"/>
      <c r="K13" s="43">
        <f t="shared" si="1"/>
        <v>1827</v>
      </c>
      <c r="L13" s="44"/>
      <c r="M13" s="45"/>
      <c r="N13" s="46"/>
      <c r="O13" s="47">
        <v>50</v>
      </c>
      <c r="P13" s="45">
        <v>1723</v>
      </c>
      <c r="Q13" s="45">
        <v>54</v>
      </c>
      <c r="R13" s="45"/>
      <c r="S13" s="45"/>
      <c r="T13" s="48"/>
      <c r="U13" s="43">
        <f t="shared" si="2"/>
        <v>1429</v>
      </c>
      <c r="V13" s="49"/>
      <c r="W13" s="33"/>
      <c r="X13" s="50"/>
      <c r="Y13" s="47">
        <v>46</v>
      </c>
      <c r="Z13" s="45">
        <v>1330</v>
      </c>
      <c r="AA13" s="45">
        <v>53</v>
      </c>
      <c r="AB13" s="45"/>
      <c r="AC13" s="45"/>
      <c r="AD13" s="51">
        <f t="shared" si="3"/>
        <v>9.200000000000001</v>
      </c>
      <c r="AE13" s="51">
        <f t="shared" si="4"/>
        <v>7.719094602437608</v>
      </c>
      <c r="AF13" s="51">
        <f t="shared" si="5"/>
        <v>9.814814814814815</v>
      </c>
    </row>
    <row r="14" spans="1:32" s="29" customFormat="1" ht="18" customHeight="1">
      <c r="A14" s="52" t="s">
        <v>32</v>
      </c>
      <c r="B14" s="43">
        <f t="shared" si="0"/>
        <v>60</v>
      </c>
      <c r="C14" s="44"/>
      <c r="D14" s="45"/>
      <c r="E14" s="46"/>
      <c r="F14" s="47"/>
      <c r="G14" s="45">
        <v>60</v>
      </c>
      <c r="H14" s="45"/>
      <c r="I14" s="45"/>
      <c r="J14" s="45"/>
      <c r="K14" s="43">
        <f t="shared" si="1"/>
        <v>60</v>
      </c>
      <c r="L14" s="44"/>
      <c r="M14" s="45"/>
      <c r="N14" s="46"/>
      <c r="O14" s="47"/>
      <c r="P14" s="45">
        <v>60</v>
      </c>
      <c r="Q14" s="45"/>
      <c r="R14" s="45"/>
      <c r="S14" s="45"/>
      <c r="T14" s="48"/>
      <c r="U14" s="43">
        <f>SUM(V14:AC14)</f>
        <v>25</v>
      </c>
      <c r="V14" s="49"/>
      <c r="W14" s="33"/>
      <c r="X14" s="50"/>
      <c r="Y14" s="47"/>
      <c r="Z14" s="45">
        <v>25</v>
      </c>
      <c r="AA14" s="45"/>
      <c r="AB14" s="45"/>
      <c r="AC14" s="45"/>
      <c r="AD14" s="51" t="e">
        <f t="shared" si="3"/>
        <v>#DIV/0!</v>
      </c>
      <c r="AE14" s="51">
        <f t="shared" si="4"/>
        <v>4.166666666666667</v>
      </c>
      <c r="AF14" s="51" t="e">
        <f t="shared" si="5"/>
        <v>#DIV/0!</v>
      </c>
    </row>
    <row r="15" spans="1:32" s="29" customFormat="1" ht="18.75" customHeight="1">
      <c r="A15" s="52" t="s">
        <v>33</v>
      </c>
      <c r="B15" s="43">
        <f t="shared" si="0"/>
        <v>22708</v>
      </c>
      <c r="C15" s="44">
        <v>65</v>
      </c>
      <c r="D15" s="45">
        <v>299</v>
      </c>
      <c r="E15" s="46"/>
      <c r="F15" s="105">
        <v>1567</v>
      </c>
      <c r="G15" s="106">
        <v>19860</v>
      </c>
      <c r="H15" s="106">
        <v>804</v>
      </c>
      <c r="I15" s="106">
        <v>40</v>
      </c>
      <c r="J15" s="106">
        <v>73</v>
      </c>
      <c r="K15" s="43">
        <f t="shared" si="1"/>
        <v>20943</v>
      </c>
      <c r="L15" s="44">
        <v>65</v>
      </c>
      <c r="M15" s="45">
        <v>299</v>
      </c>
      <c r="N15" s="46"/>
      <c r="O15" s="107">
        <v>1567</v>
      </c>
      <c r="P15" s="108">
        <v>18118</v>
      </c>
      <c r="Q15" s="108">
        <v>804</v>
      </c>
      <c r="R15" s="108">
        <v>90</v>
      </c>
      <c r="S15" s="45"/>
      <c r="T15" s="48"/>
      <c r="U15" s="43">
        <f t="shared" si="2"/>
        <v>37556.2</v>
      </c>
      <c r="V15" s="49">
        <v>143</v>
      </c>
      <c r="W15" s="33">
        <v>1288</v>
      </c>
      <c r="X15" s="50"/>
      <c r="Y15" s="107">
        <v>2561.2</v>
      </c>
      <c r="Z15" s="108">
        <v>32160</v>
      </c>
      <c r="AA15" s="108">
        <v>1280</v>
      </c>
      <c r="AB15" s="108">
        <v>51</v>
      </c>
      <c r="AC15" s="108">
        <v>73</v>
      </c>
      <c r="AD15" s="51">
        <f t="shared" si="3"/>
        <v>16.344607530312697</v>
      </c>
      <c r="AE15" s="51">
        <f t="shared" si="4"/>
        <v>17.750303565514958</v>
      </c>
      <c r="AF15" s="51">
        <f t="shared" si="5"/>
        <v>15.92039800995025</v>
      </c>
    </row>
    <row r="16" spans="1:32" s="29" customFormat="1" ht="18" customHeight="1">
      <c r="A16" s="52" t="s">
        <v>34</v>
      </c>
      <c r="B16" s="43">
        <f t="shared" si="0"/>
        <v>0</v>
      </c>
      <c r="C16" s="44"/>
      <c r="D16" s="45"/>
      <c r="E16" s="46"/>
      <c r="F16" s="47"/>
      <c r="G16" s="45"/>
      <c r="H16" s="45"/>
      <c r="I16" s="45"/>
      <c r="J16" s="45"/>
      <c r="K16" s="43">
        <f t="shared" si="1"/>
        <v>0</v>
      </c>
      <c r="L16" s="44"/>
      <c r="M16" s="45"/>
      <c r="N16" s="46"/>
      <c r="O16" s="47"/>
      <c r="P16" s="45"/>
      <c r="Q16" s="45"/>
      <c r="R16" s="45"/>
      <c r="S16" s="45"/>
      <c r="T16" s="48"/>
      <c r="U16" s="43">
        <f t="shared" si="2"/>
        <v>0</v>
      </c>
      <c r="V16" s="49"/>
      <c r="W16" s="33"/>
      <c r="X16" s="50"/>
      <c r="Y16" s="47"/>
      <c r="Z16" s="45"/>
      <c r="AA16" s="45"/>
      <c r="AB16" s="45"/>
      <c r="AC16" s="45"/>
      <c r="AD16" s="51" t="e">
        <f t="shared" si="3"/>
        <v>#DIV/0!</v>
      </c>
      <c r="AE16" s="51" t="e">
        <f t="shared" si="4"/>
        <v>#DIV/0!</v>
      </c>
      <c r="AF16" s="51" t="e">
        <f t="shared" si="5"/>
        <v>#DIV/0!</v>
      </c>
    </row>
    <row r="17" spans="1:32" s="29" customFormat="1" ht="17.25" customHeight="1">
      <c r="A17" s="52" t="s">
        <v>35</v>
      </c>
      <c r="B17" s="43">
        <f t="shared" si="0"/>
        <v>7873</v>
      </c>
      <c r="C17" s="44">
        <v>30</v>
      </c>
      <c r="D17" s="45">
        <v>35</v>
      </c>
      <c r="E17" s="46"/>
      <c r="F17" s="47">
        <v>1524</v>
      </c>
      <c r="G17" s="45">
        <v>4463</v>
      </c>
      <c r="H17" s="45">
        <v>151</v>
      </c>
      <c r="I17" s="45">
        <v>1060</v>
      </c>
      <c r="J17" s="45">
        <v>610</v>
      </c>
      <c r="K17" s="43">
        <f t="shared" si="1"/>
        <v>7873</v>
      </c>
      <c r="L17" s="44">
        <v>30</v>
      </c>
      <c r="M17" s="45">
        <v>35</v>
      </c>
      <c r="N17" s="46"/>
      <c r="O17" s="47">
        <v>1524</v>
      </c>
      <c r="P17" s="45">
        <v>4463</v>
      </c>
      <c r="Q17" s="45">
        <v>151</v>
      </c>
      <c r="R17" s="45">
        <v>1060</v>
      </c>
      <c r="S17" s="45">
        <v>610</v>
      </c>
      <c r="T17" s="48"/>
      <c r="U17" s="43">
        <f t="shared" si="2"/>
        <v>15405</v>
      </c>
      <c r="V17" s="49">
        <v>130</v>
      </c>
      <c r="W17" s="33">
        <v>36</v>
      </c>
      <c r="X17" s="50"/>
      <c r="Y17" s="47">
        <v>2484</v>
      </c>
      <c r="Z17" s="45">
        <v>9224</v>
      </c>
      <c r="AA17" s="45">
        <v>312</v>
      </c>
      <c r="AB17" s="45">
        <v>2409</v>
      </c>
      <c r="AC17" s="45">
        <v>810</v>
      </c>
      <c r="AD17" s="51">
        <f t="shared" si="3"/>
        <v>16.299212598425196</v>
      </c>
      <c r="AE17" s="51">
        <f t="shared" si="4"/>
        <v>20.667712301142732</v>
      </c>
      <c r="AF17" s="51">
        <f t="shared" si="5"/>
        <v>20.662251655629138</v>
      </c>
    </row>
    <row r="18" spans="1:32" s="29" customFormat="1" ht="18" customHeight="1">
      <c r="A18" s="52" t="s">
        <v>36</v>
      </c>
      <c r="B18" s="43">
        <f t="shared" si="0"/>
        <v>607</v>
      </c>
      <c r="C18" s="44"/>
      <c r="D18" s="45"/>
      <c r="E18" s="46"/>
      <c r="F18" s="47">
        <v>114</v>
      </c>
      <c r="G18" s="45">
        <v>265</v>
      </c>
      <c r="H18" s="45">
        <v>126</v>
      </c>
      <c r="I18" s="45">
        <v>102</v>
      </c>
      <c r="J18" s="45"/>
      <c r="K18" s="43">
        <f t="shared" si="1"/>
        <v>607</v>
      </c>
      <c r="L18" s="44"/>
      <c r="M18" s="45"/>
      <c r="N18" s="46"/>
      <c r="O18" s="47">
        <v>114</v>
      </c>
      <c r="P18" s="45">
        <v>265</v>
      </c>
      <c r="Q18" s="45">
        <v>126</v>
      </c>
      <c r="R18" s="45">
        <v>102</v>
      </c>
      <c r="S18" s="45"/>
      <c r="T18" s="48"/>
      <c r="U18" s="43">
        <f t="shared" si="2"/>
        <v>445</v>
      </c>
      <c r="V18" s="49"/>
      <c r="W18" s="33"/>
      <c r="X18" s="50"/>
      <c r="Y18" s="47">
        <v>74</v>
      </c>
      <c r="Z18" s="45">
        <v>183</v>
      </c>
      <c r="AA18" s="45">
        <v>111</v>
      </c>
      <c r="AB18" s="45">
        <v>77</v>
      </c>
      <c r="AC18" s="45"/>
      <c r="AD18" s="51">
        <f t="shared" si="3"/>
        <v>6.491228070175438</v>
      </c>
      <c r="AE18" s="51">
        <f t="shared" si="4"/>
        <v>6.90566037735849</v>
      </c>
      <c r="AF18" s="51">
        <f t="shared" si="5"/>
        <v>8.80952380952381</v>
      </c>
    </row>
    <row r="19" spans="1:32" s="29" customFormat="1" ht="18" customHeight="1">
      <c r="A19" s="52" t="s">
        <v>37</v>
      </c>
      <c r="B19" s="43">
        <f t="shared" si="0"/>
        <v>2544</v>
      </c>
      <c r="C19" s="44"/>
      <c r="D19" s="45"/>
      <c r="E19" s="46"/>
      <c r="F19" s="47"/>
      <c r="G19" s="45">
        <v>2347</v>
      </c>
      <c r="H19" s="45">
        <v>197</v>
      </c>
      <c r="I19" s="45"/>
      <c r="J19" s="45"/>
      <c r="K19" s="43">
        <f t="shared" si="1"/>
        <v>2500</v>
      </c>
      <c r="L19" s="44"/>
      <c r="M19" s="45"/>
      <c r="N19" s="46"/>
      <c r="O19" s="47"/>
      <c r="P19" s="45">
        <v>2303</v>
      </c>
      <c r="Q19" s="45">
        <v>197</v>
      </c>
      <c r="R19" s="45"/>
      <c r="S19" s="45"/>
      <c r="T19" s="48"/>
      <c r="U19" s="43">
        <f t="shared" si="2"/>
        <v>3300</v>
      </c>
      <c r="V19" s="49"/>
      <c r="W19" s="33"/>
      <c r="X19" s="50"/>
      <c r="Y19" s="47"/>
      <c r="Z19" s="45">
        <v>3018</v>
      </c>
      <c r="AA19" s="45">
        <v>282</v>
      </c>
      <c r="AB19" s="45"/>
      <c r="AC19" s="45"/>
      <c r="AD19" s="51" t="e">
        <f t="shared" si="3"/>
        <v>#DIV/0!</v>
      </c>
      <c r="AE19" s="51">
        <f t="shared" si="4"/>
        <v>13.104646113764655</v>
      </c>
      <c r="AF19" s="51">
        <f t="shared" si="5"/>
        <v>14.314720812182742</v>
      </c>
    </row>
    <row r="20" spans="1:32" s="29" customFormat="1" ht="18" customHeight="1">
      <c r="A20" s="52" t="s">
        <v>38</v>
      </c>
      <c r="B20" s="43">
        <f>SUM(C20:J20)</f>
        <v>3200</v>
      </c>
      <c r="C20" s="44">
        <v>45</v>
      </c>
      <c r="D20" s="45"/>
      <c r="E20" s="46"/>
      <c r="F20" s="47">
        <v>1092</v>
      </c>
      <c r="G20" s="45">
        <v>1538</v>
      </c>
      <c r="H20" s="45">
        <v>525</v>
      </c>
      <c r="I20" s="45"/>
      <c r="J20" s="45"/>
      <c r="K20" s="43">
        <f t="shared" si="1"/>
        <v>3200</v>
      </c>
      <c r="L20" s="44">
        <v>45</v>
      </c>
      <c r="M20" s="45"/>
      <c r="N20" s="46"/>
      <c r="O20" s="47">
        <v>1092</v>
      </c>
      <c r="P20" s="45">
        <v>1538</v>
      </c>
      <c r="Q20" s="45">
        <v>525</v>
      </c>
      <c r="R20" s="45"/>
      <c r="S20" s="45"/>
      <c r="T20" s="48"/>
      <c r="U20" s="43">
        <f t="shared" si="2"/>
        <v>2541</v>
      </c>
      <c r="V20" s="49">
        <v>24</v>
      </c>
      <c r="W20" s="33"/>
      <c r="X20" s="50"/>
      <c r="Y20" s="47">
        <v>770</v>
      </c>
      <c r="Z20" s="45">
        <v>1261</v>
      </c>
      <c r="AA20" s="45">
        <v>486</v>
      </c>
      <c r="AB20" s="45"/>
      <c r="AC20" s="45"/>
      <c r="AD20" s="51">
        <f t="shared" si="3"/>
        <v>7.051282051282052</v>
      </c>
      <c r="AE20" s="51">
        <f t="shared" si="4"/>
        <v>8.198959687906372</v>
      </c>
      <c r="AF20" s="51">
        <f t="shared" si="5"/>
        <v>9.257142857142856</v>
      </c>
    </row>
    <row r="21" spans="1:32" s="29" customFormat="1" ht="18" customHeight="1">
      <c r="A21" s="52" t="s">
        <v>39</v>
      </c>
      <c r="B21" s="43">
        <f t="shared" si="0"/>
        <v>840</v>
      </c>
      <c r="C21" s="44"/>
      <c r="D21" s="45"/>
      <c r="E21" s="46"/>
      <c r="F21" s="47"/>
      <c r="G21" s="45">
        <v>840</v>
      </c>
      <c r="H21" s="45"/>
      <c r="I21" s="45"/>
      <c r="J21" s="45"/>
      <c r="K21" s="43">
        <f t="shared" si="1"/>
        <v>840</v>
      </c>
      <c r="L21" s="44"/>
      <c r="M21" s="45"/>
      <c r="N21" s="46"/>
      <c r="O21" s="47"/>
      <c r="P21" s="45">
        <v>840</v>
      </c>
      <c r="Q21" s="45"/>
      <c r="R21" s="45"/>
      <c r="S21" s="45"/>
      <c r="T21" s="48"/>
      <c r="U21" s="43">
        <f t="shared" si="2"/>
        <v>880</v>
      </c>
      <c r="V21" s="49"/>
      <c r="W21" s="33"/>
      <c r="X21" s="50"/>
      <c r="Y21" s="47"/>
      <c r="Z21" s="45">
        <v>880</v>
      </c>
      <c r="AA21" s="45"/>
      <c r="AB21" s="45"/>
      <c r="AC21" s="45"/>
      <c r="AD21" s="51" t="e">
        <f t="shared" si="3"/>
        <v>#DIV/0!</v>
      </c>
      <c r="AE21" s="51">
        <f t="shared" si="4"/>
        <v>10.476190476190476</v>
      </c>
      <c r="AF21" s="51" t="e">
        <f t="shared" si="5"/>
        <v>#DIV/0!</v>
      </c>
    </row>
    <row r="22" spans="1:32" s="29" customFormat="1" ht="16.5" customHeight="1">
      <c r="A22" s="52" t="s">
        <v>40</v>
      </c>
      <c r="B22" s="43">
        <f t="shared" si="0"/>
        <v>2420</v>
      </c>
      <c r="C22" s="44">
        <v>100</v>
      </c>
      <c r="D22" s="45"/>
      <c r="E22" s="46"/>
      <c r="F22" s="47">
        <v>30</v>
      </c>
      <c r="G22" s="45">
        <v>1630</v>
      </c>
      <c r="H22" s="45">
        <v>660</v>
      </c>
      <c r="I22" s="45"/>
      <c r="J22" s="45"/>
      <c r="K22" s="43">
        <f t="shared" si="1"/>
        <v>2325</v>
      </c>
      <c r="L22" s="44">
        <v>100</v>
      </c>
      <c r="M22" s="45"/>
      <c r="N22" s="46"/>
      <c r="O22" s="47">
        <v>30</v>
      </c>
      <c r="P22" s="45">
        <v>1630</v>
      </c>
      <c r="Q22" s="45">
        <v>565</v>
      </c>
      <c r="R22" s="45"/>
      <c r="S22" s="45"/>
      <c r="T22" s="48"/>
      <c r="U22" s="43">
        <f t="shared" si="2"/>
        <v>2124</v>
      </c>
      <c r="V22" s="49">
        <v>180</v>
      </c>
      <c r="W22" s="33"/>
      <c r="X22" s="50"/>
      <c r="Y22" s="47">
        <v>20</v>
      </c>
      <c r="Z22" s="45">
        <v>1371</v>
      </c>
      <c r="AA22" s="45">
        <v>553</v>
      </c>
      <c r="AB22" s="45"/>
      <c r="AC22" s="45"/>
      <c r="AD22" s="51">
        <f t="shared" si="3"/>
        <v>6.666666666666666</v>
      </c>
      <c r="AE22" s="51">
        <f t="shared" si="4"/>
        <v>8.411042944785276</v>
      </c>
      <c r="AF22" s="51">
        <f t="shared" si="5"/>
        <v>9.787610619469026</v>
      </c>
    </row>
    <row r="23" spans="1:32" s="29" customFormat="1" ht="18" customHeight="1">
      <c r="A23" s="52" t="s">
        <v>41</v>
      </c>
      <c r="B23" s="43">
        <f t="shared" si="0"/>
        <v>430</v>
      </c>
      <c r="C23" s="44"/>
      <c r="D23" s="45"/>
      <c r="E23" s="46"/>
      <c r="F23" s="47"/>
      <c r="G23" s="45">
        <v>280</v>
      </c>
      <c r="H23" s="45">
        <v>150</v>
      </c>
      <c r="I23" s="45"/>
      <c r="J23" s="45"/>
      <c r="K23" s="43">
        <f>SUM(L23:S23)</f>
        <v>130</v>
      </c>
      <c r="L23" s="44"/>
      <c r="M23" s="45"/>
      <c r="N23" s="46"/>
      <c r="O23" s="47"/>
      <c r="P23" s="45">
        <v>130</v>
      </c>
      <c r="Q23" s="45"/>
      <c r="R23" s="45"/>
      <c r="S23" s="45"/>
      <c r="T23" s="48"/>
      <c r="U23" s="43">
        <f t="shared" si="2"/>
        <v>80</v>
      </c>
      <c r="V23" s="49"/>
      <c r="W23" s="33"/>
      <c r="X23" s="50"/>
      <c r="Y23" s="47"/>
      <c r="Z23" s="45">
        <v>80</v>
      </c>
      <c r="AA23" s="45"/>
      <c r="AB23" s="45"/>
      <c r="AC23" s="45"/>
      <c r="AD23" s="51" t="e">
        <f t="shared" si="3"/>
        <v>#DIV/0!</v>
      </c>
      <c r="AE23" s="51">
        <f t="shared" si="4"/>
        <v>6.153846153846154</v>
      </c>
      <c r="AF23" s="51" t="e">
        <f t="shared" si="5"/>
        <v>#DIV/0!</v>
      </c>
    </row>
    <row r="24" spans="1:32" s="29" customFormat="1" ht="18" customHeight="1">
      <c r="A24" s="52" t="s">
        <v>42</v>
      </c>
      <c r="B24" s="43">
        <f t="shared" si="0"/>
        <v>3394</v>
      </c>
      <c r="C24" s="44"/>
      <c r="D24" s="45"/>
      <c r="E24" s="46"/>
      <c r="F24" s="47"/>
      <c r="G24" s="45">
        <v>444</v>
      </c>
      <c r="H24" s="45">
        <v>2950</v>
      </c>
      <c r="I24" s="45"/>
      <c r="J24" s="45"/>
      <c r="K24" s="43">
        <f t="shared" si="1"/>
        <v>3394</v>
      </c>
      <c r="L24" s="44"/>
      <c r="M24" s="45"/>
      <c r="N24" s="46"/>
      <c r="O24" s="47"/>
      <c r="P24" s="45">
        <v>444</v>
      </c>
      <c r="Q24" s="45">
        <v>2950</v>
      </c>
      <c r="R24" s="45"/>
      <c r="S24" s="45"/>
      <c r="T24" s="48"/>
      <c r="U24" s="43">
        <f t="shared" si="2"/>
        <v>3946</v>
      </c>
      <c r="V24" s="49"/>
      <c r="W24" s="33"/>
      <c r="X24" s="50"/>
      <c r="Y24" s="47"/>
      <c r="Z24" s="45">
        <v>519</v>
      </c>
      <c r="AA24" s="45">
        <v>3427</v>
      </c>
      <c r="AB24" s="45"/>
      <c r="AC24" s="45"/>
      <c r="AD24" s="51" t="e">
        <f t="shared" si="3"/>
        <v>#DIV/0!</v>
      </c>
      <c r="AE24" s="51">
        <f t="shared" si="4"/>
        <v>11.68918918918919</v>
      </c>
      <c r="AF24" s="51">
        <f t="shared" si="5"/>
        <v>11.616949152542373</v>
      </c>
    </row>
    <row r="25" spans="1:32" s="29" customFormat="1" ht="18" customHeight="1">
      <c r="A25" s="52" t="s">
        <v>43</v>
      </c>
      <c r="B25" s="43">
        <f t="shared" si="0"/>
        <v>95</v>
      </c>
      <c r="C25" s="44"/>
      <c r="D25" s="45">
        <v>50</v>
      </c>
      <c r="E25" s="46"/>
      <c r="F25" s="47">
        <v>33</v>
      </c>
      <c r="G25" s="45">
        <v>12</v>
      </c>
      <c r="H25" s="45"/>
      <c r="I25" s="45"/>
      <c r="J25" s="45"/>
      <c r="K25" s="43">
        <f t="shared" si="1"/>
        <v>95</v>
      </c>
      <c r="L25" s="44"/>
      <c r="M25" s="45">
        <v>50</v>
      </c>
      <c r="N25" s="46"/>
      <c r="O25" s="47">
        <v>33</v>
      </c>
      <c r="P25" s="45">
        <v>12</v>
      </c>
      <c r="Q25" s="45"/>
      <c r="R25" s="45"/>
      <c r="S25" s="45"/>
      <c r="T25" s="48"/>
      <c r="U25" s="43">
        <f t="shared" si="2"/>
        <v>66</v>
      </c>
      <c r="V25" s="49"/>
      <c r="W25" s="33">
        <v>43</v>
      </c>
      <c r="X25" s="50"/>
      <c r="Y25" s="47">
        <v>13</v>
      </c>
      <c r="Z25" s="45">
        <v>10</v>
      </c>
      <c r="AA25" s="45"/>
      <c r="AB25" s="45"/>
      <c r="AC25" s="45"/>
      <c r="AD25" s="51">
        <f t="shared" si="3"/>
        <v>3.9393939393939394</v>
      </c>
      <c r="AE25" s="51">
        <f t="shared" si="4"/>
        <v>8.333333333333334</v>
      </c>
      <c r="AF25" s="51" t="e">
        <f t="shared" si="5"/>
        <v>#DIV/0!</v>
      </c>
    </row>
    <row r="26" spans="1:32" s="29" customFormat="1" ht="16.5" customHeight="1">
      <c r="A26" s="52" t="s">
        <v>44</v>
      </c>
      <c r="B26" s="43">
        <f t="shared" si="0"/>
        <v>3069</v>
      </c>
      <c r="C26" s="44">
        <v>415</v>
      </c>
      <c r="D26" s="45"/>
      <c r="E26" s="46"/>
      <c r="F26" s="47">
        <v>471</v>
      </c>
      <c r="G26" s="45">
        <v>1859</v>
      </c>
      <c r="H26" s="45">
        <v>324</v>
      </c>
      <c r="I26" s="45"/>
      <c r="J26" s="45"/>
      <c r="K26" s="43">
        <f t="shared" si="1"/>
        <v>3069</v>
      </c>
      <c r="L26" s="44">
        <v>415</v>
      </c>
      <c r="M26" s="45"/>
      <c r="N26" s="46"/>
      <c r="O26" s="47">
        <v>471</v>
      </c>
      <c r="P26" s="45">
        <v>1859</v>
      </c>
      <c r="Q26" s="45">
        <v>324</v>
      </c>
      <c r="R26" s="45"/>
      <c r="S26" s="45"/>
      <c r="T26" s="48"/>
      <c r="U26" s="43">
        <f t="shared" si="2"/>
        <v>2486</v>
      </c>
      <c r="V26" s="49">
        <v>352</v>
      </c>
      <c r="W26" s="33"/>
      <c r="X26" s="50"/>
      <c r="Y26" s="47">
        <v>347</v>
      </c>
      <c r="Z26" s="45">
        <v>1570</v>
      </c>
      <c r="AA26" s="45">
        <v>217</v>
      </c>
      <c r="AB26" s="45"/>
      <c r="AC26" s="45"/>
      <c r="AD26" s="51">
        <f t="shared" si="3"/>
        <v>7.367303609341826</v>
      </c>
      <c r="AE26" s="51">
        <f t="shared" si="4"/>
        <v>8.445400753093061</v>
      </c>
      <c r="AF26" s="51">
        <f t="shared" si="5"/>
        <v>6.697530864197531</v>
      </c>
    </row>
    <row r="27" spans="1:32" s="29" customFormat="1" ht="18" customHeight="1">
      <c r="A27" s="52" t="s">
        <v>45</v>
      </c>
      <c r="B27" s="43">
        <f t="shared" si="0"/>
        <v>3633</v>
      </c>
      <c r="C27" s="44"/>
      <c r="D27" s="45"/>
      <c r="E27" s="46"/>
      <c r="F27" s="47">
        <v>40</v>
      </c>
      <c r="G27" s="45">
        <v>3316</v>
      </c>
      <c r="H27" s="45">
        <v>173</v>
      </c>
      <c r="I27" s="45">
        <v>104</v>
      </c>
      <c r="J27" s="45"/>
      <c r="K27" s="43">
        <f t="shared" si="1"/>
        <v>3565</v>
      </c>
      <c r="L27" s="44"/>
      <c r="M27" s="45"/>
      <c r="N27" s="46"/>
      <c r="O27" s="47">
        <v>40</v>
      </c>
      <c r="P27" s="45">
        <v>3248</v>
      </c>
      <c r="Q27" s="45">
        <v>173</v>
      </c>
      <c r="R27" s="45">
        <v>104</v>
      </c>
      <c r="S27" s="45"/>
      <c r="T27" s="48"/>
      <c r="U27" s="43">
        <f t="shared" si="2"/>
        <v>2723</v>
      </c>
      <c r="V27" s="49"/>
      <c r="W27" s="33"/>
      <c r="X27" s="50"/>
      <c r="Y27" s="47">
        <v>20</v>
      </c>
      <c r="Z27" s="45">
        <v>2485</v>
      </c>
      <c r="AA27" s="45">
        <v>138</v>
      </c>
      <c r="AB27" s="45">
        <v>80</v>
      </c>
      <c r="AC27" s="45"/>
      <c r="AD27" s="51">
        <f t="shared" si="3"/>
        <v>5</v>
      </c>
      <c r="AE27" s="51">
        <f t="shared" si="4"/>
        <v>7.650862068965517</v>
      </c>
      <c r="AF27" s="51">
        <f t="shared" si="5"/>
        <v>7.976878612716764</v>
      </c>
    </row>
    <row r="28" spans="1:32" s="29" customFormat="1" ht="20.25" customHeight="1">
      <c r="A28" s="52" t="s">
        <v>46</v>
      </c>
      <c r="B28" s="43">
        <f t="shared" si="0"/>
        <v>1059</v>
      </c>
      <c r="C28" s="44"/>
      <c r="D28" s="45"/>
      <c r="E28" s="46"/>
      <c r="F28" s="47"/>
      <c r="G28" s="45">
        <v>380</v>
      </c>
      <c r="H28" s="45">
        <v>679</v>
      </c>
      <c r="I28" s="45"/>
      <c r="J28" s="45"/>
      <c r="K28" s="43">
        <f t="shared" si="1"/>
        <v>1059</v>
      </c>
      <c r="L28" s="44"/>
      <c r="M28" s="45"/>
      <c r="N28" s="46"/>
      <c r="O28" s="47"/>
      <c r="P28" s="45">
        <v>380</v>
      </c>
      <c r="Q28" s="45">
        <v>679</v>
      </c>
      <c r="R28" s="45"/>
      <c r="S28" s="45"/>
      <c r="T28" s="48"/>
      <c r="U28" s="43">
        <f t="shared" si="2"/>
        <v>712</v>
      </c>
      <c r="V28" s="49"/>
      <c r="W28" s="33"/>
      <c r="X28" s="50"/>
      <c r="Y28" s="47"/>
      <c r="Z28" s="45">
        <v>170</v>
      </c>
      <c r="AA28" s="45">
        <v>542</v>
      </c>
      <c r="AB28" s="45"/>
      <c r="AC28" s="45"/>
      <c r="AD28" s="51" t="e">
        <f t="shared" si="3"/>
        <v>#DIV/0!</v>
      </c>
      <c r="AE28" s="51">
        <f t="shared" si="4"/>
        <v>4.473684210526316</v>
      </c>
      <c r="AF28" s="51">
        <f t="shared" si="5"/>
        <v>7.982326951399116</v>
      </c>
    </row>
    <row r="29" spans="1:32" s="29" customFormat="1" ht="18" customHeight="1">
      <c r="A29" s="52" t="s">
        <v>47</v>
      </c>
      <c r="B29" s="43">
        <f t="shared" si="0"/>
        <v>3037</v>
      </c>
      <c r="C29" s="44">
        <v>258</v>
      </c>
      <c r="D29" s="45">
        <v>413</v>
      </c>
      <c r="E29" s="46"/>
      <c r="F29" s="47">
        <v>115</v>
      </c>
      <c r="G29" s="45">
        <v>1192</v>
      </c>
      <c r="H29" s="45">
        <v>1059</v>
      </c>
      <c r="I29" s="45"/>
      <c r="J29" s="45"/>
      <c r="K29" s="43">
        <f t="shared" si="1"/>
        <v>3037</v>
      </c>
      <c r="L29" s="44">
        <v>258</v>
      </c>
      <c r="M29" s="45">
        <v>413</v>
      </c>
      <c r="N29" s="46"/>
      <c r="O29" s="47">
        <v>115</v>
      </c>
      <c r="P29" s="45">
        <v>1192</v>
      </c>
      <c r="Q29" s="45">
        <v>1059</v>
      </c>
      <c r="R29" s="45"/>
      <c r="S29" s="45"/>
      <c r="T29" s="48"/>
      <c r="U29" s="43">
        <f t="shared" si="2"/>
        <v>3388</v>
      </c>
      <c r="V29" s="49">
        <v>382</v>
      </c>
      <c r="W29" s="33">
        <v>484</v>
      </c>
      <c r="X29" s="50"/>
      <c r="Y29" s="47">
        <v>121</v>
      </c>
      <c r="Z29" s="45">
        <v>1219</v>
      </c>
      <c r="AA29" s="45">
        <v>1182</v>
      </c>
      <c r="AB29" s="45"/>
      <c r="AC29" s="45"/>
      <c r="AD29" s="51">
        <f t="shared" si="3"/>
        <v>10.521739130434781</v>
      </c>
      <c r="AE29" s="51">
        <f t="shared" si="4"/>
        <v>10.226510067114095</v>
      </c>
      <c r="AF29" s="51">
        <f t="shared" si="5"/>
        <v>11.161473087818695</v>
      </c>
    </row>
    <row r="30" spans="1:32" s="29" customFormat="1" ht="19.5" customHeight="1">
      <c r="A30" s="52" t="s">
        <v>48</v>
      </c>
      <c r="B30" s="43">
        <f t="shared" si="0"/>
        <v>377</v>
      </c>
      <c r="C30" s="44"/>
      <c r="D30" s="45"/>
      <c r="E30" s="46"/>
      <c r="F30" s="47">
        <v>60</v>
      </c>
      <c r="G30" s="45">
        <v>247</v>
      </c>
      <c r="H30" s="45">
        <v>70</v>
      </c>
      <c r="I30" s="45"/>
      <c r="J30" s="45"/>
      <c r="K30" s="43">
        <f t="shared" si="1"/>
        <v>377</v>
      </c>
      <c r="L30" s="44"/>
      <c r="M30" s="45"/>
      <c r="N30" s="46"/>
      <c r="O30" s="47">
        <v>60</v>
      </c>
      <c r="P30" s="45">
        <v>247</v>
      </c>
      <c r="Q30" s="45">
        <v>70</v>
      </c>
      <c r="R30" s="45"/>
      <c r="S30" s="45"/>
      <c r="T30" s="48"/>
      <c r="U30" s="43">
        <f t="shared" si="2"/>
        <v>284</v>
      </c>
      <c r="V30" s="49"/>
      <c r="W30" s="33"/>
      <c r="X30" s="50"/>
      <c r="Y30" s="47">
        <v>40</v>
      </c>
      <c r="Z30" s="45">
        <v>212</v>
      </c>
      <c r="AA30" s="45">
        <v>32</v>
      </c>
      <c r="AB30" s="45"/>
      <c r="AC30" s="45"/>
      <c r="AD30" s="51">
        <f t="shared" si="3"/>
        <v>6.666666666666666</v>
      </c>
      <c r="AE30" s="51">
        <f t="shared" si="4"/>
        <v>8.582995951417004</v>
      </c>
      <c r="AF30" s="51">
        <f t="shared" si="5"/>
        <v>4.571428571428571</v>
      </c>
    </row>
    <row r="31" spans="1:32" s="29" customFormat="1" ht="18" customHeight="1">
      <c r="A31" s="52" t="s">
        <v>49</v>
      </c>
      <c r="B31" s="43">
        <f t="shared" si="0"/>
        <v>462</v>
      </c>
      <c r="C31" s="44"/>
      <c r="D31" s="45"/>
      <c r="E31" s="46"/>
      <c r="F31" s="47"/>
      <c r="G31" s="45">
        <v>81</v>
      </c>
      <c r="H31" s="45">
        <v>381</v>
      </c>
      <c r="I31" s="45"/>
      <c r="J31" s="45"/>
      <c r="K31" s="43">
        <f t="shared" si="1"/>
        <v>61</v>
      </c>
      <c r="L31" s="44"/>
      <c r="M31" s="45"/>
      <c r="N31" s="46"/>
      <c r="O31" s="47"/>
      <c r="P31" s="45">
        <v>51</v>
      </c>
      <c r="Q31" s="45">
        <v>10</v>
      </c>
      <c r="R31" s="45"/>
      <c r="S31" s="45"/>
      <c r="T31" s="48"/>
      <c r="U31" s="43">
        <f t="shared" si="2"/>
        <v>38</v>
      </c>
      <c r="V31" s="49"/>
      <c r="W31" s="33"/>
      <c r="X31" s="50"/>
      <c r="Y31" s="47"/>
      <c r="Z31" s="45">
        <v>32</v>
      </c>
      <c r="AA31" s="45">
        <v>6</v>
      </c>
      <c r="AB31" s="45"/>
      <c r="AC31" s="45"/>
      <c r="AD31" s="51" t="e">
        <f t="shared" si="3"/>
        <v>#DIV/0!</v>
      </c>
      <c r="AE31" s="51">
        <f t="shared" si="4"/>
        <v>6.2745098039215685</v>
      </c>
      <c r="AF31" s="51">
        <f t="shared" si="5"/>
        <v>6</v>
      </c>
    </row>
    <row r="32" spans="1:32" s="29" customFormat="1" ht="18.75" customHeight="1">
      <c r="A32" s="52" t="s">
        <v>50</v>
      </c>
      <c r="B32" s="43">
        <f t="shared" si="0"/>
        <v>2765</v>
      </c>
      <c r="C32" s="44"/>
      <c r="D32" s="45"/>
      <c r="E32" s="46"/>
      <c r="F32" s="47">
        <v>209</v>
      </c>
      <c r="G32" s="45">
        <v>2022</v>
      </c>
      <c r="H32" s="45">
        <v>534</v>
      </c>
      <c r="I32" s="45"/>
      <c r="J32" s="45"/>
      <c r="K32" s="43">
        <f t="shared" si="1"/>
        <v>2765</v>
      </c>
      <c r="L32" s="44"/>
      <c r="M32" s="45"/>
      <c r="N32" s="46"/>
      <c r="O32" s="47">
        <v>209</v>
      </c>
      <c r="P32" s="45">
        <v>2022</v>
      </c>
      <c r="Q32" s="45">
        <v>534</v>
      </c>
      <c r="R32" s="45"/>
      <c r="S32" s="45"/>
      <c r="T32" s="48"/>
      <c r="U32" s="43">
        <f t="shared" si="2"/>
        <v>2271</v>
      </c>
      <c r="V32" s="49"/>
      <c r="W32" s="33"/>
      <c r="X32" s="50"/>
      <c r="Y32" s="47">
        <v>161</v>
      </c>
      <c r="Z32" s="45">
        <v>1856</v>
      </c>
      <c r="AA32" s="45">
        <v>254</v>
      </c>
      <c r="AB32" s="45"/>
      <c r="AC32" s="45"/>
      <c r="AD32" s="51">
        <f t="shared" si="3"/>
        <v>7.703349282296651</v>
      </c>
      <c r="AE32" s="51">
        <f t="shared" si="4"/>
        <v>9.179030662710188</v>
      </c>
      <c r="AF32" s="51">
        <f t="shared" si="5"/>
        <v>4.7565543071161045</v>
      </c>
    </row>
    <row r="33" spans="1:32" s="29" customFormat="1" ht="18" customHeight="1" thickBot="1">
      <c r="A33" s="53" t="s">
        <v>51</v>
      </c>
      <c r="B33" s="54">
        <f t="shared" si="0"/>
        <v>6241</v>
      </c>
      <c r="C33" s="55"/>
      <c r="D33" s="56">
        <v>275</v>
      </c>
      <c r="E33" s="57"/>
      <c r="F33" s="58">
        <v>1892</v>
      </c>
      <c r="G33" s="56">
        <v>3894</v>
      </c>
      <c r="H33" s="56">
        <v>50</v>
      </c>
      <c r="I33" s="56"/>
      <c r="J33" s="56">
        <v>130</v>
      </c>
      <c r="K33" s="54">
        <f t="shared" si="1"/>
        <v>6241</v>
      </c>
      <c r="L33" s="55"/>
      <c r="M33" s="56">
        <v>275</v>
      </c>
      <c r="N33" s="57"/>
      <c r="O33" s="58">
        <v>1892</v>
      </c>
      <c r="P33" s="56">
        <v>3894</v>
      </c>
      <c r="Q33" s="56">
        <v>50</v>
      </c>
      <c r="R33" s="56"/>
      <c r="S33" s="56">
        <v>130</v>
      </c>
      <c r="T33" s="59"/>
      <c r="U33" s="54">
        <f t="shared" si="2"/>
        <v>7192</v>
      </c>
      <c r="V33" s="60"/>
      <c r="W33" s="30">
        <v>483</v>
      </c>
      <c r="X33" s="61"/>
      <c r="Y33" s="58">
        <v>1996</v>
      </c>
      <c r="Z33" s="56">
        <v>4493</v>
      </c>
      <c r="AA33" s="56">
        <v>50</v>
      </c>
      <c r="AB33" s="56"/>
      <c r="AC33" s="56">
        <v>170</v>
      </c>
      <c r="AD33" s="62">
        <f t="shared" si="3"/>
        <v>10.54968287526427</v>
      </c>
      <c r="AE33" s="62">
        <f t="shared" si="4"/>
        <v>11.538263995891114</v>
      </c>
      <c r="AF33" s="62">
        <f t="shared" si="5"/>
        <v>10</v>
      </c>
    </row>
    <row r="34" spans="1:32" s="40" customFormat="1" ht="18" customHeight="1">
      <c r="A34" s="34" t="s">
        <v>22</v>
      </c>
      <c r="B34" s="35">
        <f aca="true" t="shared" si="6" ref="B34:AC34">SUM(B8:B33)</f>
        <v>70675</v>
      </c>
      <c r="C34" s="36">
        <f t="shared" si="6"/>
        <v>913</v>
      </c>
      <c r="D34" s="37">
        <f t="shared" si="6"/>
        <v>1232</v>
      </c>
      <c r="E34" s="38">
        <f t="shared" si="6"/>
        <v>0</v>
      </c>
      <c r="F34" s="39">
        <f t="shared" si="6"/>
        <v>8294</v>
      </c>
      <c r="G34" s="37">
        <f t="shared" si="6"/>
        <v>48590</v>
      </c>
      <c r="H34" s="37">
        <f t="shared" si="6"/>
        <v>9493</v>
      </c>
      <c r="I34" s="37">
        <f t="shared" si="6"/>
        <v>1306</v>
      </c>
      <c r="J34" s="37">
        <f t="shared" si="6"/>
        <v>847</v>
      </c>
      <c r="K34" s="35">
        <f t="shared" si="6"/>
        <v>67671</v>
      </c>
      <c r="L34" s="36">
        <f t="shared" si="6"/>
        <v>913</v>
      </c>
      <c r="M34" s="37">
        <f t="shared" si="6"/>
        <v>1232</v>
      </c>
      <c r="N34" s="38">
        <f t="shared" si="6"/>
        <v>0</v>
      </c>
      <c r="O34" s="39">
        <f t="shared" si="6"/>
        <v>8294</v>
      </c>
      <c r="P34" s="37">
        <f t="shared" si="6"/>
        <v>46360</v>
      </c>
      <c r="Q34" s="37">
        <f t="shared" si="6"/>
        <v>8742</v>
      </c>
      <c r="R34" s="37">
        <f t="shared" si="6"/>
        <v>1356</v>
      </c>
      <c r="S34" s="37">
        <f t="shared" si="6"/>
        <v>774</v>
      </c>
      <c r="T34" s="37">
        <f t="shared" si="6"/>
        <v>0</v>
      </c>
      <c r="U34" s="35">
        <f t="shared" si="6"/>
        <v>91219.2</v>
      </c>
      <c r="V34" s="36">
        <f t="shared" si="6"/>
        <v>1211</v>
      </c>
      <c r="W34" s="37">
        <f t="shared" si="6"/>
        <v>2569</v>
      </c>
      <c r="X34" s="38">
        <f t="shared" si="6"/>
        <v>0</v>
      </c>
      <c r="Y34" s="39">
        <f t="shared" si="6"/>
        <v>9962.2</v>
      </c>
      <c r="Z34" s="37">
        <f t="shared" si="6"/>
        <v>64540</v>
      </c>
      <c r="AA34" s="37">
        <f t="shared" si="6"/>
        <v>9226</v>
      </c>
      <c r="AB34" s="37">
        <f t="shared" si="6"/>
        <v>2617</v>
      </c>
      <c r="AC34" s="37">
        <f t="shared" si="6"/>
        <v>1094</v>
      </c>
      <c r="AD34" s="63">
        <f>Y34*10/O34</f>
        <v>12.011333494092115</v>
      </c>
      <c r="AE34" s="63">
        <f>Z34*10/P34</f>
        <v>13.921484037963761</v>
      </c>
      <c r="AF34" s="63">
        <f>AA34*10/Q34</f>
        <v>10.553649050560512</v>
      </c>
    </row>
    <row r="35" spans="1:32" s="29" customFormat="1" ht="18" customHeight="1">
      <c r="A35" s="41" t="s">
        <v>56</v>
      </c>
      <c r="B35" s="33">
        <v>39854</v>
      </c>
      <c r="C35" s="33">
        <v>744</v>
      </c>
      <c r="D35" s="33">
        <v>482</v>
      </c>
      <c r="E35" s="33">
        <v>0</v>
      </c>
      <c r="F35" s="33">
        <v>2938</v>
      </c>
      <c r="G35" s="33">
        <v>31256</v>
      </c>
      <c r="H35" s="33">
        <v>2654</v>
      </c>
      <c r="I35" s="33">
        <v>1242</v>
      </c>
      <c r="J35" s="33">
        <v>538</v>
      </c>
      <c r="K35" s="33">
        <v>38151</v>
      </c>
      <c r="L35" s="33">
        <v>744</v>
      </c>
      <c r="M35" s="33">
        <v>482</v>
      </c>
      <c r="N35" s="33">
        <v>0</v>
      </c>
      <c r="O35" s="33">
        <v>2811</v>
      </c>
      <c r="P35" s="33">
        <v>30452</v>
      </c>
      <c r="Q35" s="33">
        <v>2415</v>
      </c>
      <c r="R35" s="33">
        <v>716</v>
      </c>
      <c r="S35" s="33">
        <v>531</v>
      </c>
      <c r="T35" s="33">
        <v>0</v>
      </c>
      <c r="U35" s="33">
        <v>71021</v>
      </c>
      <c r="V35" s="33">
        <v>790</v>
      </c>
      <c r="W35" s="33">
        <v>925</v>
      </c>
      <c r="X35" s="33">
        <v>0</v>
      </c>
      <c r="Y35" s="33">
        <v>4844</v>
      </c>
      <c r="Z35" s="33">
        <v>57229</v>
      </c>
      <c r="AA35" s="33">
        <v>4266</v>
      </c>
      <c r="AB35" s="33">
        <v>1969</v>
      </c>
      <c r="AC35" s="33">
        <v>998</v>
      </c>
      <c r="AD35" s="63">
        <v>17.232301672002848</v>
      </c>
      <c r="AE35" s="63">
        <v>18.79318271377906</v>
      </c>
      <c r="AF35" s="63">
        <v>17.664596273291924</v>
      </c>
    </row>
    <row r="36" spans="1:32" s="29" customFormat="1" ht="17.25" customHeight="1" thickBot="1">
      <c r="A36" s="31" t="s">
        <v>53</v>
      </c>
      <c r="B36" s="30">
        <f>B34-B35</f>
        <v>30821</v>
      </c>
      <c r="C36" s="30">
        <f>C34-C35</f>
        <v>169</v>
      </c>
      <c r="D36" s="30">
        <f>D34-D35</f>
        <v>750</v>
      </c>
      <c r="E36" s="30">
        <f>E34-E35</f>
        <v>0</v>
      </c>
      <c r="F36" s="30">
        <f>F34-F35</f>
        <v>5356</v>
      </c>
      <c r="G36" s="30">
        <f>G34:H34-G35</f>
        <v>17334</v>
      </c>
      <c r="H36" s="30">
        <f aca="true" t="shared" si="7" ref="H36:M36">H34-H35</f>
        <v>6839</v>
      </c>
      <c r="I36" s="30">
        <f t="shared" si="7"/>
        <v>64</v>
      </c>
      <c r="J36" s="30">
        <f t="shared" si="7"/>
        <v>309</v>
      </c>
      <c r="K36" s="30">
        <f t="shared" si="7"/>
        <v>29520</v>
      </c>
      <c r="L36" s="30">
        <f t="shared" si="7"/>
        <v>169</v>
      </c>
      <c r="M36" s="30">
        <f t="shared" si="7"/>
        <v>750</v>
      </c>
      <c r="N36" s="30">
        <f aca="true" t="shared" si="8" ref="N36:AC36">N34-N35</f>
        <v>0</v>
      </c>
      <c r="O36" s="30">
        <f t="shared" si="8"/>
        <v>5483</v>
      </c>
      <c r="P36" s="30">
        <f t="shared" si="8"/>
        <v>15908</v>
      </c>
      <c r="Q36" s="30">
        <f t="shared" si="8"/>
        <v>6327</v>
      </c>
      <c r="R36" s="30">
        <f t="shared" si="8"/>
        <v>640</v>
      </c>
      <c r="S36" s="30">
        <f t="shared" si="8"/>
        <v>243</v>
      </c>
      <c r="T36" s="30">
        <f t="shared" si="8"/>
        <v>0</v>
      </c>
      <c r="U36" s="30">
        <f t="shared" si="8"/>
        <v>20198.199999999997</v>
      </c>
      <c r="V36" s="30">
        <f t="shared" si="8"/>
        <v>421</v>
      </c>
      <c r="W36" s="30">
        <f t="shared" si="8"/>
        <v>1644</v>
      </c>
      <c r="X36" s="30">
        <f t="shared" si="8"/>
        <v>0</v>
      </c>
      <c r="Y36" s="30">
        <f t="shared" si="8"/>
        <v>5118.200000000001</v>
      </c>
      <c r="Z36" s="30">
        <f t="shared" si="8"/>
        <v>7311</v>
      </c>
      <c r="AA36" s="30">
        <f t="shared" si="8"/>
        <v>4960</v>
      </c>
      <c r="AB36" s="30">
        <f t="shared" si="8"/>
        <v>648</v>
      </c>
      <c r="AC36" s="30">
        <f t="shared" si="8"/>
        <v>96</v>
      </c>
      <c r="AD36" s="32"/>
      <c r="AE36" s="32"/>
      <c r="AF36" s="32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6" customFormat="1" ht="12.75">
      <c r="A40" s="21"/>
    </row>
    <row r="41" s="6" customFormat="1" ht="12.75">
      <c r="A41" s="2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2021-08-30T10:29:21Z</dcterms:modified>
  <cp:category/>
  <cp:version/>
  <cp:contentType/>
  <cp:contentStatus/>
</cp:coreProperties>
</file>