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0" yWindow="65416" windowWidth="1114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<sst xmlns="http://schemas.openxmlformats.org/spreadsheetml/2006/main" count="131" uniqueCount="65">
  <si>
    <t>Семенники трав</t>
  </si>
  <si>
    <t>% к плану</t>
  </si>
  <si>
    <t>Всего</t>
  </si>
  <si>
    <t>га</t>
  </si>
  <si>
    <t>Обмо-лочено</t>
  </si>
  <si>
    <t>тонн</t>
  </si>
  <si>
    <t>ц/га</t>
  </si>
  <si>
    <t>Уро-жай-ность</t>
  </si>
  <si>
    <t>Нако-пано</t>
  </si>
  <si>
    <t>%</t>
  </si>
  <si>
    <t xml:space="preserve"> зерновых</t>
  </si>
  <si>
    <t>Намо-лочено /амбар/</t>
  </si>
  <si>
    <t>в т.ч. плющ зерно</t>
  </si>
  <si>
    <t>ЛЕН</t>
  </si>
  <si>
    <t>Всего  убрано</t>
  </si>
  <si>
    <t>Картофель</t>
  </si>
  <si>
    <t>Овощи</t>
  </si>
  <si>
    <t>ЗЕРНОВЫЕ</t>
  </si>
  <si>
    <t xml:space="preserve">Вал. сбор </t>
  </si>
  <si>
    <t xml:space="preserve">   </t>
  </si>
  <si>
    <t>Все-го</t>
  </si>
  <si>
    <t>убрано на семена</t>
  </si>
  <si>
    <t>Вытереб-лено</t>
  </si>
  <si>
    <t xml:space="preserve"> картофель без ЛПХ</t>
  </si>
  <si>
    <t xml:space="preserve"> овощей без ЛПХ</t>
  </si>
  <si>
    <t>семенные участки многолетних трав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</si>
  <si>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</si>
  <si>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</si>
  <si>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</si>
  <si>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</si>
  <si>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</si>
  <si>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</si>
  <si>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</si>
  <si>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</si>
  <si>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</si>
  <si>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</si>
  <si>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</si>
  <si>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</si>
  <si>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</si>
  <si>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</si>
  <si>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</si>
  <si>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</si>
  <si>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</si>
  <si>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</si>
  <si>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</si>
  <si>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</si>
  <si>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</si>
  <si>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</si>
  <si>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</si>
  <si>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</si>
  <si>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</si>
  <si>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</si>
  <si>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</si>
  <si>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</t>
  </si>
  <si>
    <t>отклонение, +,-</t>
  </si>
  <si>
    <t>Запрессовано</t>
  </si>
  <si>
    <t>Урожай-ность</t>
  </si>
  <si>
    <t>Намоло-чено</t>
  </si>
  <si>
    <t>рапс</t>
  </si>
  <si>
    <t>ПЛАН  УБОРКИ (га) 2021 г.</t>
  </si>
  <si>
    <t>Рапс</t>
  </si>
  <si>
    <t xml:space="preserve"> лен, конопля</t>
  </si>
  <si>
    <t>Наименование   района</t>
  </si>
  <si>
    <t>ХОД УБОРКИ УРОЖАЯ  на 02 августа 2021 года</t>
  </si>
  <si>
    <t xml:space="preserve">на ____.2020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</si>
</sst>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mmmm;@"/>
    <numFmt numFmtId="174" formatCode="0.0"/>
    <numFmt numFmtId="175" formatCode="#,##0.0&quot;р.&quot;"/>
    <numFmt numFmtId="176" formatCode="#,##0.00&quot;р.&quot;"/>
    <numFmt numFmtId="177" formatCode="#,##0&quot;р.&quot;"/>
  </numFmts>
  <fonts count="49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0"/>
    </font>
    <font>
      <sz val="9"/>
      <color theme="1"/>
      <name val="Arial"/>
      <family val="2"/>
    </font>
    <font>
      <sz val="8"/>
      <color theme="1"/>
      <name val="Arial Cyr"/>
      <family val="0"/>
    </font>
    <font>
      <b/>
      <sz val="9"/>
      <color theme="1"/>
      <name val="Arial Cyr"/>
      <family val="0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4" fontId="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74" fontId="1" fillId="0" borderId="13" xfId="0" applyNumberFormat="1" applyFont="1" applyFill="1" applyBorder="1" applyAlignment="1">
      <alignment horizontal="left" vertical="center" wrapText="1"/>
    </xf>
    <xf numFmtId="17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4" fontId="4" fillId="0" borderId="13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74" fontId="4" fillId="0" borderId="1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1" fillId="33" borderId="19" xfId="0" applyNumberFormat="1" applyFont="1" applyFill="1" applyBorder="1" applyAlignment="1">
      <alignment horizontal="center" vertical="center"/>
    </xf>
    <xf numFmtId="1" fontId="1" fillId="33" borderId="19" xfId="0" applyNumberFormat="1" applyFont="1" applyFill="1" applyBorder="1" applyAlignment="1">
      <alignment/>
    </xf>
    <xf numFmtId="0" fontId="44" fillId="33" borderId="20" xfId="0" applyFont="1" applyFill="1" applyBorder="1" applyAlignment="1">
      <alignment wrapText="1"/>
    </xf>
    <xf numFmtId="1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12" xfId="0" applyNumberFormat="1" applyFont="1" applyFill="1" applyBorder="1" applyAlignment="1">
      <alignment horizontal="center" vertical="center"/>
    </xf>
    <xf numFmtId="1" fontId="44" fillId="33" borderId="19" xfId="0" applyNumberFormat="1" applyFont="1" applyFill="1" applyBorder="1" applyAlignment="1" applyProtection="1">
      <alignment horizontal="center" vertical="center"/>
      <protection locked="0"/>
    </xf>
    <xf numFmtId="1" fontId="44" fillId="33" borderId="14" xfId="0" applyNumberFormat="1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1" fontId="44" fillId="33" borderId="16" xfId="0" applyNumberFormat="1" applyFont="1" applyFill="1" applyBorder="1" applyAlignment="1">
      <alignment/>
    </xf>
    <xf numFmtId="0" fontId="44" fillId="33" borderId="15" xfId="0" applyFont="1" applyFill="1" applyBorder="1" applyAlignment="1">
      <alignment wrapText="1"/>
    </xf>
    <xf numFmtId="1" fontId="45" fillId="33" borderId="12" xfId="0" applyNumberFormat="1" applyFont="1" applyFill="1" applyBorder="1" applyAlignment="1">
      <alignment horizontal="center" vertical="center" wrapText="1"/>
    </xf>
    <xf numFmtId="1" fontId="45" fillId="33" borderId="12" xfId="0" applyNumberFormat="1" applyFont="1" applyFill="1" applyBorder="1" applyAlignment="1">
      <alignment horizontal="center" vertical="center"/>
    </xf>
    <xf numFmtId="1" fontId="45" fillId="33" borderId="14" xfId="0" applyNumberFormat="1" applyFont="1" applyFill="1" applyBorder="1" applyAlignment="1">
      <alignment horizontal="center" vertical="center"/>
    </xf>
    <xf numFmtId="174" fontId="44" fillId="33" borderId="13" xfId="0" applyNumberFormat="1" applyFont="1" applyFill="1" applyBorder="1" applyAlignment="1">
      <alignment/>
    </xf>
    <xf numFmtId="174" fontId="44" fillId="33" borderId="10" xfId="0" applyNumberFormat="1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0" fontId="44" fillId="33" borderId="12" xfId="0" applyNumberFormat="1" applyFont="1" applyFill="1" applyBorder="1" applyAlignment="1">
      <alignment horizontal="center" vertical="center"/>
    </xf>
    <xf numFmtId="174" fontId="1" fillId="33" borderId="0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1" fontId="1" fillId="33" borderId="21" xfId="0" applyNumberFormat="1" applyFont="1" applyFill="1" applyBorder="1" applyAlignment="1">
      <alignment/>
    </xf>
    <xf numFmtId="174" fontId="1" fillId="33" borderId="22" xfId="0" applyNumberFormat="1" applyFont="1" applyFill="1" applyBorder="1" applyAlignment="1">
      <alignment wrapText="1"/>
    </xf>
    <xf numFmtId="1" fontId="1" fillId="33" borderId="19" xfId="0" applyNumberFormat="1" applyFont="1" applyFill="1" applyBorder="1" applyAlignment="1">
      <alignment wrapText="1"/>
    </xf>
    <xf numFmtId="174" fontId="1" fillId="33" borderId="19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74" fontId="1" fillId="33" borderId="0" xfId="0" applyNumberFormat="1" applyFont="1" applyFill="1" applyBorder="1" applyAlignment="1">
      <alignment wrapText="1"/>
    </xf>
    <xf numFmtId="1" fontId="1" fillId="33" borderId="0" xfId="0" applyNumberFormat="1" applyFont="1" applyFill="1" applyBorder="1" applyAlignment="1">
      <alignment wrapText="1"/>
    </xf>
    <xf numFmtId="0" fontId="44" fillId="33" borderId="23" xfId="0" applyFont="1" applyFill="1" applyBorder="1" applyAlignment="1">
      <alignment wrapText="1"/>
    </xf>
    <xf numFmtId="0" fontId="44" fillId="33" borderId="24" xfId="0" applyFont="1" applyFill="1" applyBorder="1" applyAlignment="1">
      <alignment wrapText="1"/>
    </xf>
    <xf numFmtId="1" fontId="45" fillId="33" borderId="15" xfId="0" applyNumberFormat="1" applyFont="1" applyFill="1" applyBorder="1" applyAlignment="1">
      <alignment horizontal="center" vertical="center" wrapText="1"/>
    </xf>
    <xf numFmtId="1" fontId="45" fillId="33" borderId="14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 applyProtection="1">
      <alignment horizontal="center" vertical="center"/>
      <protection locked="0"/>
    </xf>
    <xf numFmtId="1" fontId="44" fillId="33" borderId="16" xfId="0" applyNumberFormat="1" applyFont="1" applyFill="1" applyBorder="1" applyAlignment="1" applyProtection="1">
      <alignment horizontal="center" vertical="center"/>
      <protection locked="0"/>
    </xf>
    <xf numFmtId="0" fontId="44" fillId="33" borderId="25" xfId="0" applyFont="1" applyFill="1" applyBorder="1" applyAlignment="1">
      <alignment wrapText="1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/>
    </xf>
    <xf numFmtId="1" fontId="44" fillId="33" borderId="19" xfId="0" applyNumberFormat="1" applyFont="1" applyFill="1" applyBorder="1" applyAlignment="1">
      <alignment/>
    </xf>
    <xf numFmtId="0" fontId="44" fillId="33" borderId="22" xfId="0" applyFont="1" applyFill="1" applyBorder="1" applyAlignment="1">
      <alignment wrapText="1"/>
    </xf>
    <xf numFmtId="1" fontId="45" fillId="33" borderId="26" xfId="0" applyNumberFormat="1" applyFont="1" applyFill="1" applyBorder="1" applyAlignment="1">
      <alignment horizontal="center" vertical="center" wrapText="1"/>
    </xf>
    <xf numFmtId="1" fontId="45" fillId="33" borderId="19" xfId="0" applyNumberFormat="1" applyFont="1" applyFill="1" applyBorder="1" applyAlignment="1">
      <alignment horizontal="center" vertical="center"/>
    </xf>
    <xf numFmtId="1" fontId="45" fillId="33" borderId="21" xfId="0" applyNumberFormat="1" applyFont="1" applyFill="1" applyBorder="1" applyAlignment="1">
      <alignment horizontal="center" vertical="center"/>
    </xf>
    <xf numFmtId="174" fontId="44" fillId="33" borderId="19" xfId="0" applyNumberFormat="1" applyFont="1" applyFill="1" applyBorder="1" applyAlignment="1">
      <alignment horizontal="center" vertical="center"/>
    </xf>
    <xf numFmtId="0" fontId="47" fillId="33" borderId="28" xfId="0" applyFont="1" applyFill="1" applyBorder="1" applyAlignment="1">
      <alignment/>
    </xf>
    <xf numFmtId="1" fontId="47" fillId="33" borderId="29" xfId="0" applyNumberFormat="1" applyFont="1" applyFill="1" applyBorder="1" applyAlignment="1" applyProtection="1">
      <alignment horizontal="center" vertical="center"/>
      <protection locked="0"/>
    </xf>
    <xf numFmtId="1" fontId="44" fillId="33" borderId="30" xfId="0" applyNumberFormat="1" applyFont="1" applyFill="1" applyBorder="1" applyAlignment="1">
      <alignment horizontal="center" vertical="center"/>
    </xf>
    <xf numFmtId="1" fontId="44" fillId="33" borderId="31" xfId="0" applyNumberFormat="1" applyFont="1" applyFill="1" applyBorder="1" applyAlignment="1">
      <alignment horizontal="center" vertical="center"/>
    </xf>
    <xf numFmtId="1" fontId="47" fillId="33" borderId="29" xfId="0" applyNumberFormat="1" applyFont="1" applyFill="1" applyBorder="1" applyAlignment="1">
      <alignment horizontal="center" vertical="center"/>
    </xf>
    <xf numFmtId="1" fontId="44" fillId="33" borderId="32" xfId="0" applyNumberFormat="1" applyFont="1" applyFill="1" applyBorder="1" applyAlignment="1">
      <alignment horizontal="center" vertical="center"/>
    </xf>
    <xf numFmtId="1" fontId="44" fillId="33" borderId="29" xfId="0" applyNumberFormat="1" applyFont="1" applyFill="1" applyBorder="1" applyAlignment="1">
      <alignment horizontal="center" vertical="center"/>
    </xf>
    <xf numFmtId="0" fontId="47" fillId="33" borderId="29" xfId="0" applyNumberFormat="1" applyFont="1" applyFill="1" applyBorder="1" applyAlignment="1">
      <alignment horizontal="center" vertical="center"/>
    </xf>
    <xf numFmtId="1" fontId="44" fillId="33" borderId="33" xfId="0" applyNumberFormat="1" applyFont="1" applyFill="1" applyBorder="1" applyAlignment="1">
      <alignment/>
    </xf>
    <xf numFmtId="1" fontId="44" fillId="33" borderId="29" xfId="0" applyNumberFormat="1" applyFont="1" applyFill="1" applyBorder="1" applyAlignment="1">
      <alignment/>
    </xf>
    <xf numFmtId="174" fontId="44" fillId="33" borderId="34" xfId="0" applyNumberFormat="1" applyFont="1" applyFill="1" applyBorder="1" applyAlignment="1">
      <alignment wrapText="1"/>
    </xf>
    <xf numFmtId="1" fontId="48" fillId="33" borderId="29" xfId="0" applyNumberFormat="1" applyFont="1" applyFill="1" applyBorder="1" applyAlignment="1">
      <alignment wrapText="1"/>
    </xf>
    <xf numFmtId="1" fontId="48" fillId="33" borderId="32" xfId="0" applyNumberFormat="1" applyFont="1" applyFill="1" applyBorder="1" applyAlignment="1">
      <alignment wrapText="1"/>
    </xf>
    <xf numFmtId="1" fontId="48" fillId="33" borderId="35" xfId="0" applyNumberFormat="1" applyFont="1" applyFill="1" applyBorder="1" applyAlignment="1">
      <alignment wrapText="1"/>
    </xf>
    <xf numFmtId="1" fontId="48" fillId="33" borderId="18" xfId="0" applyNumberFormat="1" applyFont="1" applyFill="1" applyBorder="1" applyAlignment="1">
      <alignment wrapText="1"/>
    </xf>
    <xf numFmtId="0" fontId="47" fillId="33" borderId="16" xfId="0" applyFont="1" applyFill="1" applyBorder="1" applyAlignment="1">
      <alignment/>
    </xf>
    <xf numFmtId="1" fontId="44" fillId="33" borderId="16" xfId="0" applyNumberFormat="1" applyFont="1" applyFill="1" applyBorder="1" applyAlignment="1">
      <alignment horizontal="center" vertical="center"/>
    </xf>
    <xf numFmtId="1" fontId="44" fillId="33" borderId="36" xfId="0" applyNumberFormat="1" applyFont="1" applyFill="1" applyBorder="1" applyAlignment="1">
      <alignment horizontal="center" vertical="center"/>
    </xf>
    <xf numFmtId="1" fontId="44" fillId="33" borderId="37" xfId="0" applyNumberFormat="1" applyFont="1" applyFill="1" applyBorder="1" applyAlignment="1">
      <alignment/>
    </xf>
    <xf numFmtId="174" fontId="44" fillId="33" borderId="24" xfId="0" applyNumberFormat="1" applyFont="1" applyFill="1" applyBorder="1" applyAlignment="1">
      <alignment wrapText="1"/>
    </xf>
    <xf numFmtId="1" fontId="44" fillId="33" borderId="12" xfId="0" applyNumberFormat="1" applyFont="1" applyFill="1" applyBorder="1" applyAlignment="1">
      <alignment wrapText="1"/>
    </xf>
    <xf numFmtId="174" fontId="44" fillId="33" borderId="12" xfId="0" applyNumberFormat="1" applyFont="1" applyFill="1" applyBorder="1" applyAlignment="1">
      <alignment/>
    </xf>
    <xf numFmtId="174" fontId="44" fillId="33" borderId="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74" fontId="1" fillId="0" borderId="37" xfId="0" applyNumberFormat="1" applyFont="1" applyFill="1" applyBorder="1" applyAlignment="1">
      <alignment horizontal="center" vertical="center" wrapText="1"/>
    </xf>
    <xf numFmtId="174" fontId="1" fillId="0" borderId="12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70" fontId="1" fillId="0" borderId="15" xfId="4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/>
    </xf>
    <xf numFmtId="1" fontId="4" fillId="0" borderId="4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36"/>
  <sheetViews>
    <sheetView tabSelected="1" zoomScale="105" zoomScaleNormal="105" zoomScalePageLayoutView="0" workbookViewId="0" topLeftCell="A1">
      <pane xSplit="1" ySplit="5" topLeftCell="B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V12" sqref="V12"/>
    </sheetView>
  </sheetViews>
  <sheetFormatPr defaultColWidth="7.75390625" defaultRowHeight="12.75"/>
  <cols>
    <col min="1" max="1" width="16.625" style="2" customWidth="1"/>
    <col min="2" max="2" width="6.625" style="8" customWidth="1"/>
    <col min="3" max="3" width="7.375" style="8" customWidth="1"/>
    <col min="4" max="5" width="7.75390625" style="8" customWidth="1"/>
    <col min="6" max="6" width="6.75390625" style="8" customWidth="1"/>
    <col min="7" max="7" width="5.75390625" style="8" customWidth="1"/>
    <col min="8" max="8" width="5.875" style="8" customWidth="1"/>
    <col min="9" max="9" width="7.75390625" style="8" customWidth="1"/>
    <col min="10" max="10" width="7.125" style="8" customWidth="1"/>
    <col min="11" max="11" width="8.125" style="8" customWidth="1"/>
    <col min="12" max="12" width="6.75390625" style="8" customWidth="1"/>
    <col min="13" max="13" width="6.875" style="8" customWidth="1"/>
    <col min="14" max="14" width="3.875" style="8" customWidth="1"/>
    <col min="15" max="15" width="5.375" style="8" customWidth="1"/>
    <col min="16" max="16" width="5.25390625" style="8" customWidth="1"/>
    <col min="17" max="17" width="6.25390625" style="8" customWidth="1"/>
    <col min="18" max="18" width="7.00390625" style="8" customWidth="1"/>
    <col min="19" max="19" width="7.625" style="8" customWidth="1"/>
    <col min="20" max="20" width="6.25390625" style="8" customWidth="1"/>
    <col min="21" max="21" width="5.75390625" style="8" customWidth="1"/>
    <col min="22" max="22" width="4.75390625" style="8" customWidth="1"/>
    <col min="23" max="28" width="8.25390625" style="8" customWidth="1"/>
    <col min="29" max="29" width="15.625" style="11" customWidth="1"/>
    <col min="30" max="30" width="9.25390625" style="7" customWidth="1"/>
    <col min="31" max="31" width="11.625" style="8" customWidth="1"/>
    <col min="32" max="32" width="7.75390625" style="8" customWidth="1"/>
    <col min="33" max="33" width="9.25390625" style="8" customWidth="1"/>
    <col min="34" max="34" width="7.75390625" style="8" customWidth="1"/>
    <col min="35" max="42" width="7.75390625" style="9" customWidth="1"/>
    <col min="43" max="44" width="7.75390625" style="10" customWidth="1"/>
    <col min="45" max="16384" width="7.75390625" style="1" customWidth="1"/>
  </cols>
  <sheetData>
    <row r="1" spans="1:29" ht="12" customHeight="1">
      <c r="A1" s="111" t="s">
        <v>63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3" t="s">
        <v>26</v>
      </c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3"/>
    </row>
    <row r="2" spans="1:28" ht="30" customHeight="1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</row>
    <row r="3" spans="1:153" s="21" customFormat="1" ht="17.25" customHeight="1" thickBot="1">
      <c r="A3" s="110" t="s">
        <v>62</v>
      </c>
      <c r="B3" s="104" t="s">
        <v>17</v>
      </c>
      <c r="C3" s="104"/>
      <c r="D3" s="104"/>
      <c r="E3" s="104"/>
      <c r="F3" s="104"/>
      <c r="G3" s="104"/>
      <c r="H3" s="104" t="s">
        <v>0</v>
      </c>
      <c r="I3" s="104"/>
      <c r="J3" s="104"/>
      <c r="K3" s="104" t="s">
        <v>13</v>
      </c>
      <c r="L3" s="104"/>
      <c r="M3" s="104"/>
      <c r="N3" s="104"/>
      <c r="O3" s="104"/>
      <c r="P3" s="104" t="s">
        <v>15</v>
      </c>
      <c r="Q3" s="104"/>
      <c r="R3" s="104"/>
      <c r="S3" s="104"/>
      <c r="T3" s="104" t="s">
        <v>16</v>
      </c>
      <c r="U3" s="104"/>
      <c r="V3" s="104"/>
      <c r="W3" s="105"/>
      <c r="X3" s="105" t="s">
        <v>60</v>
      </c>
      <c r="Y3" s="114"/>
      <c r="Z3" s="114"/>
      <c r="AA3" s="114"/>
      <c r="AB3" s="115"/>
      <c r="AC3" s="106" t="s">
        <v>62</v>
      </c>
      <c r="AD3" s="101" t="s">
        <v>59</v>
      </c>
      <c r="AE3" s="102"/>
      <c r="AF3" s="102"/>
      <c r="AG3" s="102"/>
      <c r="AH3" s="103"/>
      <c r="AI3" s="28"/>
      <c r="AJ3" s="17"/>
      <c r="AK3" s="18"/>
      <c r="AL3" s="18"/>
      <c r="AM3" s="18"/>
      <c r="AN3" s="18"/>
      <c r="AO3" s="18"/>
      <c r="AP3" s="18"/>
      <c r="AQ3" s="19"/>
      <c r="AR3" s="19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</row>
    <row r="4" spans="1:153" s="5" customFormat="1" ht="58.5" customHeight="1">
      <c r="A4" s="110"/>
      <c r="B4" s="12" t="s">
        <v>14</v>
      </c>
      <c r="C4" s="13" t="s">
        <v>1</v>
      </c>
      <c r="D4" s="12" t="s">
        <v>4</v>
      </c>
      <c r="E4" s="12" t="s">
        <v>11</v>
      </c>
      <c r="F4" s="12" t="s">
        <v>7</v>
      </c>
      <c r="G4" s="13" t="s">
        <v>12</v>
      </c>
      <c r="H4" s="13" t="s">
        <v>2</v>
      </c>
      <c r="I4" s="13" t="s">
        <v>1</v>
      </c>
      <c r="J4" s="13" t="s">
        <v>57</v>
      </c>
      <c r="K4" s="13" t="s">
        <v>22</v>
      </c>
      <c r="L4" s="13" t="s">
        <v>21</v>
      </c>
      <c r="M4" s="13" t="s">
        <v>1</v>
      </c>
      <c r="N4" s="108" t="s">
        <v>55</v>
      </c>
      <c r="O4" s="109"/>
      <c r="P4" s="13" t="s">
        <v>20</v>
      </c>
      <c r="Q4" s="13" t="s">
        <v>1</v>
      </c>
      <c r="R4" s="13" t="s">
        <v>8</v>
      </c>
      <c r="S4" s="13" t="s">
        <v>56</v>
      </c>
      <c r="T4" s="13" t="s">
        <v>2</v>
      </c>
      <c r="U4" s="13" t="s">
        <v>1</v>
      </c>
      <c r="V4" s="13" t="s">
        <v>18</v>
      </c>
      <c r="W4" s="23" t="s">
        <v>56</v>
      </c>
      <c r="X4" s="13" t="s">
        <v>2</v>
      </c>
      <c r="Y4" s="13" t="s">
        <v>1</v>
      </c>
      <c r="Z4" s="12" t="s">
        <v>4</v>
      </c>
      <c r="AA4" s="12" t="s">
        <v>11</v>
      </c>
      <c r="AB4" s="13" t="s">
        <v>56</v>
      </c>
      <c r="AC4" s="107"/>
      <c r="AD4" s="26" t="s">
        <v>10</v>
      </c>
      <c r="AE4" s="26" t="s">
        <v>25</v>
      </c>
      <c r="AF4" s="26" t="s">
        <v>61</v>
      </c>
      <c r="AG4" s="26" t="s">
        <v>23</v>
      </c>
      <c r="AH4" s="27" t="s">
        <v>24</v>
      </c>
      <c r="AI4" s="29" t="s">
        <v>58</v>
      </c>
      <c r="AJ4" s="14"/>
      <c r="AK4" s="15"/>
      <c r="AL4" s="15"/>
      <c r="AM4" s="15"/>
      <c r="AN4" s="15"/>
      <c r="AO4" s="15"/>
      <c r="AP4" s="15"/>
      <c r="AQ4" s="16"/>
      <c r="AR4" s="16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6" customFormat="1" ht="10.5" customHeight="1">
      <c r="A5" s="25" t="s">
        <v>19</v>
      </c>
      <c r="B5" s="12" t="s">
        <v>3</v>
      </c>
      <c r="C5" s="12" t="s">
        <v>9</v>
      </c>
      <c r="D5" s="12" t="s">
        <v>3</v>
      </c>
      <c r="E5" s="12" t="s">
        <v>5</v>
      </c>
      <c r="F5" s="12" t="s">
        <v>6</v>
      </c>
      <c r="G5" s="12" t="s">
        <v>5</v>
      </c>
      <c r="H5" s="12" t="s">
        <v>3</v>
      </c>
      <c r="I5" s="12" t="s">
        <v>9</v>
      </c>
      <c r="J5" s="12" t="s">
        <v>5</v>
      </c>
      <c r="K5" s="12" t="s">
        <v>3</v>
      </c>
      <c r="L5" s="12" t="s">
        <v>3</v>
      </c>
      <c r="M5" s="12" t="s">
        <v>9</v>
      </c>
      <c r="N5" s="12" t="s">
        <v>3</v>
      </c>
      <c r="O5" s="12" t="s">
        <v>5</v>
      </c>
      <c r="P5" s="12" t="s">
        <v>3</v>
      </c>
      <c r="Q5" s="12" t="s">
        <v>9</v>
      </c>
      <c r="R5" s="22" t="s">
        <v>5</v>
      </c>
      <c r="S5" s="12" t="s">
        <v>6</v>
      </c>
      <c r="T5" s="12" t="s">
        <v>3</v>
      </c>
      <c r="U5" s="12" t="s">
        <v>9</v>
      </c>
      <c r="V5" s="12" t="s">
        <v>5</v>
      </c>
      <c r="W5" s="24" t="s">
        <v>6</v>
      </c>
      <c r="X5" s="12" t="s">
        <v>3</v>
      </c>
      <c r="Y5" s="12" t="s">
        <v>9</v>
      </c>
      <c r="Z5" s="24"/>
      <c r="AA5" s="24" t="s">
        <v>5</v>
      </c>
      <c r="AB5" s="12" t="s">
        <v>6</v>
      </c>
      <c r="AC5" s="107"/>
      <c r="AD5" s="12" t="s">
        <v>3</v>
      </c>
      <c r="AE5" s="12" t="s">
        <v>3</v>
      </c>
      <c r="AF5" s="12" t="s">
        <v>3</v>
      </c>
      <c r="AG5" s="12" t="s">
        <v>3</v>
      </c>
      <c r="AH5" s="24" t="s">
        <v>3</v>
      </c>
      <c r="AI5" s="50"/>
      <c r="AJ5" s="14"/>
      <c r="AK5" s="15"/>
      <c r="AL5" s="15"/>
      <c r="AM5" s="15"/>
      <c r="AN5" s="15"/>
      <c r="AO5" s="15"/>
      <c r="AP5" s="15"/>
      <c r="AQ5" s="16"/>
      <c r="AR5" s="16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49" customFormat="1" ht="17.25" customHeight="1">
      <c r="A6" s="62" t="s">
        <v>27</v>
      </c>
      <c r="B6" s="35"/>
      <c r="C6" s="36">
        <f aca="true" t="shared" si="0" ref="C6:C32">B6/AD6*100</f>
        <v>0</v>
      </c>
      <c r="D6" s="35"/>
      <c r="E6" s="35"/>
      <c r="F6" s="36" t="e">
        <f aca="true" t="shared" si="1" ref="F6:F32">E6/D6*10</f>
        <v>#DIV/0!</v>
      </c>
      <c r="G6" s="35"/>
      <c r="H6" s="35"/>
      <c r="I6" s="36">
        <f aca="true" t="shared" si="2" ref="I6:I32">H6/AE6*100</f>
        <v>0</v>
      </c>
      <c r="J6" s="35"/>
      <c r="K6" s="35">
        <v>112</v>
      </c>
      <c r="L6" s="35"/>
      <c r="M6" s="36">
        <f aca="true" t="shared" si="3" ref="M6:M32">K6/AF6*100</f>
        <v>56.00000000000001</v>
      </c>
      <c r="N6" s="36"/>
      <c r="O6" s="35"/>
      <c r="P6" s="35"/>
      <c r="Q6" s="36">
        <f aca="true" t="shared" si="4" ref="Q6:Q32">P6/AG6*100</f>
        <v>0</v>
      </c>
      <c r="R6" s="35"/>
      <c r="S6" s="36" t="e">
        <f aca="true" t="shared" si="5" ref="S6:S32">R6/P6*10</f>
        <v>#DIV/0!</v>
      </c>
      <c r="T6" s="35"/>
      <c r="U6" s="36" t="e">
        <f aca="true" t="shared" si="6" ref="U6:U32">T6/AH6*100</f>
        <v>#DIV/0!</v>
      </c>
      <c r="V6" s="35"/>
      <c r="W6" s="38" t="e">
        <f aca="true" t="shared" si="7" ref="W6:W32">V6/T6*10</f>
        <v>#DIV/0!</v>
      </c>
      <c r="X6" s="39"/>
      <c r="Y6" s="39" t="e">
        <f>X6/AI6*100</f>
        <v>#DIV/0!</v>
      </c>
      <c r="Z6" s="39"/>
      <c r="AA6" s="39"/>
      <c r="AB6" s="40" t="e">
        <f>AA6/X6*10</f>
        <v>#DIV/0!</v>
      </c>
      <c r="AC6" s="63" t="s">
        <v>27</v>
      </c>
      <c r="AD6" s="64">
        <v>929</v>
      </c>
      <c r="AE6" s="42">
        <v>100</v>
      </c>
      <c r="AF6" s="42">
        <v>200</v>
      </c>
      <c r="AG6" s="42">
        <v>7</v>
      </c>
      <c r="AH6" s="65"/>
      <c r="AI6" s="51"/>
      <c r="AJ6" s="45"/>
      <c r="AK6" s="46"/>
      <c r="AL6" s="46"/>
      <c r="AM6" s="46"/>
      <c r="AN6" s="46"/>
      <c r="AO6" s="46"/>
      <c r="AP6" s="46"/>
      <c r="AQ6" s="47"/>
      <c r="AR6" s="47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</row>
    <row r="7" spans="1:153" s="49" customFormat="1" ht="15" customHeight="1">
      <c r="A7" s="34" t="s">
        <v>28</v>
      </c>
      <c r="B7" s="35"/>
      <c r="C7" s="36">
        <f t="shared" si="0"/>
        <v>0</v>
      </c>
      <c r="D7" s="35"/>
      <c r="E7" s="35"/>
      <c r="F7" s="36" t="e">
        <f t="shared" si="1"/>
        <v>#DIV/0!</v>
      </c>
      <c r="G7" s="35"/>
      <c r="H7" s="35"/>
      <c r="I7" s="36" t="e">
        <f t="shared" si="2"/>
        <v>#DIV/0!</v>
      </c>
      <c r="J7" s="35"/>
      <c r="K7" s="35"/>
      <c r="L7" s="35"/>
      <c r="M7" s="36" t="e">
        <f t="shared" si="3"/>
        <v>#DIV/0!</v>
      </c>
      <c r="N7" s="36"/>
      <c r="O7" s="35"/>
      <c r="P7" s="35"/>
      <c r="Q7" s="36">
        <f t="shared" si="4"/>
        <v>0</v>
      </c>
      <c r="R7" s="35"/>
      <c r="S7" s="36" t="e">
        <f t="shared" si="5"/>
        <v>#DIV/0!</v>
      </c>
      <c r="T7" s="35"/>
      <c r="U7" s="36" t="e">
        <f t="shared" si="6"/>
        <v>#DIV/0!</v>
      </c>
      <c r="V7" s="35"/>
      <c r="W7" s="38" t="e">
        <f t="shared" si="7"/>
        <v>#DIV/0!</v>
      </c>
      <c r="X7" s="39"/>
      <c r="Y7" s="39" t="e">
        <f aca="true" t="shared" si="8" ref="Y7:Y32">X7/AI7*100</f>
        <v>#DIV/0!</v>
      </c>
      <c r="Z7" s="39"/>
      <c r="AA7" s="39"/>
      <c r="AB7" s="40" t="e">
        <f aca="true" t="shared" si="9" ref="AB7:AB32">AA7/X7*10</f>
        <v>#DIV/0!</v>
      </c>
      <c r="AC7" s="41" t="s">
        <v>28</v>
      </c>
      <c r="AD7" s="42">
        <v>45</v>
      </c>
      <c r="AE7" s="43"/>
      <c r="AF7" s="43"/>
      <c r="AG7" s="43">
        <v>2.5</v>
      </c>
      <c r="AH7" s="65"/>
      <c r="AI7" s="51"/>
      <c r="AJ7" s="45"/>
      <c r="AK7" s="46"/>
      <c r="AL7" s="46"/>
      <c r="AM7" s="46"/>
      <c r="AN7" s="46"/>
      <c r="AO7" s="46"/>
      <c r="AP7" s="46"/>
      <c r="AQ7" s="47"/>
      <c r="AR7" s="47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</row>
    <row r="8" spans="1:153" s="49" customFormat="1" ht="15" customHeight="1">
      <c r="A8" s="34" t="s">
        <v>29</v>
      </c>
      <c r="B8" s="35"/>
      <c r="C8" s="36">
        <f t="shared" si="0"/>
        <v>0</v>
      </c>
      <c r="D8" s="35"/>
      <c r="E8" s="35"/>
      <c r="F8" s="36" t="e">
        <f t="shared" si="1"/>
        <v>#DIV/0!</v>
      </c>
      <c r="G8" s="35"/>
      <c r="H8" s="35"/>
      <c r="I8" s="36" t="e">
        <f t="shared" si="2"/>
        <v>#DIV/0!</v>
      </c>
      <c r="J8" s="35"/>
      <c r="K8" s="35"/>
      <c r="L8" s="35"/>
      <c r="M8" s="36" t="e">
        <f t="shared" si="3"/>
        <v>#DIV/0!</v>
      </c>
      <c r="N8" s="36"/>
      <c r="O8" s="35"/>
      <c r="P8" s="35"/>
      <c r="Q8" s="36">
        <f t="shared" si="4"/>
        <v>0</v>
      </c>
      <c r="R8" s="35"/>
      <c r="S8" s="36" t="e">
        <f t="shared" si="5"/>
        <v>#DIV/0!</v>
      </c>
      <c r="T8" s="35"/>
      <c r="U8" s="36" t="e">
        <f t="shared" si="6"/>
        <v>#DIV/0!</v>
      </c>
      <c r="V8" s="35"/>
      <c r="W8" s="38" t="e">
        <f t="shared" si="7"/>
        <v>#DIV/0!</v>
      </c>
      <c r="X8" s="39"/>
      <c r="Y8" s="39" t="e">
        <f t="shared" si="8"/>
        <v>#DIV/0!</v>
      </c>
      <c r="Z8" s="39"/>
      <c r="AA8" s="39"/>
      <c r="AB8" s="40" t="e">
        <f t="shared" si="9"/>
        <v>#DIV/0!</v>
      </c>
      <c r="AC8" s="41" t="s">
        <v>29</v>
      </c>
      <c r="AD8" s="42">
        <v>500</v>
      </c>
      <c r="AE8" s="43"/>
      <c r="AF8" s="43"/>
      <c r="AG8" s="43">
        <v>5.8</v>
      </c>
      <c r="AH8" s="65"/>
      <c r="AI8" s="51"/>
      <c r="AJ8" s="45"/>
      <c r="AK8" s="46"/>
      <c r="AL8" s="46"/>
      <c r="AM8" s="46"/>
      <c r="AN8" s="46"/>
      <c r="AO8" s="46"/>
      <c r="AP8" s="46"/>
      <c r="AQ8" s="47"/>
      <c r="AR8" s="47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</row>
    <row r="9" spans="1:153" s="49" customFormat="1" ht="15" customHeight="1">
      <c r="A9" s="34" t="s">
        <v>30</v>
      </c>
      <c r="B9" s="35"/>
      <c r="C9" s="36">
        <f t="shared" si="0"/>
        <v>0</v>
      </c>
      <c r="D9" s="35"/>
      <c r="E9" s="35"/>
      <c r="F9" s="36" t="e">
        <f t="shared" si="1"/>
        <v>#DIV/0!</v>
      </c>
      <c r="G9" s="35"/>
      <c r="H9" s="35"/>
      <c r="I9" s="36" t="e">
        <f t="shared" si="2"/>
        <v>#DIV/0!</v>
      </c>
      <c r="J9" s="35"/>
      <c r="K9" s="35"/>
      <c r="L9" s="35"/>
      <c r="M9" s="36" t="e">
        <f t="shared" si="3"/>
        <v>#DIV/0!</v>
      </c>
      <c r="N9" s="36"/>
      <c r="O9" s="35"/>
      <c r="P9" s="35"/>
      <c r="Q9" s="36" t="e">
        <f t="shared" si="4"/>
        <v>#DIV/0!</v>
      </c>
      <c r="R9" s="35"/>
      <c r="S9" s="36" t="e">
        <f t="shared" si="5"/>
        <v>#DIV/0!</v>
      </c>
      <c r="T9" s="35"/>
      <c r="U9" s="36" t="e">
        <f t="shared" si="6"/>
        <v>#DIV/0!</v>
      </c>
      <c r="V9" s="35"/>
      <c r="W9" s="38" t="e">
        <f t="shared" si="7"/>
        <v>#DIV/0!</v>
      </c>
      <c r="X9" s="39"/>
      <c r="Y9" s="39" t="e">
        <f t="shared" si="8"/>
        <v>#DIV/0!</v>
      </c>
      <c r="Z9" s="39"/>
      <c r="AA9" s="39"/>
      <c r="AB9" s="40" t="e">
        <f t="shared" si="9"/>
        <v>#DIV/0!</v>
      </c>
      <c r="AC9" s="41" t="s">
        <v>30</v>
      </c>
      <c r="AD9" s="42">
        <v>870</v>
      </c>
      <c r="AE9" s="43"/>
      <c r="AF9" s="43"/>
      <c r="AG9" s="43">
        <v>0</v>
      </c>
      <c r="AH9" s="65"/>
      <c r="AI9" s="51"/>
      <c r="AJ9" s="45"/>
      <c r="AK9" s="46"/>
      <c r="AL9" s="46"/>
      <c r="AM9" s="46"/>
      <c r="AN9" s="46"/>
      <c r="AO9" s="46"/>
      <c r="AP9" s="46"/>
      <c r="AQ9" s="47"/>
      <c r="AR9" s="47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</row>
    <row r="10" spans="1:153" s="49" customFormat="1" ht="15" customHeight="1">
      <c r="A10" s="34" t="s">
        <v>31</v>
      </c>
      <c r="B10" s="35">
        <v>160</v>
      </c>
      <c r="C10" s="36">
        <f t="shared" si="0"/>
        <v>3.3486814566764336</v>
      </c>
      <c r="D10" s="35">
        <v>160</v>
      </c>
      <c r="E10" s="35">
        <v>168</v>
      </c>
      <c r="F10" s="36">
        <f t="shared" si="1"/>
        <v>10.5</v>
      </c>
      <c r="G10" s="35"/>
      <c r="H10" s="35"/>
      <c r="I10" s="36">
        <f t="shared" si="2"/>
        <v>0</v>
      </c>
      <c r="J10" s="35"/>
      <c r="K10" s="35"/>
      <c r="L10" s="35"/>
      <c r="M10" s="36" t="e">
        <f t="shared" si="3"/>
        <v>#DIV/0!</v>
      </c>
      <c r="N10" s="36"/>
      <c r="O10" s="35"/>
      <c r="P10" s="35"/>
      <c r="Q10" s="36">
        <f t="shared" si="4"/>
        <v>0</v>
      </c>
      <c r="R10" s="35"/>
      <c r="S10" s="36" t="e">
        <f t="shared" si="5"/>
        <v>#DIV/0!</v>
      </c>
      <c r="T10" s="35"/>
      <c r="U10" s="36" t="e">
        <f t="shared" si="6"/>
        <v>#DIV/0!</v>
      </c>
      <c r="V10" s="35"/>
      <c r="W10" s="38" t="e">
        <f t="shared" si="7"/>
        <v>#DIV/0!</v>
      </c>
      <c r="X10" s="39"/>
      <c r="Y10" s="39" t="e">
        <f t="shared" si="8"/>
        <v>#DIV/0!</v>
      </c>
      <c r="Z10" s="39"/>
      <c r="AA10" s="39"/>
      <c r="AB10" s="40" t="e">
        <f t="shared" si="9"/>
        <v>#DIV/0!</v>
      </c>
      <c r="AC10" s="41" t="s">
        <v>31</v>
      </c>
      <c r="AD10" s="42">
        <v>4778</v>
      </c>
      <c r="AE10" s="43">
        <v>37</v>
      </c>
      <c r="AF10" s="43"/>
      <c r="AG10" s="43">
        <v>128.8</v>
      </c>
      <c r="AH10" s="65"/>
      <c r="AI10" s="51"/>
      <c r="AJ10" s="45"/>
      <c r="AK10" s="46"/>
      <c r="AL10" s="46"/>
      <c r="AM10" s="46"/>
      <c r="AN10" s="46"/>
      <c r="AO10" s="46"/>
      <c r="AP10" s="46"/>
      <c r="AQ10" s="47"/>
      <c r="AR10" s="47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</row>
    <row r="11" spans="1:153" s="49" customFormat="1" ht="15" customHeight="1">
      <c r="A11" s="34" t="s">
        <v>32</v>
      </c>
      <c r="B11" s="35">
        <v>287</v>
      </c>
      <c r="C11" s="36">
        <f t="shared" si="0"/>
        <v>10.417422867513611</v>
      </c>
      <c r="D11" s="35">
        <v>287</v>
      </c>
      <c r="E11" s="35">
        <v>217</v>
      </c>
      <c r="F11" s="36">
        <f t="shared" si="1"/>
        <v>7.560975609756097</v>
      </c>
      <c r="G11" s="35"/>
      <c r="H11" s="35">
        <v>30</v>
      </c>
      <c r="I11" s="36">
        <f t="shared" si="2"/>
        <v>8.875739644970414</v>
      </c>
      <c r="J11" s="35">
        <v>6.5</v>
      </c>
      <c r="K11" s="35">
        <v>249</v>
      </c>
      <c r="L11" s="35"/>
      <c r="M11" s="36">
        <f t="shared" si="3"/>
        <v>41.5</v>
      </c>
      <c r="N11" s="36"/>
      <c r="O11" s="35"/>
      <c r="P11" s="35"/>
      <c r="Q11" s="36" t="e">
        <f t="shared" si="4"/>
        <v>#DIV/0!</v>
      </c>
      <c r="R11" s="35"/>
      <c r="S11" s="36" t="e">
        <f t="shared" si="5"/>
        <v>#DIV/0!</v>
      </c>
      <c r="T11" s="35"/>
      <c r="U11" s="36" t="e">
        <f t="shared" si="6"/>
        <v>#DIV/0!</v>
      </c>
      <c r="V11" s="35"/>
      <c r="W11" s="38" t="e">
        <f t="shared" si="7"/>
        <v>#DIV/0!</v>
      </c>
      <c r="X11" s="39"/>
      <c r="Y11" s="39" t="e">
        <f t="shared" si="8"/>
        <v>#DIV/0!</v>
      </c>
      <c r="Z11" s="39"/>
      <c r="AA11" s="39"/>
      <c r="AB11" s="40" t="e">
        <f t="shared" si="9"/>
        <v>#DIV/0!</v>
      </c>
      <c r="AC11" s="41" t="s">
        <v>32</v>
      </c>
      <c r="AD11" s="42">
        <v>2755</v>
      </c>
      <c r="AE11" s="43">
        <v>338</v>
      </c>
      <c r="AF11" s="43">
        <v>600</v>
      </c>
      <c r="AG11" s="43">
        <v>0</v>
      </c>
      <c r="AH11" s="65"/>
      <c r="AI11" s="51"/>
      <c r="AJ11" s="45"/>
      <c r="AK11" s="46"/>
      <c r="AL11" s="46"/>
      <c r="AM11" s="46"/>
      <c r="AN11" s="46"/>
      <c r="AO11" s="46"/>
      <c r="AP11" s="46"/>
      <c r="AQ11" s="47"/>
      <c r="AR11" s="47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</row>
    <row r="12" spans="1:153" s="49" customFormat="1" ht="15" customHeight="1">
      <c r="A12" s="34" t="s">
        <v>33</v>
      </c>
      <c r="B12" s="35"/>
      <c r="C12" s="36">
        <f t="shared" si="0"/>
        <v>0</v>
      </c>
      <c r="D12" s="35"/>
      <c r="E12" s="35"/>
      <c r="F12" s="36" t="e">
        <f t="shared" si="1"/>
        <v>#DIV/0!</v>
      </c>
      <c r="G12" s="35"/>
      <c r="H12" s="35"/>
      <c r="I12" s="36">
        <f t="shared" si="2"/>
        <v>0</v>
      </c>
      <c r="J12" s="35"/>
      <c r="K12" s="35"/>
      <c r="L12" s="35"/>
      <c r="M12" s="36" t="e">
        <f t="shared" si="3"/>
        <v>#DIV/0!</v>
      </c>
      <c r="N12" s="36"/>
      <c r="O12" s="35"/>
      <c r="P12" s="35"/>
      <c r="Q12" s="36" t="e">
        <f t="shared" si="4"/>
        <v>#DIV/0!</v>
      </c>
      <c r="R12" s="35"/>
      <c r="S12" s="36" t="e">
        <f t="shared" si="5"/>
        <v>#DIV/0!</v>
      </c>
      <c r="T12" s="35"/>
      <c r="U12" s="36" t="e">
        <f t="shared" si="6"/>
        <v>#DIV/0!</v>
      </c>
      <c r="V12" s="35"/>
      <c r="W12" s="38" t="e">
        <f t="shared" si="7"/>
        <v>#DIV/0!</v>
      </c>
      <c r="X12" s="39"/>
      <c r="Y12" s="39" t="e">
        <f t="shared" si="8"/>
        <v>#DIV/0!</v>
      </c>
      <c r="Z12" s="39"/>
      <c r="AA12" s="39"/>
      <c r="AB12" s="40" t="e">
        <f t="shared" si="9"/>
        <v>#DIV/0!</v>
      </c>
      <c r="AC12" s="41" t="s">
        <v>33</v>
      </c>
      <c r="AD12" s="42">
        <v>460</v>
      </c>
      <c r="AE12" s="43">
        <v>136</v>
      </c>
      <c r="AF12" s="43"/>
      <c r="AG12" s="43">
        <v>0</v>
      </c>
      <c r="AH12" s="65"/>
      <c r="AI12" s="51"/>
      <c r="AJ12" s="45"/>
      <c r="AK12" s="46"/>
      <c r="AL12" s="46"/>
      <c r="AM12" s="46"/>
      <c r="AN12" s="46"/>
      <c r="AO12" s="46"/>
      <c r="AP12" s="46"/>
      <c r="AQ12" s="47"/>
      <c r="AR12" s="47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</row>
    <row r="13" spans="1:153" s="49" customFormat="1" ht="15" customHeight="1">
      <c r="A13" s="34" t="s">
        <v>34</v>
      </c>
      <c r="B13" s="35">
        <v>5758</v>
      </c>
      <c r="C13" s="36">
        <f t="shared" si="0"/>
        <v>21.459451401311867</v>
      </c>
      <c r="D13" s="35">
        <v>5758</v>
      </c>
      <c r="E13" s="35">
        <v>13383</v>
      </c>
      <c r="F13" s="36">
        <f t="shared" si="1"/>
        <v>23.24244529350469</v>
      </c>
      <c r="G13" s="35">
        <v>458</v>
      </c>
      <c r="H13" s="35">
        <v>97</v>
      </c>
      <c r="I13" s="36">
        <f t="shared" si="2"/>
        <v>34.03508771929825</v>
      </c>
      <c r="J13" s="35">
        <v>9</v>
      </c>
      <c r="K13" s="35"/>
      <c r="L13" s="35"/>
      <c r="M13" s="36">
        <f t="shared" si="3"/>
        <v>0</v>
      </c>
      <c r="N13" s="36"/>
      <c r="O13" s="35"/>
      <c r="P13" s="35"/>
      <c r="Q13" s="36">
        <f t="shared" si="4"/>
        <v>0</v>
      </c>
      <c r="R13" s="35"/>
      <c r="S13" s="36" t="e">
        <f t="shared" si="5"/>
        <v>#DIV/0!</v>
      </c>
      <c r="T13" s="35"/>
      <c r="U13" s="36">
        <f t="shared" si="6"/>
        <v>0</v>
      </c>
      <c r="V13" s="35"/>
      <c r="W13" s="38" t="e">
        <f t="shared" si="7"/>
        <v>#DIV/0!</v>
      </c>
      <c r="X13" s="39"/>
      <c r="Y13" s="39">
        <f t="shared" si="8"/>
        <v>0</v>
      </c>
      <c r="Z13" s="39"/>
      <c r="AA13" s="39"/>
      <c r="AB13" s="40" t="e">
        <f t="shared" si="9"/>
        <v>#DIV/0!</v>
      </c>
      <c r="AC13" s="41" t="s">
        <v>34</v>
      </c>
      <c r="AD13" s="42">
        <v>26832</v>
      </c>
      <c r="AE13" s="43">
        <v>285</v>
      </c>
      <c r="AF13" s="43">
        <v>300</v>
      </c>
      <c r="AG13" s="43">
        <v>376</v>
      </c>
      <c r="AH13" s="44">
        <v>151.3</v>
      </c>
      <c r="AI13" s="51">
        <v>395</v>
      </c>
      <c r="AJ13" s="45"/>
      <c r="AK13" s="46"/>
      <c r="AL13" s="46"/>
      <c r="AM13" s="46"/>
      <c r="AN13" s="46"/>
      <c r="AO13" s="46"/>
      <c r="AP13" s="46"/>
      <c r="AQ13" s="47"/>
      <c r="AR13" s="47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</row>
    <row r="14" spans="1:153" s="49" customFormat="1" ht="15" customHeight="1">
      <c r="A14" s="34" t="s">
        <v>35</v>
      </c>
      <c r="B14" s="35"/>
      <c r="C14" s="36" t="e">
        <f t="shared" si="0"/>
        <v>#DIV/0!</v>
      </c>
      <c r="D14" s="35"/>
      <c r="E14" s="35"/>
      <c r="F14" s="36" t="e">
        <f t="shared" si="1"/>
        <v>#DIV/0!</v>
      </c>
      <c r="G14" s="35"/>
      <c r="H14" s="35"/>
      <c r="I14" s="36" t="e">
        <f t="shared" si="2"/>
        <v>#DIV/0!</v>
      </c>
      <c r="J14" s="35"/>
      <c r="K14" s="35"/>
      <c r="L14" s="35"/>
      <c r="M14" s="36" t="e">
        <f t="shared" si="3"/>
        <v>#DIV/0!</v>
      </c>
      <c r="N14" s="36"/>
      <c r="O14" s="35"/>
      <c r="P14" s="35"/>
      <c r="Q14" s="36" t="e">
        <f t="shared" si="4"/>
        <v>#DIV/0!</v>
      </c>
      <c r="R14" s="35"/>
      <c r="S14" s="36" t="e">
        <f t="shared" si="5"/>
        <v>#DIV/0!</v>
      </c>
      <c r="T14" s="35"/>
      <c r="U14" s="36" t="e">
        <f t="shared" si="6"/>
        <v>#DIV/0!</v>
      </c>
      <c r="V14" s="35"/>
      <c r="W14" s="38" t="e">
        <f t="shared" si="7"/>
        <v>#DIV/0!</v>
      </c>
      <c r="X14" s="39"/>
      <c r="Y14" s="39" t="e">
        <f t="shared" si="8"/>
        <v>#DIV/0!</v>
      </c>
      <c r="Z14" s="39"/>
      <c r="AA14" s="39"/>
      <c r="AB14" s="40" t="e">
        <f t="shared" si="9"/>
        <v>#DIV/0!</v>
      </c>
      <c r="AC14" s="41" t="s">
        <v>35</v>
      </c>
      <c r="AD14" s="43">
        <v>0</v>
      </c>
      <c r="AE14" s="43"/>
      <c r="AF14" s="43"/>
      <c r="AG14" s="43">
        <v>0</v>
      </c>
      <c r="AH14" s="44"/>
      <c r="AI14" s="51"/>
      <c r="AJ14" s="45"/>
      <c r="AK14" s="46"/>
      <c r="AL14" s="46"/>
      <c r="AM14" s="46"/>
      <c r="AN14" s="46"/>
      <c r="AO14" s="46"/>
      <c r="AP14" s="46"/>
      <c r="AQ14" s="47"/>
      <c r="AR14" s="47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</row>
    <row r="15" spans="1:153" s="49" customFormat="1" ht="15" customHeight="1">
      <c r="A15" s="34" t="s">
        <v>36</v>
      </c>
      <c r="B15" s="35">
        <v>2840</v>
      </c>
      <c r="C15" s="36">
        <f t="shared" si="0"/>
        <v>29.098360655737704</v>
      </c>
      <c r="D15" s="35">
        <v>2840</v>
      </c>
      <c r="E15" s="35">
        <v>6429</v>
      </c>
      <c r="F15" s="36">
        <f t="shared" si="1"/>
        <v>22.637323943661972</v>
      </c>
      <c r="G15" s="35"/>
      <c r="H15" s="35"/>
      <c r="I15" s="36">
        <f t="shared" si="2"/>
        <v>0</v>
      </c>
      <c r="J15" s="35"/>
      <c r="K15" s="35"/>
      <c r="L15" s="35"/>
      <c r="M15" s="36" t="e">
        <f t="shared" si="3"/>
        <v>#DIV/0!</v>
      </c>
      <c r="N15" s="36"/>
      <c r="O15" s="35"/>
      <c r="P15" s="35"/>
      <c r="Q15" s="36">
        <f t="shared" si="4"/>
        <v>0</v>
      </c>
      <c r="R15" s="35"/>
      <c r="S15" s="36" t="e">
        <f t="shared" si="5"/>
        <v>#DIV/0!</v>
      </c>
      <c r="T15" s="66"/>
      <c r="U15" s="36" t="e">
        <f t="shared" si="6"/>
        <v>#DIV/0!</v>
      </c>
      <c r="V15" s="35"/>
      <c r="W15" s="38" t="e">
        <f t="shared" si="7"/>
        <v>#DIV/0!</v>
      </c>
      <c r="X15" s="39">
        <v>40</v>
      </c>
      <c r="Y15" s="39">
        <f t="shared" si="8"/>
        <v>2.53324889170361</v>
      </c>
      <c r="Z15" s="39">
        <v>40</v>
      </c>
      <c r="AA15" s="39">
        <v>87</v>
      </c>
      <c r="AB15" s="40">
        <f t="shared" si="9"/>
        <v>21.75</v>
      </c>
      <c r="AC15" s="41" t="s">
        <v>36</v>
      </c>
      <c r="AD15" s="42">
        <v>9760</v>
      </c>
      <c r="AE15" s="43">
        <v>10</v>
      </c>
      <c r="AF15" s="43"/>
      <c r="AG15" s="43">
        <v>0.5</v>
      </c>
      <c r="AH15" s="44"/>
      <c r="AI15" s="51">
        <v>1579</v>
      </c>
      <c r="AJ15" s="45"/>
      <c r="AK15" s="46"/>
      <c r="AL15" s="46"/>
      <c r="AM15" s="46"/>
      <c r="AN15" s="46"/>
      <c r="AO15" s="46"/>
      <c r="AP15" s="46"/>
      <c r="AQ15" s="47"/>
      <c r="AR15" s="47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</row>
    <row r="16" spans="1:153" s="49" customFormat="1" ht="15" customHeight="1">
      <c r="A16" s="34" t="s">
        <v>37</v>
      </c>
      <c r="B16" s="35"/>
      <c r="C16" s="36">
        <f t="shared" si="0"/>
        <v>0</v>
      </c>
      <c r="D16" s="35"/>
      <c r="E16" s="35"/>
      <c r="F16" s="36" t="e">
        <f t="shared" si="1"/>
        <v>#DIV/0!</v>
      </c>
      <c r="G16" s="35"/>
      <c r="H16" s="35"/>
      <c r="I16" s="36">
        <f t="shared" si="2"/>
        <v>0</v>
      </c>
      <c r="J16" s="35"/>
      <c r="K16" s="35"/>
      <c r="L16" s="35"/>
      <c r="M16" s="36" t="e">
        <f t="shared" si="3"/>
        <v>#DIV/0!</v>
      </c>
      <c r="N16" s="36"/>
      <c r="O16" s="35"/>
      <c r="P16" s="35"/>
      <c r="Q16" s="36" t="e">
        <f t="shared" si="4"/>
        <v>#DIV/0!</v>
      </c>
      <c r="R16" s="35"/>
      <c r="S16" s="36" t="e">
        <f t="shared" si="5"/>
        <v>#DIV/0!</v>
      </c>
      <c r="T16" s="35"/>
      <c r="U16" s="36" t="e">
        <f t="shared" si="6"/>
        <v>#DIV/0!</v>
      </c>
      <c r="V16" s="35"/>
      <c r="W16" s="38" t="e">
        <f t="shared" si="7"/>
        <v>#DIV/0!</v>
      </c>
      <c r="X16" s="39"/>
      <c r="Y16" s="39" t="e">
        <f t="shared" si="8"/>
        <v>#DIV/0!</v>
      </c>
      <c r="Z16" s="39"/>
      <c r="AA16" s="39"/>
      <c r="AB16" s="40" t="e">
        <f t="shared" si="9"/>
        <v>#DIV/0!</v>
      </c>
      <c r="AC16" s="41" t="s">
        <v>37</v>
      </c>
      <c r="AD16" s="42">
        <v>1167</v>
      </c>
      <c r="AE16" s="43">
        <v>30</v>
      </c>
      <c r="AF16" s="43"/>
      <c r="AG16" s="43">
        <v>0</v>
      </c>
      <c r="AH16" s="44"/>
      <c r="AI16" s="51"/>
      <c r="AJ16" s="45"/>
      <c r="AK16" s="46"/>
      <c r="AL16" s="46"/>
      <c r="AM16" s="46"/>
      <c r="AN16" s="46"/>
      <c r="AO16" s="46"/>
      <c r="AP16" s="46"/>
      <c r="AQ16" s="47"/>
      <c r="AR16" s="47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</row>
    <row r="17" spans="1:153" s="49" customFormat="1" ht="15" customHeight="1">
      <c r="A17" s="34" t="s">
        <v>38</v>
      </c>
      <c r="B17" s="35">
        <v>439</v>
      </c>
      <c r="C17" s="36">
        <f t="shared" si="0"/>
        <v>14.02555910543131</v>
      </c>
      <c r="D17" s="35">
        <v>439</v>
      </c>
      <c r="E17" s="35">
        <v>500</v>
      </c>
      <c r="F17" s="36">
        <f t="shared" si="1"/>
        <v>11.389521640091116</v>
      </c>
      <c r="G17" s="35"/>
      <c r="H17" s="35"/>
      <c r="I17" s="36">
        <f t="shared" si="2"/>
        <v>0</v>
      </c>
      <c r="J17" s="35"/>
      <c r="K17" s="35"/>
      <c r="L17" s="35"/>
      <c r="M17" s="36" t="e">
        <f t="shared" si="3"/>
        <v>#DIV/0!</v>
      </c>
      <c r="N17" s="36"/>
      <c r="O17" s="35"/>
      <c r="P17" s="35"/>
      <c r="Q17" s="36" t="e">
        <f t="shared" si="4"/>
        <v>#DIV/0!</v>
      </c>
      <c r="R17" s="35"/>
      <c r="S17" s="36" t="e">
        <f t="shared" si="5"/>
        <v>#DIV/0!</v>
      </c>
      <c r="T17" s="35"/>
      <c r="U17" s="36" t="e">
        <f t="shared" si="6"/>
        <v>#DIV/0!</v>
      </c>
      <c r="V17" s="35"/>
      <c r="W17" s="38" t="e">
        <f t="shared" si="7"/>
        <v>#DIV/0!</v>
      </c>
      <c r="X17" s="39"/>
      <c r="Y17" s="39" t="e">
        <f t="shared" si="8"/>
        <v>#DIV/0!</v>
      </c>
      <c r="Z17" s="39"/>
      <c r="AA17" s="39"/>
      <c r="AB17" s="40" t="e">
        <f t="shared" si="9"/>
        <v>#DIV/0!</v>
      </c>
      <c r="AC17" s="41" t="s">
        <v>38</v>
      </c>
      <c r="AD17" s="42">
        <v>3130</v>
      </c>
      <c r="AE17" s="43">
        <v>30</v>
      </c>
      <c r="AF17" s="43"/>
      <c r="AG17" s="43">
        <v>0</v>
      </c>
      <c r="AH17" s="44"/>
      <c r="AI17" s="51"/>
      <c r="AJ17" s="45"/>
      <c r="AK17" s="46"/>
      <c r="AL17" s="46"/>
      <c r="AM17" s="46"/>
      <c r="AN17" s="46"/>
      <c r="AO17" s="46"/>
      <c r="AP17" s="46"/>
      <c r="AQ17" s="47"/>
      <c r="AR17" s="47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</row>
    <row r="18" spans="1:153" s="49" customFormat="1" ht="15" customHeight="1">
      <c r="A18" s="34" t="s">
        <v>39</v>
      </c>
      <c r="B18" s="35">
        <v>93</v>
      </c>
      <c r="C18" s="36">
        <f t="shared" si="0"/>
        <v>1.9143680526965827</v>
      </c>
      <c r="D18" s="35">
        <v>93</v>
      </c>
      <c r="E18" s="35">
        <v>75</v>
      </c>
      <c r="F18" s="36">
        <f t="shared" si="1"/>
        <v>8.064516129032258</v>
      </c>
      <c r="G18" s="35"/>
      <c r="H18" s="35"/>
      <c r="I18" s="36">
        <f t="shared" si="2"/>
        <v>0</v>
      </c>
      <c r="J18" s="35"/>
      <c r="K18" s="35">
        <v>120</v>
      </c>
      <c r="L18" s="35"/>
      <c r="M18" s="36">
        <f t="shared" si="3"/>
        <v>24.489795918367346</v>
      </c>
      <c r="N18" s="36"/>
      <c r="O18" s="35"/>
      <c r="P18" s="35"/>
      <c r="Q18" s="36" t="e">
        <f t="shared" si="4"/>
        <v>#DIV/0!</v>
      </c>
      <c r="R18" s="35"/>
      <c r="S18" s="36" t="e">
        <f t="shared" si="5"/>
        <v>#DIV/0!</v>
      </c>
      <c r="T18" s="35"/>
      <c r="U18" s="36" t="e">
        <f t="shared" si="6"/>
        <v>#DIV/0!</v>
      </c>
      <c r="V18" s="35"/>
      <c r="W18" s="38" t="e">
        <f t="shared" si="7"/>
        <v>#DIV/0!</v>
      </c>
      <c r="X18" s="39"/>
      <c r="Y18" s="39" t="e">
        <f t="shared" si="8"/>
        <v>#DIV/0!</v>
      </c>
      <c r="Z18" s="39"/>
      <c r="AA18" s="39"/>
      <c r="AB18" s="40" t="e">
        <f t="shared" si="9"/>
        <v>#DIV/0!</v>
      </c>
      <c r="AC18" s="41" t="s">
        <v>39</v>
      </c>
      <c r="AD18" s="42">
        <v>4858</v>
      </c>
      <c r="AE18" s="43">
        <v>297</v>
      </c>
      <c r="AF18" s="43">
        <v>490</v>
      </c>
      <c r="AG18" s="43">
        <v>0</v>
      </c>
      <c r="AH18" s="44"/>
      <c r="AI18" s="51"/>
      <c r="AJ18" s="45"/>
      <c r="AK18" s="46"/>
      <c r="AL18" s="46"/>
      <c r="AM18" s="46"/>
      <c r="AN18" s="46"/>
      <c r="AO18" s="46"/>
      <c r="AP18" s="46"/>
      <c r="AQ18" s="47"/>
      <c r="AR18" s="47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</row>
    <row r="19" spans="1:153" s="49" customFormat="1" ht="16.5" customHeight="1">
      <c r="A19" s="34" t="s">
        <v>40</v>
      </c>
      <c r="B19" s="35">
        <v>200</v>
      </c>
      <c r="C19" s="36">
        <f t="shared" si="0"/>
        <v>13.793103448275861</v>
      </c>
      <c r="D19" s="35">
        <v>200</v>
      </c>
      <c r="E19" s="35">
        <v>369</v>
      </c>
      <c r="F19" s="36">
        <f t="shared" si="1"/>
        <v>18.45</v>
      </c>
      <c r="G19" s="35"/>
      <c r="H19" s="35"/>
      <c r="I19" s="36" t="e">
        <f t="shared" si="2"/>
        <v>#DIV/0!</v>
      </c>
      <c r="J19" s="35"/>
      <c r="K19" s="35"/>
      <c r="L19" s="35"/>
      <c r="M19" s="36" t="e">
        <f t="shared" si="3"/>
        <v>#DIV/0!</v>
      </c>
      <c r="N19" s="36"/>
      <c r="O19" s="35"/>
      <c r="P19" s="35"/>
      <c r="Q19" s="36">
        <f t="shared" si="4"/>
        <v>0</v>
      </c>
      <c r="R19" s="35"/>
      <c r="S19" s="36" t="e">
        <f t="shared" si="5"/>
        <v>#DIV/0!</v>
      </c>
      <c r="T19" s="35"/>
      <c r="U19" s="36" t="e">
        <f t="shared" si="6"/>
        <v>#DIV/0!</v>
      </c>
      <c r="V19" s="35"/>
      <c r="W19" s="38" t="e">
        <f t="shared" si="7"/>
        <v>#DIV/0!</v>
      </c>
      <c r="X19" s="39"/>
      <c r="Y19" s="39" t="e">
        <f t="shared" si="8"/>
        <v>#DIV/0!</v>
      </c>
      <c r="Z19" s="39"/>
      <c r="AA19" s="39"/>
      <c r="AB19" s="40" t="e">
        <f t="shared" si="9"/>
        <v>#DIV/0!</v>
      </c>
      <c r="AC19" s="41" t="s">
        <v>40</v>
      </c>
      <c r="AD19" s="42">
        <v>1450</v>
      </c>
      <c r="AE19" s="43"/>
      <c r="AF19" s="43"/>
      <c r="AG19" s="43">
        <v>3.6</v>
      </c>
      <c r="AH19" s="44"/>
      <c r="AI19" s="51"/>
      <c r="AJ19" s="45"/>
      <c r="AK19" s="46"/>
      <c r="AL19" s="46"/>
      <c r="AM19" s="46"/>
      <c r="AN19" s="46"/>
      <c r="AO19" s="46"/>
      <c r="AP19" s="46"/>
      <c r="AQ19" s="47"/>
      <c r="AR19" s="47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</row>
    <row r="20" spans="1:153" s="49" customFormat="1" ht="15" customHeight="1">
      <c r="A20" s="34" t="s">
        <v>41</v>
      </c>
      <c r="B20" s="35">
        <v>582</v>
      </c>
      <c r="C20" s="36">
        <f t="shared" si="0"/>
        <v>21.757009345794394</v>
      </c>
      <c r="D20" s="35">
        <v>550</v>
      </c>
      <c r="E20" s="35">
        <v>730</v>
      </c>
      <c r="F20" s="36">
        <f t="shared" si="1"/>
        <v>13.272727272727273</v>
      </c>
      <c r="G20" s="35"/>
      <c r="H20" s="35"/>
      <c r="I20" s="36" t="e">
        <f t="shared" si="2"/>
        <v>#DIV/0!</v>
      </c>
      <c r="J20" s="35"/>
      <c r="K20" s="35">
        <v>90</v>
      </c>
      <c r="L20" s="35"/>
      <c r="M20" s="36">
        <f t="shared" si="3"/>
        <v>36</v>
      </c>
      <c r="N20" s="36"/>
      <c r="O20" s="35"/>
      <c r="P20" s="35"/>
      <c r="Q20" s="36">
        <f t="shared" si="4"/>
        <v>0</v>
      </c>
      <c r="R20" s="35"/>
      <c r="S20" s="36" t="e">
        <f t="shared" si="5"/>
        <v>#DIV/0!</v>
      </c>
      <c r="T20" s="35"/>
      <c r="U20" s="36" t="e">
        <f t="shared" si="6"/>
        <v>#DIV/0!</v>
      </c>
      <c r="V20" s="35"/>
      <c r="W20" s="38" t="e">
        <f t="shared" si="7"/>
        <v>#DIV/0!</v>
      </c>
      <c r="X20" s="39"/>
      <c r="Y20" s="39" t="e">
        <f t="shared" si="8"/>
        <v>#DIV/0!</v>
      </c>
      <c r="Z20" s="39"/>
      <c r="AA20" s="39"/>
      <c r="AB20" s="40" t="e">
        <f t="shared" si="9"/>
        <v>#DIV/0!</v>
      </c>
      <c r="AC20" s="41" t="s">
        <v>41</v>
      </c>
      <c r="AD20" s="42">
        <v>2675</v>
      </c>
      <c r="AE20" s="43"/>
      <c r="AF20" s="43">
        <v>250</v>
      </c>
      <c r="AG20" s="43">
        <v>12</v>
      </c>
      <c r="AH20" s="44"/>
      <c r="AI20" s="51"/>
      <c r="AJ20" s="45"/>
      <c r="AK20" s="46"/>
      <c r="AL20" s="46"/>
      <c r="AM20" s="46"/>
      <c r="AN20" s="46"/>
      <c r="AO20" s="46"/>
      <c r="AP20" s="46"/>
      <c r="AQ20" s="47"/>
      <c r="AR20" s="47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</row>
    <row r="21" spans="1:153" s="49" customFormat="1" ht="15" customHeight="1">
      <c r="A21" s="34" t="s">
        <v>42</v>
      </c>
      <c r="B21" s="35"/>
      <c r="C21" s="36">
        <f t="shared" si="0"/>
        <v>0</v>
      </c>
      <c r="D21" s="35"/>
      <c r="E21" s="35"/>
      <c r="F21" s="36" t="e">
        <f t="shared" si="1"/>
        <v>#DIV/0!</v>
      </c>
      <c r="G21" s="35"/>
      <c r="H21" s="35"/>
      <c r="I21" s="36" t="e">
        <f t="shared" si="2"/>
        <v>#DIV/0!</v>
      </c>
      <c r="J21" s="35"/>
      <c r="K21" s="35"/>
      <c r="L21" s="35"/>
      <c r="M21" s="36" t="e">
        <f t="shared" si="3"/>
        <v>#DIV/0!</v>
      </c>
      <c r="N21" s="36"/>
      <c r="O21" s="35"/>
      <c r="P21" s="35"/>
      <c r="Q21" s="36">
        <f t="shared" si="4"/>
        <v>0</v>
      </c>
      <c r="R21" s="35"/>
      <c r="S21" s="36" t="e">
        <f t="shared" si="5"/>
        <v>#DIV/0!</v>
      </c>
      <c r="T21" s="35"/>
      <c r="U21" s="36" t="e">
        <f t="shared" si="6"/>
        <v>#DIV/0!</v>
      </c>
      <c r="V21" s="35"/>
      <c r="W21" s="38" t="e">
        <f t="shared" si="7"/>
        <v>#DIV/0!</v>
      </c>
      <c r="X21" s="39"/>
      <c r="Y21" s="39" t="e">
        <f t="shared" si="8"/>
        <v>#DIV/0!</v>
      </c>
      <c r="Z21" s="39"/>
      <c r="AA21" s="39"/>
      <c r="AB21" s="40" t="e">
        <f t="shared" si="9"/>
        <v>#DIV/0!</v>
      </c>
      <c r="AC21" s="41" t="s">
        <v>42</v>
      </c>
      <c r="AD21" s="42">
        <v>1013</v>
      </c>
      <c r="AE21" s="43"/>
      <c r="AF21" s="43"/>
      <c r="AG21" s="43">
        <v>4</v>
      </c>
      <c r="AH21" s="44"/>
      <c r="AI21" s="51"/>
      <c r="AJ21" s="45"/>
      <c r="AK21" s="46"/>
      <c r="AL21" s="46"/>
      <c r="AM21" s="46"/>
      <c r="AN21" s="46"/>
      <c r="AO21" s="46"/>
      <c r="AP21" s="46"/>
      <c r="AQ21" s="47"/>
      <c r="AR21" s="47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</row>
    <row r="22" spans="1:153" s="49" customFormat="1" ht="15" customHeight="1">
      <c r="A22" s="34" t="s">
        <v>43</v>
      </c>
      <c r="B22" s="35">
        <v>501</v>
      </c>
      <c r="C22" s="36">
        <f t="shared" si="0"/>
        <v>9.901185770750988</v>
      </c>
      <c r="D22" s="35">
        <v>500</v>
      </c>
      <c r="E22" s="35">
        <v>603</v>
      </c>
      <c r="F22" s="36">
        <f t="shared" si="1"/>
        <v>12.059999999999999</v>
      </c>
      <c r="G22" s="35"/>
      <c r="H22" s="35"/>
      <c r="I22" s="36" t="e">
        <f t="shared" si="2"/>
        <v>#DIV/0!</v>
      </c>
      <c r="J22" s="35"/>
      <c r="K22" s="35"/>
      <c r="L22" s="35"/>
      <c r="M22" s="36" t="e">
        <f t="shared" si="3"/>
        <v>#DIV/0!</v>
      </c>
      <c r="N22" s="36"/>
      <c r="O22" s="35"/>
      <c r="P22" s="35"/>
      <c r="Q22" s="36">
        <f t="shared" si="4"/>
        <v>0</v>
      </c>
      <c r="R22" s="35"/>
      <c r="S22" s="36" t="e">
        <f t="shared" si="5"/>
        <v>#DIV/0!</v>
      </c>
      <c r="T22" s="35"/>
      <c r="U22" s="36">
        <f t="shared" si="6"/>
        <v>0</v>
      </c>
      <c r="V22" s="35"/>
      <c r="W22" s="38" t="e">
        <f t="shared" si="7"/>
        <v>#DIV/0!</v>
      </c>
      <c r="X22" s="39"/>
      <c r="Y22" s="39" t="e">
        <f t="shared" si="8"/>
        <v>#DIV/0!</v>
      </c>
      <c r="Z22" s="39"/>
      <c r="AA22" s="39"/>
      <c r="AB22" s="40" t="e">
        <f t="shared" si="9"/>
        <v>#DIV/0!</v>
      </c>
      <c r="AC22" s="41" t="s">
        <v>43</v>
      </c>
      <c r="AD22" s="42">
        <v>5060</v>
      </c>
      <c r="AE22" s="43"/>
      <c r="AF22" s="43"/>
      <c r="AG22" s="43">
        <v>317</v>
      </c>
      <c r="AH22" s="44">
        <v>3.5</v>
      </c>
      <c r="AI22" s="51"/>
      <c r="AJ22" s="45"/>
      <c r="AK22" s="46"/>
      <c r="AL22" s="46"/>
      <c r="AM22" s="46"/>
      <c r="AN22" s="46"/>
      <c r="AO22" s="46"/>
      <c r="AP22" s="46"/>
      <c r="AQ22" s="47"/>
      <c r="AR22" s="47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</row>
    <row r="23" spans="1:153" s="49" customFormat="1" ht="15" customHeight="1">
      <c r="A23" s="34" t="s">
        <v>44</v>
      </c>
      <c r="B23" s="35"/>
      <c r="C23" s="36">
        <f t="shared" si="0"/>
        <v>0</v>
      </c>
      <c r="D23" s="35"/>
      <c r="E23" s="35"/>
      <c r="F23" s="36" t="e">
        <f t="shared" si="1"/>
        <v>#DIV/0!</v>
      </c>
      <c r="G23" s="35"/>
      <c r="H23" s="35"/>
      <c r="I23" s="36" t="e">
        <f t="shared" si="2"/>
        <v>#DIV/0!</v>
      </c>
      <c r="J23" s="35"/>
      <c r="K23" s="35"/>
      <c r="L23" s="35"/>
      <c r="M23" s="36" t="e">
        <f t="shared" si="3"/>
        <v>#DIV/0!</v>
      </c>
      <c r="N23" s="36"/>
      <c r="O23" s="35"/>
      <c r="P23" s="35"/>
      <c r="Q23" s="36">
        <f t="shared" si="4"/>
        <v>0</v>
      </c>
      <c r="R23" s="35"/>
      <c r="S23" s="36" t="e">
        <f t="shared" si="5"/>
        <v>#DIV/0!</v>
      </c>
      <c r="T23" s="35"/>
      <c r="U23" s="36" t="e">
        <f t="shared" si="6"/>
        <v>#DIV/0!</v>
      </c>
      <c r="V23" s="35"/>
      <c r="W23" s="38" t="e">
        <f t="shared" si="7"/>
        <v>#DIV/0!</v>
      </c>
      <c r="X23" s="39"/>
      <c r="Y23" s="39" t="e">
        <f t="shared" si="8"/>
        <v>#DIV/0!</v>
      </c>
      <c r="Z23" s="39"/>
      <c r="AA23" s="39"/>
      <c r="AB23" s="40" t="e">
        <f t="shared" si="9"/>
        <v>#DIV/0!</v>
      </c>
      <c r="AC23" s="41" t="s">
        <v>44</v>
      </c>
      <c r="AD23" s="42">
        <v>240</v>
      </c>
      <c r="AE23" s="43"/>
      <c r="AF23" s="43"/>
      <c r="AG23" s="43">
        <v>42</v>
      </c>
      <c r="AH23" s="44"/>
      <c r="AI23" s="51"/>
      <c r="AJ23" s="45"/>
      <c r="AK23" s="46"/>
      <c r="AL23" s="46"/>
      <c r="AM23" s="46"/>
      <c r="AN23" s="46"/>
      <c r="AO23" s="46"/>
      <c r="AP23" s="46"/>
      <c r="AQ23" s="47"/>
      <c r="AR23" s="47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</row>
    <row r="24" spans="1:153" s="49" customFormat="1" ht="14.25" customHeight="1">
      <c r="A24" s="34" t="s">
        <v>45</v>
      </c>
      <c r="B24" s="35"/>
      <c r="C24" s="36">
        <f t="shared" si="0"/>
        <v>0</v>
      </c>
      <c r="D24" s="35"/>
      <c r="E24" s="35"/>
      <c r="F24" s="36" t="e">
        <f t="shared" si="1"/>
        <v>#DIV/0!</v>
      </c>
      <c r="G24" s="35"/>
      <c r="H24" s="35"/>
      <c r="I24" s="36" t="e">
        <f t="shared" si="2"/>
        <v>#DIV/0!</v>
      </c>
      <c r="J24" s="35"/>
      <c r="K24" s="35"/>
      <c r="L24" s="35"/>
      <c r="M24" s="36">
        <f t="shared" si="3"/>
        <v>0</v>
      </c>
      <c r="N24" s="36"/>
      <c r="O24" s="35"/>
      <c r="P24" s="35"/>
      <c r="Q24" s="36">
        <f t="shared" si="4"/>
        <v>0</v>
      </c>
      <c r="R24" s="35"/>
      <c r="S24" s="36" t="e">
        <f t="shared" si="5"/>
        <v>#DIV/0!</v>
      </c>
      <c r="T24" s="35"/>
      <c r="U24" s="36" t="e">
        <f t="shared" si="6"/>
        <v>#DIV/0!</v>
      </c>
      <c r="V24" s="35"/>
      <c r="W24" s="38" t="e">
        <f t="shared" si="7"/>
        <v>#DIV/0!</v>
      </c>
      <c r="X24" s="39"/>
      <c r="Y24" s="39" t="e">
        <f t="shared" si="8"/>
        <v>#DIV/0!</v>
      </c>
      <c r="Z24" s="39"/>
      <c r="AA24" s="39"/>
      <c r="AB24" s="40" t="e">
        <f t="shared" si="9"/>
        <v>#DIV/0!</v>
      </c>
      <c r="AC24" s="41" t="s">
        <v>45</v>
      </c>
      <c r="AD24" s="42">
        <v>4952</v>
      </c>
      <c r="AE24" s="43"/>
      <c r="AF24" s="43">
        <v>60</v>
      </c>
      <c r="AG24" s="43">
        <v>33.5</v>
      </c>
      <c r="AH24" s="44"/>
      <c r="AI24" s="51"/>
      <c r="AJ24" s="45"/>
      <c r="AK24" s="46"/>
      <c r="AL24" s="46"/>
      <c r="AM24" s="46"/>
      <c r="AN24" s="46"/>
      <c r="AO24" s="46"/>
      <c r="AP24" s="46"/>
      <c r="AQ24" s="47"/>
      <c r="AR24" s="47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</row>
    <row r="25" spans="1:153" s="49" customFormat="1" ht="15" customHeight="1" thickBot="1">
      <c r="A25" s="34" t="s">
        <v>46</v>
      </c>
      <c r="B25" s="35">
        <v>336</v>
      </c>
      <c r="C25" s="36">
        <f t="shared" si="0"/>
        <v>6.6653441777425115</v>
      </c>
      <c r="D25" s="35">
        <v>336</v>
      </c>
      <c r="E25" s="35">
        <v>418</v>
      </c>
      <c r="F25" s="36">
        <f t="shared" si="1"/>
        <v>12.44047619047619</v>
      </c>
      <c r="G25" s="35"/>
      <c r="H25" s="35">
        <v>67</v>
      </c>
      <c r="I25" s="36">
        <f t="shared" si="2"/>
        <v>100</v>
      </c>
      <c r="J25" s="35">
        <v>14</v>
      </c>
      <c r="K25" s="35"/>
      <c r="L25" s="35"/>
      <c r="M25" s="36" t="e">
        <f t="shared" si="3"/>
        <v>#DIV/0!</v>
      </c>
      <c r="N25" s="36"/>
      <c r="O25" s="35"/>
      <c r="P25" s="35"/>
      <c r="Q25" s="36">
        <f t="shared" si="4"/>
        <v>0</v>
      </c>
      <c r="R25" s="35"/>
      <c r="S25" s="36" t="e">
        <f t="shared" si="5"/>
        <v>#DIV/0!</v>
      </c>
      <c r="T25" s="37"/>
      <c r="U25" s="36" t="e">
        <f t="shared" si="6"/>
        <v>#DIV/0!</v>
      </c>
      <c r="V25" s="35"/>
      <c r="W25" s="38" t="e">
        <f t="shared" si="7"/>
        <v>#DIV/0!</v>
      </c>
      <c r="X25" s="39"/>
      <c r="Y25" s="39" t="e">
        <f t="shared" si="8"/>
        <v>#DIV/0!</v>
      </c>
      <c r="Z25" s="39"/>
      <c r="AA25" s="39"/>
      <c r="AB25" s="40" t="e">
        <f t="shared" si="9"/>
        <v>#DIV/0!</v>
      </c>
      <c r="AC25" s="41" t="s">
        <v>46</v>
      </c>
      <c r="AD25" s="42">
        <v>5041</v>
      </c>
      <c r="AE25" s="43">
        <v>67</v>
      </c>
      <c r="AF25" s="43"/>
      <c r="AG25" s="43">
        <v>0.5</v>
      </c>
      <c r="AH25" s="44"/>
      <c r="AI25" s="51"/>
      <c r="AJ25" s="45"/>
      <c r="AK25" s="46"/>
      <c r="AL25" s="46"/>
      <c r="AM25" s="46"/>
      <c r="AN25" s="46"/>
      <c r="AO25" s="46"/>
      <c r="AP25" s="46"/>
      <c r="AQ25" s="47"/>
      <c r="AR25" s="47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</row>
    <row r="26" spans="1:153" s="49" customFormat="1" ht="15" customHeight="1">
      <c r="A26" s="34" t="s">
        <v>47</v>
      </c>
      <c r="B26" s="35"/>
      <c r="C26" s="36">
        <f t="shared" si="0"/>
        <v>0</v>
      </c>
      <c r="D26" s="35"/>
      <c r="E26" s="35"/>
      <c r="F26" s="36" t="e">
        <f t="shared" si="1"/>
        <v>#DIV/0!</v>
      </c>
      <c r="G26" s="35"/>
      <c r="H26" s="35"/>
      <c r="I26" s="36" t="e">
        <f t="shared" si="2"/>
        <v>#DIV/0!</v>
      </c>
      <c r="J26" s="35"/>
      <c r="K26" s="35"/>
      <c r="L26" s="35"/>
      <c r="M26" s="36" t="e">
        <f t="shared" si="3"/>
        <v>#DIV/0!</v>
      </c>
      <c r="N26" s="36"/>
      <c r="O26" s="35"/>
      <c r="P26" s="35"/>
      <c r="Q26" s="36">
        <f t="shared" si="4"/>
        <v>0</v>
      </c>
      <c r="R26" s="35"/>
      <c r="S26" s="36" t="e">
        <f t="shared" si="5"/>
        <v>#DIV/0!</v>
      </c>
      <c r="T26" s="67"/>
      <c r="U26" s="36" t="e">
        <f t="shared" si="6"/>
        <v>#DIV/0!</v>
      </c>
      <c r="V26" s="35"/>
      <c r="W26" s="38" t="e">
        <f t="shared" si="7"/>
        <v>#DIV/0!</v>
      </c>
      <c r="X26" s="39"/>
      <c r="Y26" s="39" t="e">
        <f t="shared" si="8"/>
        <v>#DIV/0!</v>
      </c>
      <c r="Z26" s="39"/>
      <c r="AA26" s="39"/>
      <c r="AB26" s="40" t="e">
        <f t="shared" si="9"/>
        <v>#DIV/0!</v>
      </c>
      <c r="AC26" s="41" t="s">
        <v>47</v>
      </c>
      <c r="AD26" s="42">
        <v>2780</v>
      </c>
      <c r="AE26" s="43"/>
      <c r="AF26" s="43"/>
      <c r="AG26" s="43">
        <v>90.5</v>
      </c>
      <c r="AH26" s="44"/>
      <c r="AI26" s="51"/>
      <c r="AJ26" s="45"/>
      <c r="AK26" s="46"/>
      <c r="AL26" s="46"/>
      <c r="AM26" s="46"/>
      <c r="AN26" s="46"/>
      <c r="AO26" s="46"/>
      <c r="AP26" s="46"/>
      <c r="AQ26" s="47"/>
      <c r="AR26" s="47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</row>
    <row r="27" spans="1:153" s="49" customFormat="1" ht="15" customHeight="1">
      <c r="A27" s="34" t="s">
        <v>48</v>
      </c>
      <c r="B27" s="35">
        <v>683</v>
      </c>
      <c r="C27" s="36">
        <f t="shared" si="0"/>
        <v>17.694300518134714</v>
      </c>
      <c r="D27" s="35">
        <v>673</v>
      </c>
      <c r="E27" s="35">
        <v>883</v>
      </c>
      <c r="F27" s="36">
        <f t="shared" si="1"/>
        <v>13.12035661218425</v>
      </c>
      <c r="G27" s="35"/>
      <c r="H27" s="35">
        <v>22</v>
      </c>
      <c r="I27" s="36">
        <f t="shared" si="2"/>
        <v>11.578947368421053</v>
      </c>
      <c r="J27" s="35">
        <v>2</v>
      </c>
      <c r="K27" s="35">
        <v>62</v>
      </c>
      <c r="L27" s="35"/>
      <c r="M27" s="36">
        <f t="shared" si="3"/>
        <v>14.418604651162791</v>
      </c>
      <c r="N27" s="36"/>
      <c r="O27" s="35"/>
      <c r="P27" s="35"/>
      <c r="Q27" s="36">
        <f t="shared" si="4"/>
        <v>0</v>
      </c>
      <c r="R27" s="35"/>
      <c r="S27" s="36" t="e">
        <f t="shared" si="5"/>
        <v>#DIV/0!</v>
      </c>
      <c r="T27" s="35"/>
      <c r="U27" s="36" t="e">
        <f t="shared" si="6"/>
        <v>#DIV/0!</v>
      </c>
      <c r="V27" s="35"/>
      <c r="W27" s="38" t="e">
        <f t="shared" si="7"/>
        <v>#DIV/0!</v>
      </c>
      <c r="X27" s="39"/>
      <c r="Y27" s="39" t="e">
        <f t="shared" si="8"/>
        <v>#DIV/0!</v>
      </c>
      <c r="Z27" s="39"/>
      <c r="AA27" s="39"/>
      <c r="AB27" s="40" t="e">
        <f t="shared" si="9"/>
        <v>#DIV/0!</v>
      </c>
      <c r="AC27" s="41" t="s">
        <v>48</v>
      </c>
      <c r="AD27" s="42">
        <v>3860</v>
      </c>
      <c r="AE27" s="43">
        <v>190</v>
      </c>
      <c r="AF27" s="43">
        <v>430</v>
      </c>
      <c r="AG27" s="43">
        <v>1597.8</v>
      </c>
      <c r="AH27" s="44"/>
      <c r="AI27" s="51"/>
      <c r="AJ27" s="45"/>
      <c r="AK27" s="46"/>
      <c r="AL27" s="46"/>
      <c r="AM27" s="46"/>
      <c r="AN27" s="46"/>
      <c r="AO27" s="46"/>
      <c r="AP27" s="46"/>
      <c r="AQ27" s="47"/>
      <c r="AR27" s="47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</row>
    <row r="28" spans="1:153" s="49" customFormat="1" ht="15" customHeight="1">
      <c r="A28" s="34" t="s">
        <v>49</v>
      </c>
      <c r="B28" s="35"/>
      <c r="C28" s="36">
        <f t="shared" si="0"/>
        <v>0</v>
      </c>
      <c r="D28" s="35"/>
      <c r="E28" s="35"/>
      <c r="F28" s="36" t="e">
        <f t="shared" si="1"/>
        <v>#DIV/0!</v>
      </c>
      <c r="G28" s="35"/>
      <c r="H28" s="35"/>
      <c r="I28" s="36" t="e">
        <f t="shared" si="2"/>
        <v>#DIV/0!</v>
      </c>
      <c r="J28" s="35"/>
      <c r="K28" s="35"/>
      <c r="L28" s="35"/>
      <c r="M28" s="36" t="e">
        <f t="shared" si="3"/>
        <v>#DIV/0!</v>
      </c>
      <c r="N28" s="36"/>
      <c r="O28" s="35"/>
      <c r="P28" s="35"/>
      <c r="Q28" s="36">
        <f t="shared" si="4"/>
        <v>0</v>
      </c>
      <c r="R28" s="35"/>
      <c r="S28" s="36" t="e">
        <f t="shared" si="5"/>
        <v>#DIV/0!</v>
      </c>
      <c r="T28" s="35"/>
      <c r="U28" s="36">
        <f t="shared" si="6"/>
        <v>0</v>
      </c>
      <c r="V28" s="35"/>
      <c r="W28" s="38" t="e">
        <f t="shared" si="7"/>
        <v>#DIV/0!</v>
      </c>
      <c r="X28" s="39"/>
      <c r="Y28" s="39" t="e">
        <f t="shared" si="8"/>
        <v>#DIV/0!</v>
      </c>
      <c r="Z28" s="39"/>
      <c r="AA28" s="39"/>
      <c r="AB28" s="40" t="e">
        <f t="shared" si="9"/>
        <v>#DIV/0!</v>
      </c>
      <c r="AC28" s="41" t="s">
        <v>49</v>
      </c>
      <c r="AD28" s="42">
        <v>939</v>
      </c>
      <c r="AE28" s="43"/>
      <c r="AF28" s="43"/>
      <c r="AG28" s="43">
        <v>21.6</v>
      </c>
      <c r="AH28" s="44">
        <v>103</v>
      </c>
      <c r="AI28" s="51"/>
      <c r="AJ28" s="45"/>
      <c r="AK28" s="46"/>
      <c r="AL28" s="46"/>
      <c r="AM28" s="46"/>
      <c r="AN28" s="46"/>
      <c r="AO28" s="46"/>
      <c r="AP28" s="46"/>
      <c r="AQ28" s="47"/>
      <c r="AR28" s="47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</row>
    <row r="29" spans="1:153" s="49" customFormat="1" ht="15" customHeight="1">
      <c r="A29" s="34" t="s">
        <v>50</v>
      </c>
      <c r="B29" s="35"/>
      <c r="C29" s="36">
        <f t="shared" si="0"/>
        <v>0</v>
      </c>
      <c r="D29" s="35"/>
      <c r="E29" s="35"/>
      <c r="F29" s="36" t="e">
        <f t="shared" si="1"/>
        <v>#DIV/0!</v>
      </c>
      <c r="G29" s="35"/>
      <c r="H29" s="35"/>
      <c r="I29" s="36" t="e">
        <f t="shared" si="2"/>
        <v>#DIV/0!</v>
      </c>
      <c r="J29" s="35"/>
      <c r="K29" s="35"/>
      <c r="L29" s="35"/>
      <c r="M29" s="36" t="e">
        <f t="shared" si="3"/>
        <v>#DIV/0!</v>
      </c>
      <c r="N29" s="36"/>
      <c r="O29" s="35"/>
      <c r="P29" s="35"/>
      <c r="Q29" s="36">
        <f t="shared" si="4"/>
        <v>0</v>
      </c>
      <c r="R29" s="35"/>
      <c r="S29" s="36" t="e">
        <f t="shared" si="5"/>
        <v>#DIV/0!</v>
      </c>
      <c r="T29" s="35"/>
      <c r="U29" s="36" t="e">
        <f t="shared" si="6"/>
        <v>#DIV/0!</v>
      </c>
      <c r="V29" s="35"/>
      <c r="W29" s="38" t="e">
        <f t="shared" si="7"/>
        <v>#DIV/0!</v>
      </c>
      <c r="X29" s="39"/>
      <c r="Y29" s="39" t="e">
        <f t="shared" si="8"/>
        <v>#DIV/0!</v>
      </c>
      <c r="Z29" s="39"/>
      <c r="AA29" s="39"/>
      <c r="AB29" s="40" t="e">
        <f t="shared" si="9"/>
        <v>#DIV/0!</v>
      </c>
      <c r="AC29" s="41" t="s">
        <v>50</v>
      </c>
      <c r="AD29" s="42">
        <v>790</v>
      </c>
      <c r="AE29" s="43"/>
      <c r="AF29" s="43"/>
      <c r="AG29" s="43">
        <v>4.7</v>
      </c>
      <c r="AH29" s="44"/>
      <c r="AI29" s="51"/>
      <c r="AJ29" s="45"/>
      <c r="AK29" s="46"/>
      <c r="AL29" s="46"/>
      <c r="AM29" s="46"/>
      <c r="AN29" s="46"/>
      <c r="AO29" s="46"/>
      <c r="AP29" s="46"/>
      <c r="AQ29" s="47"/>
      <c r="AR29" s="47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</row>
    <row r="30" spans="1:153" s="49" customFormat="1" ht="15" customHeight="1">
      <c r="A30" s="34" t="s">
        <v>51</v>
      </c>
      <c r="B30" s="35">
        <v>172</v>
      </c>
      <c r="C30" s="36">
        <f t="shared" si="0"/>
        <v>4.483837330552659</v>
      </c>
      <c r="D30" s="35">
        <v>172</v>
      </c>
      <c r="E30" s="35">
        <v>217</v>
      </c>
      <c r="F30" s="36">
        <f t="shared" si="1"/>
        <v>12.616279069767442</v>
      </c>
      <c r="G30" s="35"/>
      <c r="H30" s="35">
        <v>50</v>
      </c>
      <c r="I30" s="36">
        <f t="shared" si="2"/>
        <v>35.46099290780142</v>
      </c>
      <c r="J30" s="35">
        <v>8</v>
      </c>
      <c r="K30" s="35"/>
      <c r="L30" s="35"/>
      <c r="M30" s="36">
        <f t="shared" si="3"/>
        <v>0</v>
      </c>
      <c r="N30" s="36"/>
      <c r="O30" s="35"/>
      <c r="P30" s="35"/>
      <c r="Q30" s="36">
        <f t="shared" si="4"/>
        <v>0</v>
      </c>
      <c r="R30" s="35"/>
      <c r="S30" s="36" t="e">
        <f t="shared" si="5"/>
        <v>#DIV/0!</v>
      </c>
      <c r="T30" s="35"/>
      <c r="U30" s="36">
        <f t="shared" si="6"/>
        <v>0</v>
      </c>
      <c r="V30" s="35"/>
      <c r="W30" s="38" t="e">
        <f t="shared" si="7"/>
        <v>#DIV/0!</v>
      </c>
      <c r="X30" s="39"/>
      <c r="Y30" s="39" t="e">
        <f t="shared" si="8"/>
        <v>#DIV/0!</v>
      </c>
      <c r="Z30" s="39"/>
      <c r="AA30" s="39"/>
      <c r="AB30" s="40" t="e">
        <f t="shared" si="9"/>
        <v>#DIV/0!</v>
      </c>
      <c r="AC30" s="41" t="s">
        <v>51</v>
      </c>
      <c r="AD30" s="42">
        <v>3836</v>
      </c>
      <c r="AE30" s="43">
        <v>141</v>
      </c>
      <c r="AF30" s="43">
        <v>310</v>
      </c>
      <c r="AG30" s="43">
        <v>201</v>
      </c>
      <c r="AH30" s="44">
        <v>26.5</v>
      </c>
      <c r="AI30" s="51"/>
      <c r="AJ30" s="45"/>
      <c r="AK30" s="46"/>
      <c r="AL30" s="46"/>
      <c r="AM30" s="46"/>
      <c r="AN30" s="46"/>
      <c r="AO30" s="46"/>
      <c r="AP30" s="46"/>
      <c r="AQ30" s="47"/>
      <c r="AR30" s="47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</row>
    <row r="31" spans="1:153" s="49" customFormat="1" ht="18.75" customHeight="1" thickBot="1">
      <c r="A31" s="68" t="s">
        <v>52</v>
      </c>
      <c r="B31" s="35">
        <v>1894</v>
      </c>
      <c r="C31" s="69">
        <f t="shared" si="0"/>
        <v>18.696939782823296</v>
      </c>
      <c r="D31" s="35">
        <v>1894</v>
      </c>
      <c r="E31" s="35">
        <v>2331</v>
      </c>
      <c r="F31" s="70">
        <f t="shared" si="1"/>
        <v>12.307286166842662</v>
      </c>
      <c r="G31" s="35">
        <v>1059</v>
      </c>
      <c r="H31" s="35">
        <v>317</v>
      </c>
      <c r="I31" s="70">
        <f t="shared" si="2"/>
        <v>123.34630350194553</v>
      </c>
      <c r="J31" s="35">
        <v>49</v>
      </c>
      <c r="K31" s="35">
        <v>10</v>
      </c>
      <c r="L31" s="35"/>
      <c r="M31" s="69">
        <f t="shared" si="3"/>
        <v>1.5948963317384368</v>
      </c>
      <c r="N31" s="36"/>
      <c r="O31" s="35"/>
      <c r="P31" s="35"/>
      <c r="Q31" s="70">
        <f t="shared" si="4"/>
        <v>0</v>
      </c>
      <c r="R31" s="35"/>
      <c r="S31" s="69" t="e">
        <f t="shared" si="5"/>
        <v>#DIV/0!</v>
      </c>
      <c r="T31" s="35"/>
      <c r="U31" s="69">
        <f t="shared" si="6"/>
        <v>0</v>
      </c>
      <c r="V31" s="35"/>
      <c r="W31" s="71" t="e">
        <f t="shared" si="7"/>
        <v>#DIV/0!</v>
      </c>
      <c r="X31" s="72"/>
      <c r="Y31" s="39">
        <f t="shared" si="8"/>
        <v>0</v>
      </c>
      <c r="Z31" s="39"/>
      <c r="AA31" s="72"/>
      <c r="AB31" s="40" t="e">
        <f t="shared" si="9"/>
        <v>#DIV/0!</v>
      </c>
      <c r="AC31" s="73" t="s">
        <v>52</v>
      </c>
      <c r="AD31" s="74">
        <v>10130</v>
      </c>
      <c r="AE31" s="75">
        <v>257</v>
      </c>
      <c r="AF31" s="75">
        <v>627</v>
      </c>
      <c r="AG31" s="75">
        <v>3</v>
      </c>
      <c r="AH31" s="76">
        <v>6</v>
      </c>
      <c r="AI31" s="77">
        <v>160</v>
      </c>
      <c r="AJ31" s="45"/>
      <c r="AK31" s="46"/>
      <c r="AL31" s="46"/>
      <c r="AM31" s="46"/>
      <c r="AN31" s="46"/>
      <c r="AO31" s="46"/>
      <c r="AP31" s="46"/>
      <c r="AQ31" s="47"/>
      <c r="AR31" s="47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</row>
    <row r="32" spans="1:153" s="49" customFormat="1" ht="18" customHeight="1" thickBot="1">
      <c r="A32" s="78" t="s">
        <v>53</v>
      </c>
      <c r="B32" s="79">
        <f>SUM(B6:B31)</f>
        <v>13945</v>
      </c>
      <c r="C32" s="80">
        <f t="shared" si="0"/>
        <v>14.107233181588267</v>
      </c>
      <c r="D32" s="79">
        <f>SUM(D6:D31)</f>
        <v>13902</v>
      </c>
      <c r="E32" s="79">
        <f>SUM(E6:E31)</f>
        <v>26323</v>
      </c>
      <c r="F32" s="81">
        <f t="shared" si="1"/>
        <v>18.934685656740037</v>
      </c>
      <c r="G32" s="82">
        <f>SUM(G6:G31)</f>
        <v>1517</v>
      </c>
      <c r="H32" s="82">
        <f>SUM(H6:H31)</f>
        <v>583</v>
      </c>
      <c r="I32" s="81">
        <f t="shared" si="2"/>
        <v>30.396246089676747</v>
      </c>
      <c r="J32" s="82">
        <f>SUM(J6:J31)</f>
        <v>88.5</v>
      </c>
      <c r="K32" s="82">
        <f>SUM(K6:K31)</f>
        <v>643</v>
      </c>
      <c r="L32" s="82">
        <f>SUM(L6:L31)</f>
        <v>0</v>
      </c>
      <c r="M32" s="80">
        <f t="shared" si="3"/>
        <v>19.68166513621059</v>
      </c>
      <c r="N32" s="82"/>
      <c r="O32" s="82">
        <f>SUM(O6:O31)</f>
        <v>0</v>
      </c>
      <c r="P32" s="82">
        <f>SUM(P6:P31)</f>
        <v>0</v>
      </c>
      <c r="Q32" s="83">
        <f t="shared" si="4"/>
        <v>0</v>
      </c>
      <c r="R32" s="82">
        <f>SUM(R6:R31)</f>
        <v>0</v>
      </c>
      <c r="S32" s="84" t="e">
        <f t="shared" si="5"/>
        <v>#DIV/0!</v>
      </c>
      <c r="T32" s="85">
        <f>SUM(T6:T31)</f>
        <v>0</v>
      </c>
      <c r="U32" s="84">
        <f t="shared" si="6"/>
        <v>0</v>
      </c>
      <c r="V32" s="82">
        <f>SUM(V6:V31)</f>
        <v>0</v>
      </c>
      <c r="W32" s="86" t="e">
        <f t="shared" si="7"/>
        <v>#DIV/0!</v>
      </c>
      <c r="X32" s="87">
        <f>SUM(X6:X31)</f>
        <v>40</v>
      </c>
      <c r="Y32" s="39">
        <f t="shared" si="8"/>
        <v>1.874414245548266</v>
      </c>
      <c r="Z32" s="39">
        <f>SUM(Z6:Z31)</f>
        <v>40</v>
      </c>
      <c r="AA32" s="39">
        <f>SUM(AA6:AA31)</f>
        <v>87</v>
      </c>
      <c r="AB32" s="40">
        <f t="shared" si="9"/>
        <v>21.75</v>
      </c>
      <c r="AC32" s="88" t="s">
        <v>2</v>
      </c>
      <c r="AD32" s="89">
        <f aca="true" t="shared" si="10" ref="AD32:AI32">SUM(AD6:AD31)</f>
        <v>98850</v>
      </c>
      <c r="AE32" s="90">
        <f t="shared" si="10"/>
        <v>1918</v>
      </c>
      <c r="AF32" s="90">
        <f t="shared" si="10"/>
        <v>3267</v>
      </c>
      <c r="AG32" s="90">
        <f t="shared" si="10"/>
        <v>2851.7999999999997</v>
      </c>
      <c r="AH32" s="91">
        <f t="shared" si="10"/>
        <v>290.3</v>
      </c>
      <c r="AI32" s="92">
        <f t="shared" si="10"/>
        <v>2134</v>
      </c>
      <c r="AJ32" s="45"/>
      <c r="AK32" s="46"/>
      <c r="AL32" s="46"/>
      <c r="AM32" s="46"/>
      <c r="AN32" s="46"/>
      <c r="AO32" s="46"/>
      <c r="AP32" s="46"/>
      <c r="AQ32" s="47"/>
      <c r="AR32" s="47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</row>
    <row r="33" spans="1:44" s="48" customFormat="1" ht="12.75" customHeight="1">
      <c r="A33" s="93" t="s">
        <v>64</v>
      </c>
      <c r="B33" s="94"/>
      <c r="C33" s="95"/>
      <c r="D33" s="94"/>
      <c r="E33" s="94"/>
      <c r="F33" s="95"/>
      <c r="G33" s="94"/>
      <c r="H33" s="94"/>
      <c r="I33" s="95"/>
      <c r="J33" s="94"/>
      <c r="K33" s="94">
        <v>35</v>
      </c>
      <c r="L33" s="94"/>
      <c r="M33" s="95">
        <v>1</v>
      </c>
      <c r="N33" s="94"/>
      <c r="O33" s="94"/>
      <c r="P33" s="94"/>
      <c r="Q33" s="94"/>
      <c r="R33" s="94"/>
      <c r="S33" s="94"/>
      <c r="T33" s="94"/>
      <c r="U33" s="94"/>
      <c r="V33" s="94"/>
      <c r="W33" s="96"/>
      <c r="X33" s="40"/>
      <c r="Y33" s="40"/>
      <c r="Z33" s="39"/>
      <c r="AA33" s="40"/>
      <c r="AB33" s="40"/>
      <c r="AC33" s="97"/>
      <c r="AD33" s="98"/>
      <c r="AE33" s="39"/>
      <c r="AF33" s="39"/>
      <c r="AG33" s="39"/>
      <c r="AH33" s="38"/>
      <c r="AI33" s="99"/>
      <c r="AJ33" s="100"/>
      <c r="AK33" s="100"/>
      <c r="AL33" s="100"/>
      <c r="AM33" s="100"/>
      <c r="AN33" s="100"/>
      <c r="AO33" s="100"/>
      <c r="AP33" s="100"/>
      <c r="AQ33" s="47"/>
      <c r="AR33" s="47"/>
    </row>
    <row r="34" spans="1:44" s="31" customFormat="1" ht="16.5" customHeight="1" thickBot="1">
      <c r="A34" s="53" t="s">
        <v>54</v>
      </c>
      <c r="B34" s="32">
        <f>B32-B33</f>
        <v>13945</v>
      </c>
      <c r="C34" s="32"/>
      <c r="D34" s="32">
        <f aca="true" t="shared" si="11" ref="D34:V34">D32-D33</f>
        <v>13902</v>
      </c>
      <c r="E34" s="32">
        <f t="shared" si="11"/>
        <v>26323</v>
      </c>
      <c r="F34" s="32"/>
      <c r="G34" s="32">
        <f t="shared" si="11"/>
        <v>1517</v>
      </c>
      <c r="H34" s="32">
        <f t="shared" si="11"/>
        <v>583</v>
      </c>
      <c r="I34" s="32"/>
      <c r="J34" s="32">
        <f t="shared" si="11"/>
        <v>88.5</v>
      </c>
      <c r="K34" s="32">
        <f t="shared" si="11"/>
        <v>608</v>
      </c>
      <c r="L34" s="32">
        <f t="shared" si="11"/>
        <v>0</v>
      </c>
      <c r="M34" s="32"/>
      <c r="N34" s="32">
        <f t="shared" si="11"/>
        <v>0</v>
      </c>
      <c r="O34" s="32">
        <f t="shared" si="11"/>
        <v>0</v>
      </c>
      <c r="P34" s="32">
        <f t="shared" si="11"/>
        <v>0</v>
      </c>
      <c r="Q34" s="32"/>
      <c r="R34" s="32">
        <f t="shared" si="11"/>
        <v>0</v>
      </c>
      <c r="S34" s="32"/>
      <c r="T34" s="32">
        <f t="shared" si="11"/>
        <v>0</v>
      </c>
      <c r="U34" s="32"/>
      <c r="V34" s="32">
        <f t="shared" si="11"/>
        <v>0</v>
      </c>
      <c r="W34" s="54"/>
      <c r="X34" s="33"/>
      <c r="Y34" s="33"/>
      <c r="Z34" s="33"/>
      <c r="AA34" s="33"/>
      <c r="AB34" s="33"/>
      <c r="AC34" s="55"/>
      <c r="AD34" s="56"/>
      <c r="AE34" s="33"/>
      <c r="AF34" s="33"/>
      <c r="AG34" s="33"/>
      <c r="AH34" s="54"/>
      <c r="AI34" s="57"/>
      <c r="AJ34" s="52"/>
      <c r="AK34" s="52"/>
      <c r="AL34" s="52"/>
      <c r="AM34" s="52"/>
      <c r="AN34" s="52"/>
      <c r="AO34" s="52"/>
      <c r="AP34" s="52"/>
      <c r="AQ34" s="30"/>
      <c r="AR34" s="30"/>
    </row>
    <row r="35" spans="1:44" s="31" customFormat="1" ht="1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60"/>
      <c r="AD35" s="61"/>
      <c r="AE35" s="59"/>
      <c r="AF35" s="59"/>
      <c r="AG35" s="59"/>
      <c r="AH35" s="59"/>
      <c r="AI35" s="52"/>
      <c r="AJ35" s="52"/>
      <c r="AK35" s="52"/>
      <c r="AL35" s="52"/>
      <c r="AM35" s="52"/>
      <c r="AN35" s="52"/>
      <c r="AO35" s="52"/>
      <c r="AP35" s="52"/>
      <c r="AQ35" s="30"/>
      <c r="AR35" s="30"/>
    </row>
    <row r="36" spans="1:44" s="31" customFormat="1" ht="1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60"/>
      <c r="AD36" s="61"/>
      <c r="AE36" s="59"/>
      <c r="AF36" s="59"/>
      <c r="AG36" s="59"/>
      <c r="AH36" s="59"/>
      <c r="AI36" s="52"/>
      <c r="AJ36" s="52"/>
      <c r="AK36" s="52"/>
      <c r="AL36" s="52"/>
      <c r="AM36" s="52"/>
      <c r="AN36" s="52"/>
      <c r="AO36" s="52"/>
      <c r="AP36" s="52"/>
      <c r="AQ36" s="30"/>
      <c r="AR36" s="30"/>
    </row>
  </sheetData>
  <sheetProtection/>
  <mergeCells count="12">
    <mergeCell ref="A1:P2"/>
    <mergeCell ref="B3:G3"/>
    <mergeCell ref="H3:J3"/>
    <mergeCell ref="K3:O3"/>
    <mergeCell ref="Q1:AB2"/>
    <mergeCell ref="X3:AB3"/>
    <mergeCell ref="AD3:AH3"/>
    <mergeCell ref="P3:S3"/>
    <mergeCell ref="T3:W3"/>
    <mergeCell ref="AC3:AC5"/>
    <mergeCell ref="N4:O4"/>
    <mergeCell ref="A3:A4"/>
  </mergeCells>
  <printOptions horizontalCentered="1"/>
  <pageMargins left="0.2362204724409449" right="0.2362204724409449" top="0.7874015748031497" bottom="0.15748031496062992" header="0.31496062992125984" footer="0.15748031496062992"/>
  <pageSetup fitToHeight="1" fitToWidth="1" horizontalDpi="600" verticalDpi="600" orientation="landscape" paperSize="9" scale="12" r:id="rId1"/>
  <headerFooter alignWithMargins="0">
    <oddHeader>&amp;CДепартамент сельского хозяйства и продовольственных ресурсов Вологодской области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2020-08-06T06:02:32Z</cp:lastPrinted>
  <dcterms:created xsi:type="dcterms:W3CDTF">2005-11-08T07:16:15Z</dcterms:created>
  <dcterms:modified xsi:type="dcterms:W3CDTF">2021-08-02T09:17:24Z</dcterms:modified>
  <cp:category/>
  <cp:version/>
  <cp:contentType/>
  <cp:contentStatus/>
</cp:coreProperties>
</file>