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<sst xmlns="http://schemas.openxmlformats.org/spreadsheetml/2006/main" count="134" uniqueCount="70">
  <si>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</si>
  <si>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</si>
  <si>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</si>
  <si>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</si>
  <si>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</si>
  <si>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</si>
  <si>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</si>
  <si>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</si>
  <si>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</si>
  <si>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</si>
  <si>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</si>
  <si>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</si>
  <si>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</si>
  <si>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</si>
  <si>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</si>
  <si>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</si>
  <si>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</si>
  <si>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</si>
  <si>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</si>
  <si>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</si>
  <si>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</si>
  <si>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</si>
  <si>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</si>
  <si>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</si>
  <si>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</si>
  <si>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</si>
  <si>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</si>
  <si>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</si>
  <si>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</si>
  <si>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</si>
  <si>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</si>
  <si>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</si>
  <si>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</si>
  <si>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</si>
  <si>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</si>
  <si>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</si>
  <si>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</si>
  <si>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</si>
  <si>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</si>
  <si>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</si>
  <si>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</si>
  <si>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</si>
  <si>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</si>
  <si>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</si>
  <si>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</si>
  <si>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</si>
  <si>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</si>
  <si>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</si>
  <si>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</si>
  <si>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</si>
  <si>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</si>
  <si>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</si>
  <si>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</si>
  <si>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</si>
  <si>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</si>
  <si>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</si>
  <si>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</si>
  <si>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</si>
  <si>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</si>
  <si>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</si>
  <si>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</si>
  <si>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</si>
  <si>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</si>
  <si>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</si>
  <si>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</si>
  <si>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</si>
  <si>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</si>
  <si>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</si>
  <si>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НОЯБРЯ 2021 ГОДА</t>
  </si>
  <si>
    <t>Фактически исполнено на  01.11.2021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</si>
</sst>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87" zoomScaleSheetLayoutView="87" zoomScalePageLayoutView="0" workbookViewId="0" topLeftCell="B33">
      <selection activeCell="G12" sqref="G12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83847.30000000002</v>
      </c>
      <c r="G13" s="10">
        <f>G14+G15+G16+G18+G20+G17+G19</f>
        <v>50824.4</v>
      </c>
      <c r="H13" s="10">
        <f>G13/F13*100</f>
        <v>60.61542828451243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1766</v>
      </c>
      <c r="G14" s="13">
        <v>1333.6</v>
      </c>
      <c r="H14" s="14">
        <f aca="true" t="shared" si="0" ref="H14:H46">G14/F14*100</f>
        <v>75.51528878822197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2157.8</v>
      </c>
      <c r="G15" s="13">
        <v>1183.8</v>
      </c>
      <c r="H15" s="14">
        <f t="shared" si="0"/>
        <v>54.86143294095838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35588.4</v>
      </c>
      <c r="G16" s="13">
        <v>25935.9</v>
      </c>
      <c r="H16" s="14">
        <f t="shared" si="0"/>
        <v>72.87739825336345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7.6</v>
      </c>
      <c r="H17" s="14">
        <f>G17/F17*100</f>
        <v>79.16666666666666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8728.2</v>
      </c>
      <c r="G18" s="13">
        <v>6037.6</v>
      </c>
      <c r="H18" s="14">
        <f t="shared" si="0"/>
        <v>69.17348365069545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5995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29602.3</v>
      </c>
      <c r="G20" s="13">
        <v>16325.9</v>
      </c>
      <c r="H20" s="14">
        <f t="shared" si="0"/>
        <v>55.15078220273425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691.8</v>
      </c>
      <c r="G21" s="10">
        <f>G22+G24+G23</f>
        <v>392.59</v>
      </c>
      <c r="H21" s="10">
        <f t="shared" si="0"/>
        <v>56.749060422087304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81.7</v>
      </c>
      <c r="H22" s="14">
        <f t="shared" si="0"/>
        <v>93.4782608695652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51</v>
      </c>
      <c r="H23" s="14">
        <f t="shared" si="0"/>
        <v>22.43730752309723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377.1</v>
      </c>
      <c r="G24" s="13">
        <v>259.89</v>
      </c>
      <c r="H24" s="14">
        <f t="shared" si="0"/>
        <v>68.91805887032618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129483.79999999999</v>
      </c>
      <c r="G25" s="10">
        <f>G27+G28+G26</f>
        <v>47656.3</v>
      </c>
      <c r="H25" s="10">
        <f t="shared" si="0"/>
        <v>36.80483581729916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3198.4</v>
      </c>
      <c r="G26" s="14">
        <v>2474.8</v>
      </c>
      <c r="H26" s="14">
        <f t="shared" si="0"/>
        <v>77.37618809404702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123701</v>
      </c>
      <c r="G27" s="13">
        <v>44680.6</v>
      </c>
      <c r="H27" s="14">
        <f t="shared" si="0"/>
        <v>36.11983734973848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2584.4</v>
      </c>
      <c r="G28" s="13">
        <v>500.9</v>
      </c>
      <c r="H28" s="14">
        <f t="shared" si="0"/>
        <v>19.381674663364805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4884.9</v>
      </c>
      <c r="G29" s="10">
        <f>G30+G31+G32</f>
        <v>4470.2</v>
      </c>
      <c r="H29" s="10">
        <f>G29/F29*100</f>
        <v>91.51057339966017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165.7</v>
      </c>
      <c r="H30" s="14">
        <f t="shared" si="0"/>
        <v>78.82968601332064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2914</v>
      </c>
      <c r="G31" s="13">
        <v>2543.8</v>
      </c>
      <c r="H31" s="14">
        <f t="shared" si="0"/>
        <v>87.29581331503088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1760.7</v>
      </c>
      <c r="G32" s="13">
        <v>1760.7</v>
      </c>
      <c r="H32" s="14">
        <f t="shared" si="0"/>
        <v>100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467.7</v>
      </c>
      <c r="G33" s="18">
        <f>G34</f>
        <v>325.3</v>
      </c>
      <c r="H33" s="10">
        <f t="shared" si="0"/>
        <v>69.55313234979688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467.7</v>
      </c>
      <c r="G34" s="13">
        <v>325.3</v>
      </c>
      <c r="H34" s="14">
        <f t="shared" si="0"/>
        <v>69.55313234979688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F36+F37+F38+F39+F40</f>
        <v>628452.1000000001</v>
      </c>
      <c r="G35" s="19">
        <f>SUM(G36:G40)</f>
        <v>443502.5</v>
      </c>
      <c r="H35" s="10">
        <f t="shared" si="0"/>
        <v>70.57061309843661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152449.9</v>
      </c>
      <c r="G36" s="13">
        <v>95491.2</v>
      </c>
      <c r="H36" s="14">
        <f t="shared" si="0"/>
        <v>62.63775837176673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322613.4</v>
      </c>
      <c r="G37" s="13">
        <v>227869.7</v>
      </c>
      <c r="H37" s="14">
        <f t="shared" si="0"/>
        <v>70.63243498255187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28192.7</v>
      </c>
      <c r="G38" s="13">
        <v>20396.8</v>
      </c>
      <c r="H38" s="14">
        <f t="shared" si="0"/>
        <v>72.3478063470331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5569</v>
      </c>
      <c r="G39" s="13">
        <v>4663.8</v>
      </c>
      <c r="H39" s="14">
        <f t="shared" si="0"/>
        <v>83.74573532052435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119627.1</v>
      </c>
      <c r="G40" s="13">
        <v>95081</v>
      </c>
      <c r="H40" s="14">
        <f t="shared" si="0"/>
        <v>79.48115435382115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39507.299999999996</v>
      </c>
      <c r="G41" s="10">
        <f>G42+G43</f>
        <v>29464.1</v>
      </c>
      <c r="H41" s="10">
        <f t="shared" si="0"/>
        <v>74.5788752964642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35184.1</v>
      </c>
      <c r="G42" s="13">
        <v>26291.5</v>
      </c>
      <c r="H42" s="14">
        <f t="shared" si="0"/>
        <v>74.725515218522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4323.2</v>
      </c>
      <c r="G43" s="13">
        <v>3172.6</v>
      </c>
      <c r="H43" s="14">
        <f t="shared" si="0"/>
        <v>73.38545521835678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550.1</v>
      </c>
      <c r="H44" s="10">
        <f t="shared" si="0"/>
        <v>57.692711064499214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406.3</v>
      </c>
      <c r="H45" s="14">
        <f t="shared" si="0"/>
        <v>73.67180417044425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143.8</v>
      </c>
      <c r="H46" s="14">
        <f t="shared" si="0"/>
        <v>35.77114427860697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41503.49999999999</v>
      </c>
      <c r="G47" s="10">
        <f>G48+G49+G50+G51</f>
        <v>32271</v>
      </c>
      <c r="H47" s="10">
        <f>G47/F47*100</f>
        <v>77.75488814196395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1704.9</v>
      </c>
      <c r="G48" s="13">
        <v>1409.5</v>
      </c>
      <c r="H48" s="14">
        <f aca="true" t="shared" si="1" ref="H48:H57">G48/F48*100</f>
        <v>82.67347058478502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34189.7</v>
      </c>
      <c r="G49" s="13">
        <v>26600.1</v>
      </c>
      <c r="H49" s="14">
        <f t="shared" si="1"/>
        <v>77.80150162183348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3935</v>
      </c>
      <c r="H50" s="14">
        <f t="shared" si="1"/>
        <v>75.98432038928689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430.2</v>
      </c>
      <c r="G51" s="13">
        <v>326.4</v>
      </c>
      <c r="H51" s="14">
        <f t="shared" si="1"/>
        <v>75.87168758716875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8426.8</v>
      </c>
      <c r="G52" s="10">
        <f>G53</f>
        <v>5716.6</v>
      </c>
      <c r="H52" s="10">
        <f t="shared" si="1"/>
        <v>67.83832534295344</v>
      </c>
    </row>
    <row r="53" spans="3:8" ht="18.75">
      <c r="C53" s="16" t="s">
        <v>57</v>
      </c>
      <c r="D53" s="12">
        <v>11</v>
      </c>
      <c r="E53" s="12" t="s">
        <v>15</v>
      </c>
      <c r="F53" s="13">
        <v>8426.8</v>
      </c>
      <c r="G53" s="13">
        <v>5716.6</v>
      </c>
      <c r="H53" s="14">
        <f t="shared" si="1"/>
        <v>67.83832534295344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51324.8</v>
      </c>
      <c r="G54" s="10">
        <f>SUM(G55:G56)</f>
        <v>43092.6</v>
      </c>
      <c r="H54" s="10">
        <f t="shared" si="1"/>
        <v>83.96058046012843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13469.6</v>
      </c>
      <c r="H55" s="14">
        <f t="shared" si="1"/>
        <v>88.5179538404921</v>
      </c>
    </row>
    <row r="56" spans="3:8" ht="18.75">
      <c r="C56" s="16" t="s">
        <v>60</v>
      </c>
      <c r="D56" s="12">
        <v>14</v>
      </c>
      <c r="E56" s="12" t="s">
        <v>15</v>
      </c>
      <c r="F56" s="13">
        <v>36108</v>
      </c>
      <c r="G56" s="21">
        <v>29623</v>
      </c>
      <c r="H56" s="14">
        <f t="shared" si="1"/>
        <v>82.03999113769802</v>
      </c>
    </row>
    <row r="57" spans="3:8" ht="18.75">
      <c r="C57" s="36" t="s">
        <v>61</v>
      </c>
      <c r="D57" s="37"/>
      <c r="E57" s="37"/>
      <c r="F57" s="22">
        <f>F13++F21++F25+F29++++++F33++F35+F41+F44+F47+F52+F54</f>
        <v>989543.5000000002</v>
      </c>
      <c r="G57" s="22">
        <f>G13+G21+G25+G29+G33+G35+G41+G44+G47+G52+G54</f>
        <v>658265.69</v>
      </c>
      <c r="H57" s="22">
        <f t="shared" si="1"/>
        <v>66.52215794454713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2021-10-12T10:59:55Z</cp:lastPrinted>
  <dcterms:created xsi:type="dcterms:W3CDTF">2020-04-16T14:18:19Z</dcterms:created>
  <dcterms:modified xsi:type="dcterms:W3CDTF">2021-11-11T13:42:57Z</dcterms:modified>
  <cp:category/>
  <cp:version/>
  <cp:contentType/>
  <cp:contentStatus/>
</cp:coreProperties>
</file>