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275" windowHeight="8190" activeTab="0"/>
  </bookViews>
  <sheets>
    <sheet name="по разделам" sheetId="1" r:id="rId1"/>
  </sheets>
  <definedNames>
    <definedName name="_xlnm.Print_Area" localSheetId="0">'по разделам'!$C$1:$H$59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<sst xmlns="http://schemas.openxmlformats.org/spreadsheetml/2006/main" count="140" uniqueCount="72">
  <si>
    <t xml:space="preserve">Приложение </t>
  </si>
  <si>
    <t>к решению Представительного Собрания</t>
  </si>
  <si>
    <t>Никольского муниципального района</t>
  </si>
  <si>
    <t>№   от     года</t>
  </si>
  <si>
    <t xml:space="preserve">                                                                                                                                                                       </t>
  </si>
  <si>
    <t xml:space="preserve">      (тыс. рублей)</t>
  </si>
  <si>
    <t>Наименование</t>
  </si>
  <si>
    <t>Раздел</t>
  </si>
  <si>
    <t>Подраздел</t>
  </si>
  <si>
    <t>Утверждено на год</t>
  </si>
  <si>
    <t xml:space="preserve">Процент исполнения к годовому плану 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</si>
  <si>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</si>
  <si>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</si>
  <si>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</si>
  <si>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</si>
  <si>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</si>
  <si>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</si>
  <si>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</si>
  <si>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</si>
  <si>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</si>
  <si>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</si>
  <si>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</si>
  <si>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 </t>
  </si>
  <si>
    <t>06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</si>
  <si>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</si>
  <si>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</si>
  <si>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</si>
  <si>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Другие вопросы в области национальной  безопасности и правоохранительной деятельности</t>
  </si>
  <si>
    <t>НАЦИОНАЛЬНАЯ ЭКОНОМИКА 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</si>
  <si>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</si>
  <si>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</si>
  <si>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</si>
  <si>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 </t>
  </si>
  <si>
    <t>Коммунальное хозяйство </t>
  </si>
  <si>
    <t>Благоустройство</t>
  </si>
  <si>
    <t>ОХРАНА ОКРУЖАЮЩЕЙ СРЕДЫ</t>
  </si>
  <si>
    <t>Другие вопросы в области охраны окружающей среды </t>
  </si>
  <si>
    <t>ОБРАЗОВАНИЕ </t>
  </si>
  <si>
    <t>07</t>
  </si>
  <si>
    <t>Дошкольное образование</t>
  </si>
  <si>
    <t>Общее образование 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</si>
  <si>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</si>
  <si>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</si>
  <si>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</si>
  <si>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</si>
  <si>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08</t>
  </si>
  <si>
    <t>Культура  </t>
  </si>
  <si>
    <t>Другие вопросы в области культуры, кинематографии</t>
  </si>
  <si>
    <t>ЗДРАВООХРАНЕНИЕ </t>
  </si>
  <si>
    <t>Другие вопросы в области здравоохранения</t>
  </si>
  <si>
    <t>СОЦИАЛЬНАЯ ПОЛИТИКА </t>
  </si>
  <si>
    <t>Пенсионное обеспечение</t>
  </si>
  <si>
    <t>Социальное обеспечение населения</t>
  </si>
  <si>
    <t>Охрана семьи и детства </t>
  </si>
  <si>
    <t xml:space="preserve">Другие вопросы в области социальной политики </t>
  </si>
  <si>
    <t>10</t>
  </si>
  <si>
    <t>ФИЗИЧЕСКАЯ КУЛЬТУРА И СПОРТ</t>
  </si>
  <si>
    <t>Массовый спорт </t>
  </si>
  <si>
    <t>МЕЖБЮДЖЕТНЫЕ ТРАНСФЕРТЫ ОБЩЕГО ХАРАКТЕРА БЮДЖЕТАМ СУБЪЕКТОВ РОССИЙСКОЙ ФЕДЕРАЦИИ</t>
  </si>
  <si>
    <t>Дотации на выравнивание бюджетной обеспеченности субъектов Российской Федерации и муниципальных образований  </t>
  </si>
  <si>
    <t>Иные дотации </t>
  </si>
  <si>
    <t>ИТОГО РАСХОДОВ </t>
  </si>
  <si>
    <t>Транспорт</t>
  </si>
  <si>
    <t>11</t>
  </si>
  <si>
    <t>Резервные фонды</t>
  </si>
  <si>
    <t>Гражданская оборона</t>
  </si>
  <si>
    <t>Защита населения и территории от чрезвычайных  ситуаций природного и техногенного характера, пожарная безопасность</t>
  </si>
  <si>
    <t>Санитарно-эпидемиологическое благополучие</t>
  </si>
  <si>
    <t>Общеэкономические вопросы</t>
  </si>
  <si>
    <t>Другие вопросы в области физической культуры и спорта</t>
  </si>
  <si>
    <t>ИНФОРМАЦИЯ ОБ ИСПОЛНЕНИИ РАЙОННОГО БЮДЖЕТА ПО РАСХОДАМ  НА 01 СЕНТЯБРЯ 2022 ГОДА</t>
  </si>
  <si>
    <t>Фактически исполнено на  01.09.2022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</si>
</sst>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i/>
      <sz val="9"/>
      <color indexed="8"/>
      <name val="Arial"/>
      <family val="2"/>
    </font>
    <font>
      <sz val="9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name val="Arial Cyr"/>
      <family val="0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name val="Arial"/>
      <family val="2"/>
    </font>
    <font>
      <sz val="10"/>
      <color indexed="62"/>
      <name val="Arial Cyr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9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18" fillId="0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18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19" fillId="0" borderId="0">
      <alignment horizontal="left" vertical="top"/>
      <protection/>
    </xf>
    <xf numFmtId="0" fontId="50" fillId="0" borderId="7" applyNumberFormat="0" applyFill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54" fillId="0" borderId="0" applyNumberFormat="0" applyFill="0" applyBorder="0" applyAlignment="0" applyProtection="0"/>
    <xf numFmtId="0" fontId="55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41" fillId="38" borderId="10" applyNumberFormat="0" applyFont="0" applyAlignment="0" applyProtection="0"/>
    <xf numFmtId="9" fontId="41" fillId="0" borderId="0" applyFont="0" applyFill="0" applyBorder="0" applyAlignment="0" applyProtection="0"/>
    <xf numFmtId="49" fontId="21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171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0" fontId="59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</cellStyleXfs>
  <cellXfs count="3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center" vertical="center"/>
    </xf>
    <xf numFmtId="172" fontId="11" fillId="0" borderId="12" xfId="0" applyNumberFormat="1" applyFont="1" applyFill="1" applyBorder="1" applyAlignment="1">
      <alignment horizontal="center" vertical="center"/>
    </xf>
    <xf numFmtId="0" fontId="12" fillId="41" borderId="12" xfId="0" applyFont="1" applyFill="1" applyBorder="1" applyAlignment="1">
      <alignment horizontal="left" wrapText="1"/>
    </xf>
    <xf numFmtId="49" fontId="13" fillId="0" borderId="12" xfId="0" applyNumberFormat="1" applyFont="1" applyFill="1" applyBorder="1" applyAlignment="1">
      <alignment horizontal="center" vertical="center"/>
    </xf>
    <xf numFmtId="172" fontId="14" fillId="42" borderId="12" xfId="0" applyNumberFormat="1" applyFont="1" applyFill="1" applyBorder="1" applyAlignment="1">
      <alignment horizontal="center" vertical="center"/>
    </xf>
    <xf numFmtId="172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vertical="top" wrapText="1"/>
    </xf>
    <xf numFmtId="172" fontId="11" fillId="42" borderId="12" xfId="0" applyNumberFormat="1" applyFont="1" applyFill="1" applyBorder="1" applyAlignment="1">
      <alignment horizontal="center" vertical="center"/>
    </xf>
    <xf numFmtId="172" fontId="15" fillId="42" borderId="12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/>
    </xf>
    <xf numFmtId="172" fontId="14" fillId="0" borderId="12" xfId="0" applyNumberFormat="1" applyFont="1" applyBorder="1" applyAlignment="1">
      <alignment horizontal="center" vertical="center"/>
    </xf>
    <xf numFmtId="172" fontId="16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172" fontId="22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11" fillId="0" borderId="0" xfId="9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center" vertical="top" wrapText="1"/>
    </xf>
    <xf numFmtId="0" fontId="17" fillId="0" borderId="12" xfId="0" applyFont="1" applyBorder="1" applyAlignment="1">
      <alignment horizontal="center"/>
    </xf>
  </cellXfs>
  <cellStyles count="1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Заголовки полей" xfId="57"/>
    <cellStyle name="Заголовки полей [печать]" xfId="58"/>
    <cellStyle name="Заголовки полей 2" xfId="59"/>
    <cellStyle name="Заголовки полей 3" xfId="60"/>
    <cellStyle name="Заголовки полей 4" xfId="61"/>
    <cellStyle name="Заголовок 1" xfId="62"/>
    <cellStyle name="Заголовок 2" xfId="63"/>
    <cellStyle name="Заголовок 3" xfId="64"/>
    <cellStyle name="Заголовок 4" xfId="65"/>
    <cellStyle name="Заголовок меры" xfId="66"/>
    <cellStyle name="Заголовок меры 2" xfId="67"/>
    <cellStyle name="Заголовок меры 3" xfId="68"/>
    <cellStyle name="Заголовок меры 4" xfId="69"/>
    <cellStyle name="Заголовок показателя [печать]" xfId="70"/>
    <cellStyle name="Заголовок показателя константы" xfId="71"/>
    <cellStyle name="Заголовок показателя константы 2" xfId="72"/>
    <cellStyle name="Заголовок показателя константы 3" xfId="73"/>
    <cellStyle name="Заголовок показателя константы 4" xfId="74"/>
    <cellStyle name="Заголовок результата расчета" xfId="75"/>
    <cellStyle name="Заголовок результата расчета 2" xfId="76"/>
    <cellStyle name="Заголовок результата расчета 3" xfId="77"/>
    <cellStyle name="Заголовок результата расчета 4" xfId="78"/>
    <cellStyle name="Заголовок свободного показателя" xfId="79"/>
    <cellStyle name="Заголовок свободного показателя 2" xfId="80"/>
    <cellStyle name="Заголовок свободного показателя 3" xfId="81"/>
    <cellStyle name="Заголовок свободного показателя 4" xfId="82"/>
    <cellStyle name="Значение фильтра" xfId="83"/>
    <cellStyle name="Значение фильтра [печать]" xfId="84"/>
    <cellStyle name="Значение фильтра [печать] 2" xfId="85"/>
    <cellStyle name="Значение фильтра [печать] 3" xfId="86"/>
    <cellStyle name="Значение фильтра [печать] 4" xfId="87"/>
    <cellStyle name="Значение фильтра 2" xfId="88"/>
    <cellStyle name="Значение фильтра 3" xfId="89"/>
    <cellStyle name="Значение фильтра 4" xfId="90"/>
    <cellStyle name="Информация о задаче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 2 4" xfId="99"/>
    <cellStyle name="Обычный 2 5" xfId="100"/>
    <cellStyle name="Обычный 3" xfId="101"/>
    <cellStyle name="Отдельная ячейка" xfId="102"/>
    <cellStyle name="Отдельная ячейка - константа" xfId="103"/>
    <cellStyle name="Отдельная ячейка - константа [печать]" xfId="104"/>
    <cellStyle name="Отдельная ячейка - константа [печать] 2" xfId="105"/>
    <cellStyle name="Отдельная ячейка - константа [печать] 3" xfId="106"/>
    <cellStyle name="Отдельная ячейка - константа [печать] 4" xfId="107"/>
    <cellStyle name="Отдельная ячейка - константа 2" xfId="108"/>
    <cellStyle name="Отдельная ячейка - константа 3" xfId="109"/>
    <cellStyle name="Отдельная ячейка - константа 4" xfId="110"/>
    <cellStyle name="Отдельная ячейка [печать]" xfId="111"/>
    <cellStyle name="Отдельная ячейка [печать] 2" xfId="112"/>
    <cellStyle name="Отдельная ячейка [печать] 3" xfId="113"/>
    <cellStyle name="Отдельная ячейка [печать] 4" xfId="114"/>
    <cellStyle name="Отдельная ячейка 2" xfId="115"/>
    <cellStyle name="Отдельная ячейка 3" xfId="116"/>
    <cellStyle name="Отдельная ячейка 4" xfId="117"/>
    <cellStyle name="Отдельная ячейка-результат" xfId="118"/>
    <cellStyle name="Отдельная ячейка-результат [печать]" xfId="119"/>
    <cellStyle name="Отдельная ячейка-результат [печать] 2" xfId="120"/>
    <cellStyle name="Отдельная ячейка-результат [печать] 3" xfId="121"/>
    <cellStyle name="Отдельная ячейка-результат [печать] 4" xfId="122"/>
    <cellStyle name="Отдельная ячейка-результат 2" xfId="123"/>
    <cellStyle name="Отдельная ячейка-результат 3" xfId="124"/>
    <cellStyle name="Отдельная ячейка-результат 4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Свойства элементов измерения" xfId="131"/>
    <cellStyle name="Свойства элементов измерения [печать]" xfId="132"/>
    <cellStyle name="Свойства элементов измерения [печать] 2" xfId="133"/>
    <cellStyle name="Свойства элементов измерения [печать] 3" xfId="134"/>
    <cellStyle name="Свойства элементов измерения [печать] 4" xfId="135"/>
    <cellStyle name="Связанная ячейка" xfId="136"/>
    <cellStyle name="Текст предупреждения" xfId="137"/>
    <cellStyle name="Comma" xfId="138"/>
    <cellStyle name="Comma [0]" xfId="139"/>
    <cellStyle name="Хороший" xfId="140"/>
    <cellStyle name="Элементы осей" xfId="141"/>
    <cellStyle name="Элементы осей [печать]" xfId="142"/>
    <cellStyle name="Элементы осей [печать] 2" xfId="143"/>
    <cellStyle name="Элементы осей [печать] 3" xfId="144"/>
    <cellStyle name="Элементы осей [печать] 4" xfId="145"/>
    <cellStyle name="Элементы осей 2" xfId="146"/>
    <cellStyle name="Элементы осей 3" xfId="147"/>
    <cellStyle name="Элементы осей 4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1:H61"/>
  <sheetViews>
    <sheetView tabSelected="1" view="pageBreakPreview" zoomScale="87" zoomScaleSheetLayoutView="87" zoomScalePageLayoutView="0" workbookViewId="0" topLeftCell="B28">
      <selection activeCell="H29" sqref="H29"/>
    </sheetView>
  </sheetViews>
  <sheetFormatPr defaultColWidth="9.00390625" defaultRowHeight="12.75"/>
  <cols>
    <col min="1" max="1" width="9.125" style="2" customWidth="1"/>
    <col min="2" max="2" width="1.00390625" style="2" customWidth="1"/>
    <col min="3" max="3" width="71.00390625" style="2" customWidth="1"/>
    <col min="4" max="4" width="11.00390625" style="2" customWidth="1"/>
    <col min="5" max="5" width="10.375" style="2" customWidth="1"/>
    <col min="6" max="6" width="16.00390625" style="2" customWidth="1"/>
    <col min="7" max="7" width="16.75390625" style="2" customWidth="1"/>
    <col min="8" max="8" width="17.75390625" style="2" customWidth="1"/>
    <col min="9" max="16384" width="9.125" style="2" customWidth="1"/>
  </cols>
  <sheetData>
    <row r="1" spans="3:6" ht="4.5" customHeight="1">
      <c r="C1" s="30"/>
      <c r="D1" s="30"/>
      <c r="E1" s="30"/>
      <c r="F1" s="30"/>
    </row>
    <row r="2" spans="3:6" ht="15" hidden="1">
      <c r="C2" s="1"/>
      <c r="D2" s="1"/>
      <c r="E2" s="1"/>
      <c r="F2" s="3" t="s">
        <v>0</v>
      </c>
    </row>
    <row r="3" spans="3:6" ht="15" hidden="1">
      <c r="C3" s="1"/>
      <c r="D3" s="1"/>
      <c r="E3" s="1"/>
      <c r="F3" s="3" t="s">
        <v>1</v>
      </c>
    </row>
    <row r="4" spans="3:6" ht="15" hidden="1">
      <c r="C4" s="1"/>
      <c r="D4" s="1"/>
      <c r="E4" s="1"/>
      <c r="F4" s="3" t="s">
        <v>2</v>
      </c>
    </row>
    <row r="5" spans="3:6" ht="15" hidden="1">
      <c r="C5" s="1"/>
      <c r="D5" s="1"/>
      <c r="E5" s="1"/>
      <c r="F5" s="3" t="s">
        <v>3</v>
      </c>
    </row>
    <row r="6" spans="3:5" ht="16.5" customHeight="1">
      <c r="C6" s="1"/>
      <c r="D6" s="3"/>
      <c r="E6" s="1"/>
    </row>
    <row r="7" spans="3:6" ht="12">
      <c r="C7" s="1"/>
      <c r="D7" s="1"/>
      <c r="E7" s="1"/>
      <c r="F7" s="1"/>
    </row>
    <row r="8" spans="3:8" ht="15.75">
      <c r="C8" s="31" t="s">
        <v>70</v>
      </c>
      <c r="D8" s="31"/>
      <c r="E8" s="31"/>
      <c r="F8" s="31"/>
      <c r="G8" s="31"/>
      <c r="H8" s="31"/>
    </row>
    <row r="9" spans="3:6" ht="15">
      <c r="C9" s="32"/>
      <c r="D9" s="33"/>
      <c r="E9" s="33"/>
      <c r="F9" s="33"/>
    </row>
    <row r="10" spans="3:8" ht="15">
      <c r="C10" s="34" t="s">
        <v>4</v>
      </c>
      <c r="D10" s="35"/>
      <c r="E10" s="35"/>
      <c r="F10" s="36"/>
      <c r="H10" s="4" t="s">
        <v>5</v>
      </c>
    </row>
    <row r="11" spans="3:8" ht="60" customHeight="1">
      <c r="C11" s="5" t="s">
        <v>6</v>
      </c>
      <c r="D11" s="6" t="s">
        <v>7</v>
      </c>
      <c r="E11" s="6" t="s">
        <v>8</v>
      </c>
      <c r="F11" s="5" t="s">
        <v>9</v>
      </c>
      <c r="G11" s="29" t="s">
        <v>71</v>
      </c>
      <c r="H11" s="7" t="s">
        <v>10</v>
      </c>
    </row>
    <row r="12" spans="3:8" ht="15">
      <c r="C12" s="26">
        <v>1</v>
      </c>
      <c r="D12" s="27">
        <v>2</v>
      </c>
      <c r="E12" s="27">
        <v>3</v>
      </c>
      <c r="F12" s="26">
        <v>4</v>
      </c>
      <c r="G12" s="28">
        <v>5</v>
      </c>
      <c r="H12" s="28">
        <v>6</v>
      </c>
    </row>
    <row r="13" spans="3:8" ht="15.75">
      <c r="C13" s="8" t="s">
        <v>11</v>
      </c>
      <c r="D13" s="9" t="s">
        <v>12</v>
      </c>
      <c r="E13" s="9" t="s">
        <v>13</v>
      </c>
      <c r="F13" s="10">
        <f>F14+F15+F16+F18+F20+F17+F19</f>
        <v>93392.70000000001</v>
      </c>
      <c r="G13" s="10">
        <f>G14+G15+G16+G18+G20+G17+G19</f>
        <v>46806.799999999996</v>
      </c>
      <c r="H13" s="10">
        <f>G13/F13*100</f>
        <v>50.118264061323835</v>
      </c>
    </row>
    <row r="14" spans="3:8" ht="34.5" customHeight="1">
      <c r="C14" s="11" t="s">
        <v>14</v>
      </c>
      <c r="D14" s="12" t="s">
        <v>12</v>
      </c>
      <c r="E14" s="12" t="s">
        <v>15</v>
      </c>
      <c r="F14" s="13">
        <v>2697.3</v>
      </c>
      <c r="G14" s="13">
        <v>2071.1</v>
      </c>
      <c r="H14" s="14">
        <f aca="true" t="shared" si="0" ref="H14:H47">G14/F14*100</f>
        <v>76.7841915990064</v>
      </c>
    </row>
    <row r="15" spans="3:8" ht="50.25" customHeight="1">
      <c r="C15" s="15" t="s">
        <v>16</v>
      </c>
      <c r="D15" s="12" t="s">
        <v>12</v>
      </c>
      <c r="E15" s="12" t="s">
        <v>17</v>
      </c>
      <c r="F15" s="13">
        <v>1890.4</v>
      </c>
      <c r="G15" s="13">
        <v>1244.7</v>
      </c>
      <c r="H15" s="14">
        <f t="shared" si="0"/>
        <v>65.84320778671182</v>
      </c>
    </row>
    <row r="16" spans="3:8" ht="48.75" customHeight="1">
      <c r="C16" s="15" t="s">
        <v>18</v>
      </c>
      <c r="D16" s="12" t="s">
        <v>12</v>
      </c>
      <c r="E16" s="12" t="s">
        <v>19</v>
      </c>
      <c r="F16" s="13">
        <v>39058.5</v>
      </c>
      <c r="G16" s="13">
        <v>23276.6</v>
      </c>
      <c r="H16" s="14">
        <f t="shared" si="0"/>
        <v>59.59419844592085</v>
      </c>
    </row>
    <row r="17" spans="3:8" ht="18" customHeight="1">
      <c r="C17" s="16" t="s">
        <v>20</v>
      </c>
      <c r="D17" s="12" t="s">
        <v>12</v>
      </c>
      <c r="E17" s="12" t="s">
        <v>21</v>
      </c>
      <c r="F17" s="13">
        <v>29.1</v>
      </c>
      <c r="G17" s="13">
        <v>29.1</v>
      </c>
      <c r="H17" s="14">
        <f>G17/F17*100</f>
        <v>100</v>
      </c>
    </row>
    <row r="18" spans="3:8" ht="35.25" customHeight="1">
      <c r="C18" s="15" t="s">
        <v>22</v>
      </c>
      <c r="D18" s="12" t="s">
        <v>12</v>
      </c>
      <c r="E18" s="12" t="s">
        <v>23</v>
      </c>
      <c r="F18" s="13">
        <v>9515.2</v>
      </c>
      <c r="G18" s="13">
        <v>5101.7</v>
      </c>
      <c r="H18" s="14">
        <f t="shared" si="0"/>
        <v>53.61631915251387</v>
      </c>
    </row>
    <row r="19" spans="3:8" ht="19.5" customHeight="1">
      <c r="C19" s="15" t="s">
        <v>64</v>
      </c>
      <c r="D19" s="12" t="s">
        <v>12</v>
      </c>
      <c r="E19" s="12" t="s">
        <v>63</v>
      </c>
      <c r="F19" s="13">
        <v>15860.6</v>
      </c>
      <c r="G19" s="13">
        <v>0</v>
      </c>
      <c r="H19" s="14">
        <f t="shared" si="0"/>
        <v>0</v>
      </c>
    </row>
    <row r="20" spans="3:8" ht="18.75" customHeight="1">
      <c r="C20" s="16" t="s">
        <v>24</v>
      </c>
      <c r="D20" s="12" t="s">
        <v>12</v>
      </c>
      <c r="E20" s="12">
        <v>13</v>
      </c>
      <c r="F20" s="13">
        <v>24341.6</v>
      </c>
      <c r="G20" s="13">
        <v>15083.6</v>
      </c>
      <c r="H20" s="14">
        <f t="shared" si="0"/>
        <v>61.966345679823846</v>
      </c>
    </row>
    <row r="21" spans="3:8" ht="31.5">
      <c r="C21" s="17" t="s">
        <v>25</v>
      </c>
      <c r="D21" s="9" t="s">
        <v>17</v>
      </c>
      <c r="E21" s="9" t="s">
        <v>13</v>
      </c>
      <c r="F21" s="10">
        <f>F22+F24+F23</f>
        <v>709.9000000000001</v>
      </c>
      <c r="G21" s="10">
        <f>G22+G24+G23</f>
        <v>308.6</v>
      </c>
      <c r="H21" s="10">
        <f t="shared" si="0"/>
        <v>43.470911395971264</v>
      </c>
    </row>
    <row r="22" spans="3:8" ht="16.5" customHeight="1">
      <c r="C22" s="15" t="s">
        <v>65</v>
      </c>
      <c r="D22" s="12" t="s">
        <v>17</v>
      </c>
      <c r="E22" s="12" t="s">
        <v>26</v>
      </c>
      <c r="F22" s="13">
        <v>147.4</v>
      </c>
      <c r="G22" s="13">
        <v>79.7</v>
      </c>
      <c r="H22" s="14">
        <f t="shared" si="0"/>
        <v>54.07055630936228</v>
      </c>
    </row>
    <row r="23" spans="3:8" ht="33.75" customHeight="1">
      <c r="C23" s="15" t="s">
        <v>66</v>
      </c>
      <c r="D23" s="12" t="s">
        <v>17</v>
      </c>
      <c r="E23" s="12" t="s">
        <v>55</v>
      </c>
      <c r="F23" s="13">
        <v>167.3</v>
      </c>
      <c r="G23" s="13">
        <v>31.6</v>
      </c>
      <c r="H23" s="14">
        <f t="shared" si="0"/>
        <v>18.88822474596533</v>
      </c>
    </row>
    <row r="24" spans="3:8" ht="34.5" customHeight="1">
      <c r="C24" s="15" t="s">
        <v>27</v>
      </c>
      <c r="D24" s="12" t="s">
        <v>17</v>
      </c>
      <c r="E24" s="12">
        <v>14</v>
      </c>
      <c r="F24" s="13">
        <v>395.2</v>
      </c>
      <c r="G24" s="13">
        <v>197.3</v>
      </c>
      <c r="H24" s="14">
        <f t="shared" si="0"/>
        <v>49.924089068825914</v>
      </c>
    </row>
    <row r="25" spans="3:8" ht="15.75">
      <c r="C25" s="8" t="s">
        <v>28</v>
      </c>
      <c r="D25" s="9" t="s">
        <v>19</v>
      </c>
      <c r="E25" s="9" t="s">
        <v>13</v>
      </c>
      <c r="F25" s="10">
        <f>F28+F29+F27+F26</f>
        <v>49965.1</v>
      </c>
      <c r="G25" s="10">
        <f>G28+G29+G27+G26</f>
        <v>10948.5</v>
      </c>
      <c r="H25" s="10">
        <f t="shared" si="0"/>
        <v>21.91229478175767</v>
      </c>
    </row>
    <row r="26" spans="3:8" ht="15.75">
      <c r="C26" s="16" t="s">
        <v>68</v>
      </c>
      <c r="D26" s="12" t="s">
        <v>19</v>
      </c>
      <c r="E26" s="12" t="s">
        <v>12</v>
      </c>
      <c r="F26" s="14">
        <v>500</v>
      </c>
      <c r="G26" s="14">
        <v>500</v>
      </c>
      <c r="H26" s="14">
        <f t="shared" si="0"/>
        <v>100</v>
      </c>
    </row>
    <row r="27" spans="3:8" ht="15.75">
      <c r="C27" s="16" t="s">
        <v>62</v>
      </c>
      <c r="D27" s="12" t="s">
        <v>19</v>
      </c>
      <c r="E27" s="12" t="s">
        <v>45</v>
      </c>
      <c r="F27" s="14">
        <v>2723.7</v>
      </c>
      <c r="G27" s="14">
        <v>1555</v>
      </c>
      <c r="H27" s="14">
        <f t="shared" si="0"/>
        <v>57.09145647464846</v>
      </c>
    </row>
    <row r="28" spans="3:8" ht="18.75">
      <c r="C28" s="16" t="s">
        <v>29</v>
      </c>
      <c r="D28" s="12" t="s">
        <v>19</v>
      </c>
      <c r="E28" s="12" t="s">
        <v>26</v>
      </c>
      <c r="F28" s="13">
        <v>45241.3</v>
      </c>
      <c r="G28" s="13">
        <v>8319.8</v>
      </c>
      <c r="H28" s="14">
        <f t="shared" si="0"/>
        <v>18.389834067544474</v>
      </c>
    </row>
    <row r="29" spans="3:8" ht="18.75" customHeight="1">
      <c r="C29" s="16" t="s">
        <v>30</v>
      </c>
      <c r="D29" s="12" t="s">
        <v>19</v>
      </c>
      <c r="E29" s="12">
        <v>12</v>
      </c>
      <c r="F29" s="13">
        <v>1500.1</v>
      </c>
      <c r="G29" s="13">
        <v>573.7</v>
      </c>
      <c r="H29" s="14">
        <f t="shared" si="0"/>
        <v>38.24411705886275</v>
      </c>
    </row>
    <row r="30" spans="3:8" ht="17.25" customHeight="1">
      <c r="C30" s="8" t="s">
        <v>31</v>
      </c>
      <c r="D30" s="9" t="s">
        <v>21</v>
      </c>
      <c r="E30" s="9" t="s">
        <v>13</v>
      </c>
      <c r="F30" s="10">
        <f>F31+F32+F33</f>
        <v>7647.2</v>
      </c>
      <c r="G30" s="10">
        <f>G31+G32+G33</f>
        <v>6382.3</v>
      </c>
      <c r="H30" s="10">
        <f>G30/F30*100</f>
        <v>83.45930536667015</v>
      </c>
    </row>
    <row r="31" spans="3:8" ht="18" customHeight="1">
      <c r="C31" s="16" t="s">
        <v>32</v>
      </c>
      <c r="D31" s="12" t="s">
        <v>21</v>
      </c>
      <c r="E31" s="12" t="s">
        <v>12</v>
      </c>
      <c r="F31" s="13">
        <v>300</v>
      </c>
      <c r="G31" s="13">
        <v>135.3</v>
      </c>
      <c r="H31" s="14">
        <f t="shared" si="0"/>
        <v>45.1</v>
      </c>
    </row>
    <row r="32" spans="3:8" ht="18" customHeight="1">
      <c r="C32" s="16" t="s">
        <v>33</v>
      </c>
      <c r="D32" s="12" t="s">
        <v>21</v>
      </c>
      <c r="E32" s="12" t="s">
        <v>15</v>
      </c>
      <c r="F32" s="13">
        <v>5555</v>
      </c>
      <c r="G32" s="13">
        <v>4454.8</v>
      </c>
      <c r="H32" s="14">
        <f t="shared" si="0"/>
        <v>80.19441944194419</v>
      </c>
    </row>
    <row r="33" spans="3:8" ht="17.25" customHeight="1">
      <c r="C33" s="16" t="s">
        <v>34</v>
      </c>
      <c r="D33" s="12" t="s">
        <v>21</v>
      </c>
      <c r="E33" s="12" t="s">
        <v>17</v>
      </c>
      <c r="F33" s="13">
        <v>1792.2</v>
      </c>
      <c r="G33" s="13">
        <v>1792.2</v>
      </c>
      <c r="H33" s="14">
        <f t="shared" si="0"/>
        <v>100</v>
      </c>
    </row>
    <row r="34" spans="3:8" ht="15.75">
      <c r="C34" s="17" t="s">
        <v>35</v>
      </c>
      <c r="D34" s="9" t="s">
        <v>23</v>
      </c>
      <c r="E34" s="9" t="s">
        <v>13</v>
      </c>
      <c r="F34" s="10">
        <f>F35</f>
        <v>710.3</v>
      </c>
      <c r="G34" s="18">
        <f>G35</f>
        <v>214.2</v>
      </c>
      <c r="H34" s="10">
        <f t="shared" si="0"/>
        <v>30.15627199774743</v>
      </c>
    </row>
    <row r="35" spans="3:8" ht="16.5" customHeight="1">
      <c r="C35" s="15" t="s">
        <v>36</v>
      </c>
      <c r="D35" s="12" t="s">
        <v>23</v>
      </c>
      <c r="E35" s="12" t="s">
        <v>21</v>
      </c>
      <c r="F35" s="13">
        <v>710.3</v>
      </c>
      <c r="G35" s="13">
        <v>214.2</v>
      </c>
      <c r="H35" s="14">
        <f t="shared" si="0"/>
        <v>30.15627199774743</v>
      </c>
    </row>
    <row r="36" spans="3:8" ht="16.5" customHeight="1">
      <c r="C36" s="8" t="s">
        <v>37</v>
      </c>
      <c r="D36" s="9" t="s">
        <v>38</v>
      </c>
      <c r="E36" s="9" t="s">
        <v>13</v>
      </c>
      <c r="F36" s="10">
        <f>F37+F38+F39+F40+F41</f>
        <v>701549.8</v>
      </c>
      <c r="G36" s="19">
        <f>SUM(G37:G41)</f>
        <v>346664.49999999994</v>
      </c>
      <c r="H36" s="10">
        <f t="shared" si="0"/>
        <v>49.41409718882393</v>
      </c>
    </row>
    <row r="37" spans="3:8" ht="18.75" customHeight="1">
      <c r="C37" s="16" t="s">
        <v>39</v>
      </c>
      <c r="D37" s="12" t="s">
        <v>38</v>
      </c>
      <c r="E37" s="12" t="s">
        <v>12</v>
      </c>
      <c r="F37" s="13">
        <v>183152.9</v>
      </c>
      <c r="G37" s="13">
        <v>90119.8</v>
      </c>
      <c r="H37" s="14">
        <f t="shared" si="0"/>
        <v>49.204680897763566</v>
      </c>
    </row>
    <row r="38" spans="3:8" ht="16.5" customHeight="1">
      <c r="C38" s="16" t="s">
        <v>40</v>
      </c>
      <c r="D38" s="12" t="s">
        <v>38</v>
      </c>
      <c r="E38" s="12" t="s">
        <v>15</v>
      </c>
      <c r="F38" s="13">
        <v>419882.1</v>
      </c>
      <c r="G38" s="13">
        <v>200590.3</v>
      </c>
      <c r="H38" s="14">
        <f t="shared" si="0"/>
        <v>47.77300580329574</v>
      </c>
    </row>
    <row r="39" spans="3:8" ht="18" customHeight="1">
      <c r="C39" s="11" t="s">
        <v>41</v>
      </c>
      <c r="D39" s="12" t="s">
        <v>38</v>
      </c>
      <c r="E39" s="12" t="s">
        <v>17</v>
      </c>
      <c r="F39" s="13">
        <v>34761.4</v>
      </c>
      <c r="G39" s="13">
        <v>19113.8</v>
      </c>
      <c r="H39" s="14">
        <f t="shared" si="0"/>
        <v>54.98570253211895</v>
      </c>
    </row>
    <row r="40" spans="3:8" ht="15.75" customHeight="1">
      <c r="C40" s="16" t="s">
        <v>42</v>
      </c>
      <c r="D40" s="12" t="s">
        <v>38</v>
      </c>
      <c r="E40" s="12" t="s">
        <v>38</v>
      </c>
      <c r="F40" s="13">
        <v>5929.9</v>
      </c>
      <c r="G40" s="13">
        <v>4776.3</v>
      </c>
      <c r="H40" s="14">
        <f t="shared" si="0"/>
        <v>80.54604630769491</v>
      </c>
    </row>
    <row r="41" spans="3:8" ht="18.75">
      <c r="C41" s="16" t="s">
        <v>43</v>
      </c>
      <c r="D41" s="12" t="s">
        <v>38</v>
      </c>
      <c r="E41" s="12" t="s">
        <v>26</v>
      </c>
      <c r="F41" s="13">
        <v>57823.5</v>
      </c>
      <c r="G41" s="13">
        <v>32064.3</v>
      </c>
      <c r="H41" s="14">
        <f t="shared" si="0"/>
        <v>55.45202210174064</v>
      </c>
    </row>
    <row r="42" spans="3:8" ht="15.75">
      <c r="C42" s="8" t="s">
        <v>44</v>
      </c>
      <c r="D42" s="9" t="s">
        <v>45</v>
      </c>
      <c r="E42" s="9" t="s">
        <v>13</v>
      </c>
      <c r="F42" s="10">
        <f>F43+F44</f>
        <v>91042.90000000001</v>
      </c>
      <c r="G42" s="10">
        <f>G43+G44</f>
        <v>36899.3</v>
      </c>
      <c r="H42" s="10">
        <f t="shared" si="0"/>
        <v>40.5295745192651</v>
      </c>
    </row>
    <row r="43" spans="3:8" ht="18.75">
      <c r="C43" s="16" t="s">
        <v>46</v>
      </c>
      <c r="D43" s="12" t="s">
        <v>45</v>
      </c>
      <c r="E43" s="12" t="s">
        <v>12</v>
      </c>
      <c r="F43" s="13">
        <v>86317.8</v>
      </c>
      <c r="G43" s="13">
        <v>33844.4</v>
      </c>
      <c r="H43" s="14">
        <f t="shared" si="0"/>
        <v>39.209062325499495</v>
      </c>
    </row>
    <row r="44" spans="3:8" ht="15.75" customHeight="1">
      <c r="C44" s="16" t="s">
        <v>47</v>
      </c>
      <c r="D44" s="12" t="s">
        <v>45</v>
      </c>
      <c r="E44" s="12" t="s">
        <v>19</v>
      </c>
      <c r="F44" s="13">
        <v>4725.1</v>
      </c>
      <c r="G44" s="13">
        <v>3054.9</v>
      </c>
      <c r="H44" s="14">
        <f t="shared" si="0"/>
        <v>64.65259994497471</v>
      </c>
    </row>
    <row r="45" spans="3:8" ht="15.75">
      <c r="C45" s="8" t="s">
        <v>48</v>
      </c>
      <c r="D45" s="9" t="s">
        <v>26</v>
      </c>
      <c r="E45" s="9" t="s">
        <v>13</v>
      </c>
      <c r="F45" s="10">
        <f>+F47+F46</f>
        <v>989.5</v>
      </c>
      <c r="G45" s="10">
        <f>+G47+G46</f>
        <v>356</v>
      </c>
      <c r="H45" s="10">
        <f t="shared" si="0"/>
        <v>35.977766548762006</v>
      </c>
    </row>
    <row r="46" spans="3:8" ht="18.75">
      <c r="C46" s="16" t="s">
        <v>67</v>
      </c>
      <c r="D46" s="12" t="s">
        <v>26</v>
      </c>
      <c r="E46" s="12" t="s">
        <v>38</v>
      </c>
      <c r="F46" s="25">
        <v>551.5</v>
      </c>
      <c r="G46" s="25">
        <v>287</v>
      </c>
      <c r="H46" s="14">
        <f t="shared" si="0"/>
        <v>52.039891205802356</v>
      </c>
    </row>
    <row r="47" spans="3:8" ht="18.75">
      <c r="C47" s="16" t="s">
        <v>49</v>
      </c>
      <c r="D47" s="12" t="s">
        <v>26</v>
      </c>
      <c r="E47" s="12" t="s">
        <v>26</v>
      </c>
      <c r="F47" s="13">
        <v>438</v>
      </c>
      <c r="G47" s="13">
        <v>69</v>
      </c>
      <c r="H47" s="14">
        <f t="shared" si="0"/>
        <v>15.753424657534246</v>
      </c>
    </row>
    <row r="48" spans="3:8" ht="15.75">
      <c r="C48" s="8" t="s">
        <v>50</v>
      </c>
      <c r="D48" s="9">
        <v>10</v>
      </c>
      <c r="E48" s="9" t="s">
        <v>13</v>
      </c>
      <c r="F48" s="10">
        <f>F49+F50+F51+F52</f>
        <v>34833.5</v>
      </c>
      <c r="G48" s="10">
        <f>G49+G50+G51+G52</f>
        <v>23898.600000000002</v>
      </c>
      <c r="H48" s="10">
        <f>G48/F48*100</f>
        <v>68.60809278424506</v>
      </c>
    </row>
    <row r="49" spans="3:8" ht="16.5" customHeight="1">
      <c r="C49" s="16" t="s">
        <v>51</v>
      </c>
      <c r="D49" s="12">
        <v>10</v>
      </c>
      <c r="E49" s="12" t="s">
        <v>12</v>
      </c>
      <c r="F49" s="13">
        <v>1941.7</v>
      </c>
      <c r="G49" s="13">
        <v>1030.6</v>
      </c>
      <c r="H49" s="14">
        <f aca="true" t="shared" si="1" ref="H49:H59">G49/F49*100</f>
        <v>53.07720039140958</v>
      </c>
    </row>
    <row r="50" spans="3:8" ht="15.75" customHeight="1">
      <c r="C50" s="16" t="s">
        <v>52</v>
      </c>
      <c r="D50" s="12">
        <v>10</v>
      </c>
      <c r="E50" s="12" t="s">
        <v>17</v>
      </c>
      <c r="F50" s="13">
        <v>27235.5</v>
      </c>
      <c r="G50" s="13">
        <v>19630.2</v>
      </c>
      <c r="H50" s="14">
        <f t="shared" si="1"/>
        <v>72.07578344440161</v>
      </c>
    </row>
    <row r="51" spans="3:8" ht="15" customHeight="1">
      <c r="C51" s="16" t="s">
        <v>53</v>
      </c>
      <c r="D51" s="12">
        <v>10</v>
      </c>
      <c r="E51" s="12" t="s">
        <v>19</v>
      </c>
      <c r="F51" s="13">
        <v>5178.7</v>
      </c>
      <c r="G51" s="13">
        <v>2981.9</v>
      </c>
      <c r="H51" s="14">
        <f t="shared" si="1"/>
        <v>57.58008766678897</v>
      </c>
    </row>
    <row r="52" spans="3:8" ht="15" customHeight="1">
      <c r="C52" s="20" t="s">
        <v>54</v>
      </c>
      <c r="D52" s="12" t="s">
        <v>55</v>
      </c>
      <c r="E52" s="12" t="s">
        <v>23</v>
      </c>
      <c r="F52" s="13">
        <v>477.6</v>
      </c>
      <c r="G52" s="13">
        <v>255.9</v>
      </c>
      <c r="H52" s="14">
        <f t="shared" si="1"/>
        <v>53.58040201005026</v>
      </c>
    </row>
    <row r="53" spans="3:8" ht="15.75">
      <c r="C53" s="8" t="s">
        <v>56</v>
      </c>
      <c r="D53" s="9">
        <v>11</v>
      </c>
      <c r="E53" s="9" t="s">
        <v>13</v>
      </c>
      <c r="F53" s="10">
        <f>F54+F55</f>
        <v>24803.699999999997</v>
      </c>
      <c r="G53" s="10">
        <f>G54+G55</f>
        <v>9348.5</v>
      </c>
      <c r="H53" s="10">
        <f t="shared" si="1"/>
        <v>37.68994142003008</v>
      </c>
    </row>
    <row r="54" spans="3:8" ht="18.75">
      <c r="C54" s="16" t="s">
        <v>57</v>
      </c>
      <c r="D54" s="12">
        <v>11</v>
      </c>
      <c r="E54" s="12" t="s">
        <v>15</v>
      </c>
      <c r="F54" s="13">
        <v>21381.1</v>
      </c>
      <c r="G54" s="13">
        <v>8465.1</v>
      </c>
      <c r="H54" s="14">
        <f t="shared" si="1"/>
        <v>39.591508388249444</v>
      </c>
    </row>
    <row r="55" spans="3:8" ht="18.75">
      <c r="C55" s="16" t="s">
        <v>69</v>
      </c>
      <c r="D55" s="12" t="s">
        <v>63</v>
      </c>
      <c r="E55" s="12" t="s">
        <v>21</v>
      </c>
      <c r="F55" s="13">
        <v>3422.6</v>
      </c>
      <c r="G55" s="13">
        <v>883.4</v>
      </c>
      <c r="H55" s="14">
        <f t="shared" si="1"/>
        <v>25.81078712090224</v>
      </c>
    </row>
    <row r="56" spans="3:8" ht="36" customHeight="1">
      <c r="C56" s="17" t="s">
        <v>58</v>
      </c>
      <c r="D56" s="9">
        <v>14</v>
      </c>
      <c r="E56" s="9" t="s">
        <v>13</v>
      </c>
      <c r="F56" s="10">
        <f>F57+F58</f>
        <v>63918.899999999994</v>
      </c>
      <c r="G56" s="10">
        <f>SUM(G57:G58)</f>
        <v>39925</v>
      </c>
      <c r="H56" s="10">
        <f t="shared" si="1"/>
        <v>62.461963519397244</v>
      </c>
    </row>
    <row r="57" spans="3:8" ht="33" customHeight="1">
      <c r="C57" s="15" t="s">
        <v>59</v>
      </c>
      <c r="D57" s="12">
        <v>14</v>
      </c>
      <c r="E57" s="12" t="s">
        <v>12</v>
      </c>
      <c r="F57" s="13">
        <v>16977.8</v>
      </c>
      <c r="G57" s="21">
        <v>11383.5</v>
      </c>
      <c r="H57" s="14">
        <f t="shared" si="1"/>
        <v>67.04932323387011</v>
      </c>
    </row>
    <row r="58" spans="3:8" ht="18.75">
      <c r="C58" s="16" t="s">
        <v>60</v>
      </c>
      <c r="D58" s="12">
        <v>14</v>
      </c>
      <c r="E58" s="12" t="s">
        <v>15</v>
      </c>
      <c r="F58" s="13">
        <v>46941.1</v>
      </c>
      <c r="G58" s="21">
        <v>28541.5</v>
      </c>
      <c r="H58" s="14">
        <f t="shared" si="1"/>
        <v>60.8027932877585</v>
      </c>
    </row>
    <row r="59" spans="3:8" ht="18.75">
      <c r="C59" s="37" t="s">
        <v>61</v>
      </c>
      <c r="D59" s="38"/>
      <c r="E59" s="38"/>
      <c r="F59" s="22">
        <f>F13++F21++F25+F30++++++F34++F36+F42+F45+F48+F53+F56</f>
        <v>1069563.5</v>
      </c>
      <c r="G59" s="22">
        <f>G13+G21+G25+G30+G34+G36+G42+G45+G48+G53+G56</f>
        <v>521752.2999999999</v>
      </c>
      <c r="H59" s="22">
        <f t="shared" si="1"/>
        <v>48.78179743418693</v>
      </c>
    </row>
    <row r="61" spans="5:6" ht="12">
      <c r="E61" s="23"/>
      <c r="F61" s="24"/>
    </row>
  </sheetData>
  <sheetProtection/>
  <mergeCells count="5">
    <mergeCell ref="C1:F1"/>
    <mergeCell ref="C8:H8"/>
    <mergeCell ref="C9:F9"/>
    <mergeCell ref="C10:F10"/>
    <mergeCell ref="C59:E5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59" min="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user1407</cp:lastModifiedBy>
  <cp:lastPrinted>2022-09-09T13:09:42Z</cp:lastPrinted>
  <dcterms:created xsi:type="dcterms:W3CDTF">2020-04-16T14:18:19Z</dcterms:created>
  <dcterms:modified xsi:type="dcterms:W3CDTF">2022-09-09T13:09:46Z</dcterms:modified>
  <cp:category/>
  <cp:version/>
  <cp:contentType/>
  <cp:contentStatus/>
</cp:coreProperties>
</file>