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00" windowWidth="16185" windowHeight="1074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<sst xmlns="http://schemas.openxmlformats.org/spreadsheetml/2006/main" count="95" uniqueCount="63">
  <si>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</si>
  <si>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</si>
  <si>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</si>
  <si>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</si>
  <si>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</si>
  <si>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</si>
  <si>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</si>
  <si>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</si>
  <si>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</si>
  <si>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</si>
  <si>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</si>
  <si>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</si>
  <si>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</si>
  <si>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</si>
  <si>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</si>
  <si>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</si>
  <si>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</si>
  <si>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</si>
  <si>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</si>
  <si>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</si>
  <si>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</si>
  <si>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</si>
  <si>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</si>
  <si>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</si>
  <si>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</si>
  <si>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</si>
  <si>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</si>
  <si>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</si>
  <si>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</si>
  <si>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</si>
  <si>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</si>
  <si>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</si>
  <si>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</si>
  <si>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</si>
  <si>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</si>
  <si>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</si>
  <si>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</si>
  <si>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</si>
  <si>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</si>
  <si>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</si>
  <si>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</si>
  <si>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</si>
  <si>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</si>
  <si>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</si>
  <si>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</si>
  <si>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</si>
  <si>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</si>
  <si>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</si>
  <si>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</si>
  <si>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</si>
  <si>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</si>
  <si>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</si>
  <si>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</si>
  <si>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</si>
  <si>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</si>
  <si>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</si>
  <si>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</si>
  <si>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</si>
  <si>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</si>
  <si>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</si>
  <si>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>КФХ Партнет</t>
  </si>
  <si>
    <t>21 июня 2021 года</t>
  </si>
  <si>
    <t xml:space="preserve">ХОД  ЗАГОТОВКИ  КОРМОВ  на 21 июня 2021  год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</si>
</sst>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1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33" fillId="46" borderId="11" xfId="0" applyFont="1" applyFill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17" fontId="28" fillId="0" borderId="14" xfId="0" applyNumberFormat="1" applyFont="1" applyFill="1" applyBorder="1" applyAlignment="1">
      <alignment horizontal="center" vertical="center" wrapText="1"/>
    </xf>
    <xf numFmtId="2" fontId="27" fillId="46" borderId="18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0" fontId="27" fillId="46" borderId="20" xfId="0" applyFont="1" applyFill="1" applyBorder="1" applyAlignment="1">
      <alignment wrapText="1"/>
    </xf>
    <xf numFmtId="0" fontId="27" fillId="46" borderId="0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/>
    </xf>
    <xf numFmtId="1" fontId="27" fillId="46" borderId="0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/>
    </xf>
    <xf numFmtId="0" fontId="27" fillId="46" borderId="21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22" xfId="0" applyNumberFormat="1" applyFont="1" applyFill="1" applyBorder="1" applyAlignment="1">
      <alignment horizontal="center" vertical="center" wrapText="1"/>
    </xf>
    <xf numFmtId="1" fontId="27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22" xfId="0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/>
    </xf>
    <xf numFmtId="0" fontId="27" fillId="46" borderId="11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0" xfId="0" applyFont="1" applyFill="1" applyAlignment="1">
      <alignment/>
    </xf>
    <xf numFmtId="0" fontId="28" fillId="46" borderId="0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7" fillId="46" borderId="23" xfId="0" applyFont="1" applyFill="1" applyBorder="1" applyAlignment="1">
      <alignment wrapText="1"/>
    </xf>
    <xf numFmtId="0" fontId="27" fillId="46" borderId="12" xfId="0" applyFont="1" applyFill="1" applyBorder="1" applyAlignment="1" applyProtection="1">
      <alignment horizontal="center" vertical="center" wrapText="1"/>
      <protection locked="0"/>
    </xf>
    <xf numFmtId="0" fontId="27" fillId="46" borderId="24" xfId="0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/>
    </xf>
    <xf numFmtId="0" fontId="27" fillId="46" borderId="25" xfId="0" applyFont="1" applyFill="1" applyBorder="1" applyAlignment="1">
      <alignment horizontal="center" vertical="center" wrapText="1"/>
    </xf>
    <xf numFmtId="1" fontId="27" fillId="46" borderId="25" xfId="0" applyNumberFormat="1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wrapText="1"/>
    </xf>
    <xf numFmtId="1" fontId="28" fillId="46" borderId="12" xfId="0" applyNumberFormat="1" applyFont="1" applyFill="1" applyBorder="1" applyAlignment="1">
      <alignment horizontal="center" vertical="center" wrapText="1"/>
    </xf>
    <xf numFmtId="1" fontId="28" fillId="46" borderId="12" xfId="0" applyNumberFormat="1" applyFont="1" applyFill="1" applyBorder="1" applyAlignment="1">
      <alignment horizontal="center" vertical="center"/>
    </xf>
    <xf numFmtId="180" fontId="28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7" fillId="46" borderId="12" xfId="0" applyNumberFormat="1" applyFont="1" applyFill="1" applyBorder="1" applyAlignment="1" applyProtection="1">
      <alignment horizontal="left" wrapText="1"/>
      <protection locked="0"/>
    </xf>
    <xf numFmtId="1" fontId="27" fillId="46" borderId="22" xfId="0" applyNumberFormat="1" applyFont="1" applyFill="1" applyBorder="1" applyAlignment="1" applyProtection="1">
      <alignment horizontal="center" wrapText="1"/>
      <protection locked="0"/>
    </xf>
    <xf numFmtId="2" fontId="27" fillId="46" borderId="27" xfId="0" applyNumberFormat="1" applyFont="1" applyFill="1" applyBorder="1" applyAlignment="1">
      <alignment horizontal="center" vertical="center" wrapText="1"/>
    </xf>
    <xf numFmtId="0" fontId="27" fillId="46" borderId="18" xfId="0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 applyProtection="1">
      <alignment horizontal="center" wrapText="1"/>
      <protection locked="0"/>
    </xf>
    <xf numFmtId="0" fontId="27" fillId="46" borderId="18" xfId="0" applyFont="1" applyFill="1" applyBorder="1" applyAlignment="1">
      <alignment horizontal="center" vertical="center" wrapText="1"/>
    </xf>
    <xf numFmtId="0" fontId="33" fillId="46" borderId="23" xfId="0" applyFont="1" applyFill="1" applyBorder="1" applyAlignment="1">
      <alignment wrapText="1"/>
    </xf>
    <xf numFmtId="1" fontId="33" fillId="46" borderId="12" xfId="0" applyNumberFormat="1" applyFont="1" applyFill="1" applyBorder="1" applyAlignment="1">
      <alignment horizontal="center" vertical="center" wrapText="1"/>
    </xf>
    <xf numFmtId="1" fontId="33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46" borderId="12" xfId="0" applyFont="1" applyFill="1" applyBorder="1" applyAlignment="1" applyProtection="1">
      <alignment horizontal="center" vertical="center" wrapText="1"/>
      <protection locked="0"/>
    </xf>
    <xf numFmtId="1" fontId="33" fillId="46" borderId="22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wrapText="1"/>
    </xf>
    <xf numFmtId="0" fontId="33" fillId="46" borderId="12" xfId="0" applyFont="1" applyFill="1" applyBorder="1" applyAlignment="1">
      <alignment/>
    </xf>
    <xf numFmtId="0" fontId="34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28" fillId="46" borderId="18" xfId="0" applyFont="1" applyFill="1" applyBorder="1" applyAlignment="1">
      <alignment wrapText="1"/>
    </xf>
    <xf numFmtId="1" fontId="28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8" fillId="46" borderId="18" xfId="0" applyNumberFormat="1" applyFont="1" applyFill="1" applyBorder="1" applyAlignment="1">
      <alignment horizontal="center" vertical="center" wrapText="1"/>
    </xf>
    <xf numFmtId="0" fontId="36" fillId="46" borderId="28" xfId="0" applyFont="1" applyFill="1" applyBorder="1" applyAlignment="1">
      <alignment wrapText="1"/>
    </xf>
    <xf numFmtId="0" fontId="28" fillId="46" borderId="29" xfId="0" applyFont="1" applyFill="1" applyBorder="1" applyAlignment="1">
      <alignment horizontal="center" vertical="center" wrapText="1"/>
    </xf>
    <xf numFmtId="0" fontId="28" fillId="46" borderId="30" xfId="0" applyFont="1" applyFill="1" applyBorder="1" applyAlignment="1">
      <alignment horizontal="center" vertical="center" wrapText="1"/>
    </xf>
    <xf numFmtId="0" fontId="28" fillId="46" borderId="31" xfId="0" applyFont="1" applyFill="1" applyBorder="1" applyAlignment="1">
      <alignment horizontal="center" vertical="center" wrapText="1"/>
    </xf>
    <xf numFmtId="0" fontId="28" fillId="46" borderId="32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wrapText="1"/>
    </xf>
    <xf numFmtId="0" fontId="28" fillId="46" borderId="33" xfId="0" applyFont="1" applyFill="1" applyBorder="1" applyAlignment="1">
      <alignment wrapText="1"/>
    </xf>
    <xf numFmtId="0" fontId="28" fillId="46" borderId="33" xfId="0" applyFont="1" applyFill="1" applyBorder="1" applyAlignment="1">
      <alignment/>
    </xf>
    <xf numFmtId="0" fontId="27" fillId="46" borderId="12" xfId="0" applyFont="1" applyFill="1" applyBorder="1" applyAlignment="1" applyProtection="1">
      <alignment wrapText="1"/>
      <protection locked="0"/>
    </xf>
    <xf numFmtId="2" fontId="27" fillId="46" borderId="34" xfId="0" applyNumberFormat="1" applyFont="1" applyFill="1" applyBorder="1" applyAlignment="1">
      <alignment horizontal="center" vertical="center" wrapText="1"/>
    </xf>
    <xf numFmtId="0" fontId="27" fillId="46" borderId="35" xfId="0" applyFont="1" applyFill="1" applyBorder="1" applyAlignment="1">
      <alignment wrapText="1"/>
    </xf>
    <xf numFmtId="180" fontId="27" fillId="46" borderId="0" xfId="0" applyNumberFormat="1" applyFont="1" applyFill="1" applyBorder="1" applyAlignment="1">
      <alignment horizontal="center" vertical="center" wrapText="1"/>
    </xf>
    <xf numFmtId="180" fontId="27" fillId="46" borderId="0" xfId="0" applyNumberFormat="1" applyFont="1" applyFill="1" applyBorder="1" applyAlignment="1">
      <alignment wrapText="1"/>
    </xf>
    <xf numFmtId="0" fontId="27" fillId="46" borderId="23" xfId="0" applyFont="1" applyFill="1" applyBorder="1" applyAlignment="1" applyProtection="1">
      <alignment wrapText="1"/>
      <protection locked="0"/>
    </xf>
    <xf numFmtId="180" fontId="27" fillId="46" borderId="12" xfId="0" applyNumberFormat="1" applyFont="1" applyFill="1" applyBorder="1" applyAlignment="1">
      <alignment horizontal="center" vertical="center" wrapText="1"/>
    </xf>
    <xf numFmtId="180" fontId="27" fillId="46" borderId="34" xfId="0" applyNumberFormat="1" applyFont="1" applyFill="1" applyBorder="1" applyAlignment="1">
      <alignment horizontal="center" vertical="center" wrapText="1"/>
    </xf>
    <xf numFmtId="1" fontId="27" fillId="46" borderId="36" xfId="0" applyNumberFormat="1" applyFont="1" applyFill="1" applyBorder="1" applyAlignment="1">
      <alignment wrapText="1"/>
    </xf>
    <xf numFmtId="0" fontId="27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7" fillId="46" borderId="0" xfId="0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wrapText="1"/>
    </xf>
    <xf numFmtId="0" fontId="33" fillId="46" borderId="25" xfId="0" applyFont="1" applyFill="1" applyBorder="1" applyAlignment="1">
      <alignment horizontal="center" vertical="center" wrapText="1"/>
    </xf>
    <xf numFmtId="1" fontId="33" fillId="46" borderId="25" xfId="0" applyNumberFormat="1" applyFont="1" applyFill="1" applyBorder="1" applyAlignment="1">
      <alignment horizontal="center" vertical="center" wrapText="1"/>
    </xf>
    <xf numFmtId="0" fontId="33" fillId="46" borderId="26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wrapText="1"/>
    </xf>
    <xf numFmtId="0" fontId="36" fillId="46" borderId="12" xfId="0" applyFont="1" applyFill="1" applyBorder="1" applyAlignment="1">
      <alignment wrapText="1"/>
    </xf>
    <xf numFmtId="0" fontId="36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2" fontId="27" fillId="46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46" borderId="36" xfId="0" applyFont="1" applyFill="1" applyBorder="1" applyAlignment="1">
      <alignment horizontal="center" wrapText="1"/>
    </xf>
    <xf numFmtId="0" fontId="27" fillId="46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" sqref="H9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62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58" t="s">
        <v>28</v>
      </c>
      <c r="O1" s="158"/>
      <c r="P1" s="158"/>
      <c r="Q1" s="158"/>
      <c r="R1" s="158"/>
      <c r="S1" s="158"/>
      <c r="T1" s="3"/>
      <c r="V1" s="7"/>
      <c r="W1" s="7"/>
      <c r="X1" s="7"/>
      <c r="AQ1" s="8"/>
    </row>
    <row r="2" spans="1:53" s="36" customFormat="1" ht="12.75" customHeight="1">
      <c r="A2" s="168" t="s">
        <v>21</v>
      </c>
      <c r="B2" s="153" t="s">
        <v>18</v>
      </c>
      <c r="C2" s="171"/>
      <c r="D2" s="171"/>
      <c r="E2" s="172"/>
      <c r="F2" s="152" t="s">
        <v>17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6" t="s">
        <v>7</v>
      </c>
      <c r="T2" s="163" t="s">
        <v>0</v>
      </c>
      <c r="U2" s="160" t="s">
        <v>25</v>
      </c>
      <c r="V2" s="160" t="s">
        <v>30</v>
      </c>
      <c r="W2" s="160" t="s">
        <v>31</v>
      </c>
      <c r="X2" s="160" t="s">
        <v>32</v>
      </c>
      <c r="Y2" s="152" t="s">
        <v>26</v>
      </c>
      <c r="Z2" s="153"/>
      <c r="AA2" s="153"/>
      <c r="AB2" s="153"/>
      <c r="AC2" s="153"/>
      <c r="AD2" s="153"/>
      <c r="AE2" s="153"/>
      <c r="AF2" s="156" t="s">
        <v>29</v>
      </c>
      <c r="AG2" s="167" t="s">
        <v>2</v>
      </c>
      <c r="AH2" s="151" t="s">
        <v>2</v>
      </c>
      <c r="AI2" s="151" t="s">
        <v>2</v>
      </c>
      <c r="AJ2" s="151" t="s">
        <v>2</v>
      </c>
      <c r="AK2" s="151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9"/>
      <c r="B3" s="173"/>
      <c r="C3" s="174"/>
      <c r="D3" s="174"/>
      <c r="E3" s="175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57"/>
      <c r="T3" s="164"/>
      <c r="U3" s="161"/>
      <c r="V3" s="161"/>
      <c r="W3" s="161"/>
      <c r="X3" s="161"/>
      <c r="Y3" s="154"/>
      <c r="Z3" s="155"/>
      <c r="AA3" s="155"/>
      <c r="AB3" s="155"/>
      <c r="AC3" s="155"/>
      <c r="AD3" s="155"/>
      <c r="AE3" s="155"/>
      <c r="AF3" s="157"/>
      <c r="AG3" s="167"/>
      <c r="AH3" s="151"/>
      <c r="AI3" s="151"/>
      <c r="AJ3" s="151"/>
      <c r="AK3" s="15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0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59"/>
      <c r="T4" s="164"/>
      <c r="U4" s="162"/>
      <c r="V4" s="162"/>
      <c r="W4" s="162"/>
      <c r="X4" s="162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57"/>
      <c r="AG4" s="167"/>
      <c r="AH4" s="151"/>
      <c r="AI4" s="151"/>
      <c r="AJ4" s="151"/>
      <c r="AK4" s="15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830</v>
      </c>
      <c r="C5" s="60">
        <f>B5/U5*100</f>
        <v>33.2</v>
      </c>
      <c r="D5" s="97">
        <v>830</v>
      </c>
      <c r="E5" s="60">
        <f aca="true" t="shared" si="1" ref="E5:E31">D5/V5*100</f>
        <v>33.2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3630</v>
      </c>
      <c r="K5" s="60">
        <f>J5/AA5*100</f>
        <v>19.62162162162162</v>
      </c>
      <c r="L5" s="63"/>
      <c r="M5" s="63">
        <f>L5/AD5*100</f>
        <v>0</v>
      </c>
      <c r="N5" s="62">
        <v>1430</v>
      </c>
      <c r="O5" s="106">
        <f aca="true" t="shared" si="3" ref="O5:O31">N5/AB5*100</f>
        <v>71.5</v>
      </c>
      <c r="P5" s="60"/>
      <c r="Q5" s="60">
        <f>(N5*0.32)+(J5*0.13)+(H5*0.63)+(F5*0.45)+(P5*0.35)+(L5*0.22)</f>
        <v>929.5</v>
      </c>
      <c r="R5" s="60">
        <f>Q5/AE5*100</f>
        <v>29.461172741679874</v>
      </c>
      <c r="S5" s="98">
        <f>Q5/AF5*10</f>
        <v>5.748299319727891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0</v>
      </c>
      <c r="C6" s="60">
        <f>B6/U6*100</f>
        <v>0</v>
      </c>
      <c r="D6" s="100"/>
      <c r="E6" s="60">
        <f t="shared" si="1"/>
        <v>0</v>
      </c>
      <c r="F6" s="59"/>
      <c r="G6" s="60">
        <f>F6/Y6*100</f>
        <v>0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0</v>
      </c>
      <c r="R6" s="60">
        <f aca="true" t="shared" si="6" ref="R6:R31">Q6/AE6*100</f>
        <v>0</v>
      </c>
      <c r="S6" s="50">
        <f>Q6/AF6*10</f>
        <v>0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65" t="s">
        <v>19</v>
      </c>
      <c r="AN6" s="166"/>
      <c r="AO6" s="166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0</v>
      </c>
      <c r="C7" s="60">
        <f aca="true" t="shared" si="7" ref="C7:C30">B7/U7*100</f>
        <v>0</v>
      </c>
      <c r="D7" s="100"/>
      <c r="E7" s="60">
        <f t="shared" si="1"/>
        <v>0</v>
      </c>
      <c r="F7" s="59"/>
      <c r="G7" s="63">
        <f aca="true" t="shared" si="8" ref="G7:G31">F7/Y7*100</f>
        <v>0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/>
      <c r="Q7" s="60">
        <f t="shared" si="5"/>
        <v>0</v>
      </c>
      <c r="R7" s="60">
        <f t="shared" si="6"/>
        <v>0</v>
      </c>
      <c r="S7" s="50">
        <f aca="true" t="shared" si="11" ref="S7:S31">Q7/AF7*10</f>
        <v>0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f t="shared" si="0"/>
        <v>0</v>
      </c>
      <c r="C9" s="60">
        <f t="shared" si="7"/>
        <v>0</v>
      </c>
      <c r="D9" s="104"/>
      <c r="E9" s="60">
        <f t="shared" si="1"/>
        <v>0</v>
      </c>
      <c r="F9" s="104"/>
      <c r="G9" s="103">
        <f t="shared" si="8"/>
        <v>0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/>
      <c r="O9" s="106">
        <f t="shared" si="3"/>
        <v>0</v>
      </c>
      <c r="P9" s="103"/>
      <c r="Q9" s="60">
        <f t="shared" si="5"/>
        <v>0</v>
      </c>
      <c r="R9" s="60">
        <f t="shared" si="6"/>
        <v>0</v>
      </c>
      <c r="S9" s="107">
        <f t="shared" si="11"/>
        <v>0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0</v>
      </c>
      <c r="C10" s="60">
        <f t="shared" si="7"/>
        <v>0</v>
      </c>
      <c r="D10" s="59"/>
      <c r="E10" s="60">
        <f t="shared" si="1"/>
        <v>0</v>
      </c>
      <c r="F10" s="59"/>
      <c r="G10" s="63">
        <f t="shared" si="8"/>
        <v>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0</v>
      </c>
      <c r="R10" s="60">
        <f t="shared" si="6"/>
        <v>0</v>
      </c>
      <c r="S10" s="50">
        <f t="shared" si="11"/>
        <v>0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0</v>
      </c>
      <c r="C11" s="60">
        <f t="shared" si="7"/>
        <v>0</v>
      </c>
      <c r="D11" s="59"/>
      <c r="E11" s="60">
        <f t="shared" si="1"/>
        <v>0</v>
      </c>
      <c r="F11" s="59"/>
      <c r="G11" s="63">
        <f t="shared" si="8"/>
        <v>0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0</v>
      </c>
      <c r="R11" s="60">
        <f t="shared" si="6"/>
        <v>0</v>
      </c>
      <c r="S11" s="50">
        <f t="shared" si="11"/>
        <v>0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0</v>
      </c>
      <c r="C12" s="60">
        <f t="shared" si="7"/>
        <v>0</v>
      </c>
      <c r="D12" s="59"/>
      <c r="E12" s="60">
        <f t="shared" si="1"/>
        <v>0</v>
      </c>
      <c r="F12" s="59"/>
      <c r="G12" s="63">
        <f t="shared" si="8"/>
        <v>0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0</v>
      </c>
      <c r="R12" s="60">
        <f t="shared" si="6"/>
        <v>0</v>
      </c>
      <c r="S12" s="50">
        <f t="shared" si="11"/>
        <v>0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0</v>
      </c>
      <c r="C13" s="60">
        <f t="shared" si="7"/>
        <v>0</v>
      </c>
      <c r="D13" s="59"/>
      <c r="E13" s="60">
        <f t="shared" si="1"/>
        <v>0</v>
      </c>
      <c r="F13" s="59"/>
      <c r="G13" s="63">
        <f t="shared" si="8"/>
        <v>0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0</v>
      </c>
      <c r="R13" s="60">
        <f t="shared" si="6"/>
        <v>0</v>
      </c>
      <c r="S13" s="50">
        <f t="shared" si="11"/>
        <v>0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0</v>
      </c>
      <c r="C14" s="60">
        <f t="shared" si="7"/>
        <v>0</v>
      </c>
      <c r="D14" s="59"/>
      <c r="E14" s="60">
        <f t="shared" si="1"/>
        <v>0</v>
      </c>
      <c r="F14" s="77"/>
      <c r="G14" s="63">
        <f t="shared" si="8"/>
        <v>0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0</v>
      </c>
      <c r="R14" s="60">
        <f t="shared" si="6"/>
        <v>0</v>
      </c>
      <c r="S14" s="50">
        <f t="shared" si="11"/>
        <v>0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0</v>
      </c>
      <c r="C15" s="60">
        <f t="shared" si="7"/>
        <v>0</v>
      </c>
      <c r="D15" s="59"/>
      <c r="E15" s="60">
        <f t="shared" si="1"/>
        <v>0</v>
      </c>
      <c r="F15" s="59"/>
      <c r="G15" s="63">
        <f t="shared" si="8"/>
        <v>0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0</v>
      </c>
      <c r="R15" s="60">
        <f t="shared" si="6"/>
        <v>0</v>
      </c>
      <c r="S15" s="50">
        <f t="shared" si="11"/>
        <v>0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0</v>
      </c>
      <c r="C16" s="60">
        <f t="shared" si="7"/>
        <v>0</v>
      </c>
      <c r="D16" s="59"/>
      <c r="E16" s="60">
        <f t="shared" si="1"/>
        <v>0</v>
      </c>
      <c r="F16" s="59"/>
      <c r="G16" s="63">
        <f t="shared" si="8"/>
        <v>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0</v>
      </c>
      <c r="R16" s="60">
        <f t="shared" si="6"/>
        <v>0</v>
      </c>
      <c r="S16" s="50">
        <f t="shared" si="11"/>
        <v>0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0</v>
      </c>
      <c r="C17" s="60">
        <f t="shared" si="7"/>
        <v>0</v>
      </c>
      <c r="D17" s="59"/>
      <c r="E17" s="60">
        <f t="shared" si="1"/>
        <v>0</v>
      </c>
      <c r="F17" s="59"/>
      <c r="G17" s="63">
        <f t="shared" si="8"/>
        <v>0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0</v>
      </c>
      <c r="R17" s="60">
        <f t="shared" si="6"/>
        <v>0</v>
      </c>
      <c r="S17" s="50">
        <f t="shared" si="11"/>
        <v>0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0</v>
      </c>
      <c r="C18" s="60">
        <f t="shared" si="7"/>
        <v>0</v>
      </c>
      <c r="D18" s="59"/>
      <c r="E18" s="60">
        <f t="shared" si="1"/>
        <v>0</v>
      </c>
      <c r="F18" s="59"/>
      <c r="G18" s="63">
        <f t="shared" si="8"/>
        <v>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0</v>
      </c>
      <c r="R18" s="60">
        <f t="shared" si="6"/>
        <v>0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0</v>
      </c>
      <c r="C19" s="60">
        <f t="shared" si="7"/>
        <v>0</v>
      </c>
      <c r="D19" s="59"/>
      <c r="E19" s="60">
        <f t="shared" si="1"/>
        <v>0</v>
      </c>
      <c r="F19" s="59"/>
      <c r="G19" s="63">
        <f t="shared" si="8"/>
        <v>0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0</v>
      </c>
      <c r="R19" s="60">
        <f t="shared" si="6"/>
        <v>0</v>
      </c>
      <c r="S19" s="50">
        <f t="shared" si="11"/>
        <v>0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0</v>
      </c>
      <c r="C20" s="60">
        <f t="shared" si="7"/>
        <v>0</v>
      </c>
      <c r="D20" s="59"/>
      <c r="E20" s="60">
        <f t="shared" si="1"/>
        <v>0</v>
      </c>
      <c r="F20" s="59"/>
      <c r="G20" s="63">
        <f t="shared" si="8"/>
        <v>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0</v>
      </c>
      <c r="R20" s="60">
        <f t="shared" si="6"/>
        <v>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0</v>
      </c>
      <c r="C21" s="60">
        <f t="shared" si="7"/>
        <v>0</v>
      </c>
      <c r="D21" s="59"/>
      <c r="E21" s="60">
        <f t="shared" si="1"/>
        <v>0</v>
      </c>
      <c r="F21" s="59"/>
      <c r="G21" s="63">
        <f t="shared" si="8"/>
        <v>0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0</v>
      </c>
      <c r="R21" s="60">
        <f t="shared" si="6"/>
        <v>0</v>
      </c>
      <c r="S21" s="50">
        <f t="shared" si="11"/>
        <v>0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f t="shared" si="0"/>
        <v>0</v>
      </c>
      <c r="C22" s="60">
        <f t="shared" si="7"/>
        <v>0</v>
      </c>
      <c r="D22" s="59"/>
      <c r="E22" s="60">
        <f t="shared" si="1"/>
        <v>0</v>
      </c>
      <c r="F22" s="59"/>
      <c r="G22" s="63">
        <f t="shared" si="8"/>
        <v>0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/>
      <c r="Q22" s="60">
        <f t="shared" si="5"/>
        <v>0</v>
      </c>
      <c r="R22" s="60">
        <f t="shared" si="6"/>
        <v>0</v>
      </c>
      <c r="S22" s="50">
        <f t="shared" si="11"/>
        <v>0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60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830</v>
      </c>
      <c r="C31" s="89">
        <f>B31/U31*100</f>
        <v>12.978889757623143</v>
      </c>
      <c r="D31" s="90">
        <f>SUM(D5:D30)</f>
        <v>830</v>
      </c>
      <c r="E31" s="89">
        <f t="shared" si="1"/>
        <v>13.237639553429027</v>
      </c>
      <c r="F31" s="90">
        <f>SUM(F5:F30)</f>
        <v>0</v>
      </c>
      <c r="G31" s="89">
        <f t="shared" si="8"/>
        <v>0</v>
      </c>
      <c r="H31" s="90">
        <f>SUM(H5:H30)</f>
        <v>0</v>
      </c>
      <c r="I31" s="89" t="e">
        <f>H31/Z31*100</f>
        <v>#DIV/0!</v>
      </c>
      <c r="J31" s="90">
        <f>SUM(J5:J30)</f>
        <v>3630</v>
      </c>
      <c r="K31" s="89">
        <f t="shared" si="9"/>
        <v>19.62162162162162</v>
      </c>
      <c r="L31" s="90">
        <f>SUM(L5:L30)</f>
        <v>0</v>
      </c>
      <c r="M31" s="89">
        <f t="shared" si="10"/>
        <v>0</v>
      </c>
      <c r="N31" s="90">
        <f>SUM(N5:N30)</f>
        <v>1430</v>
      </c>
      <c r="O31" s="89">
        <f t="shared" si="3"/>
        <v>55.00000000000001</v>
      </c>
      <c r="P31" s="90">
        <f>SUM(P12:P30)</f>
        <v>0</v>
      </c>
      <c r="Q31" s="90">
        <f>SUM(Q5:Q30)</f>
        <v>929.5</v>
      </c>
      <c r="R31" s="60">
        <f t="shared" si="6"/>
        <v>19.121579921826783</v>
      </c>
      <c r="S31" s="120">
        <f t="shared" si="11"/>
        <v>4.4052132701421804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729</v>
      </c>
      <c r="C32" s="63">
        <v>12</v>
      </c>
      <c r="D32" s="87">
        <v>729</v>
      </c>
      <c r="E32" s="63">
        <v>12</v>
      </c>
      <c r="F32" s="87"/>
      <c r="G32" s="63"/>
      <c r="H32" s="87"/>
      <c r="I32" s="63"/>
      <c r="J32" s="87">
        <v>3400</v>
      </c>
      <c r="K32" s="63">
        <v>18</v>
      </c>
      <c r="L32" s="87"/>
      <c r="M32" s="63"/>
      <c r="N32" s="87">
        <v>781</v>
      </c>
      <c r="O32" s="63">
        <v>30</v>
      </c>
      <c r="P32" s="87"/>
      <c r="Q32" s="87">
        <v>692</v>
      </c>
      <c r="R32" s="60">
        <v>15</v>
      </c>
      <c r="S32" s="150">
        <v>3.22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101</v>
      </c>
      <c r="C33" s="63"/>
      <c r="D33" s="63">
        <f>D31-D32</f>
        <v>101</v>
      </c>
      <c r="E33" s="63"/>
      <c r="F33" s="63">
        <f>F31-F32</f>
        <v>0</v>
      </c>
      <c r="G33" s="63">
        <f>G31-G32</f>
        <v>0</v>
      </c>
      <c r="H33" s="63">
        <f>H31-H32</f>
        <v>0</v>
      </c>
      <c r="I33" s="63"/>
      <c r="J33" s="103">
        <f>J31-J32</f>
        <v>230</v>
      </c>
      <c r="K33" s="63"/>
      <c r="L33" s="87">
        <v>0</v>
      </c>
      <c r="M33" s="63"/>
      <c r="N33" s="103">
        <f>N31-N32</f>
        <v>649</v>
      </c>
      <c r="O33" s="63"/>
      <c r="P33" s="63">
        <f>P31-P32</f>
        <v>0</v>
      </c>
      <c r="Q33" s="103">
        <f>Q31-Q32</f>
        <v>237.5</v>
      </c>
      <c r="R33" s="63"/>
      <c r="S33" s="130">
        <f>S31-S32</f>
        <v>1.1852132701421803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113.85459533607683</v>
      </c>
      <c r="C34" s="63"/>
      <c r="D34" s="63">
        <f>D31/D32*100</f>
        <v>113.85459533607683</v>
      </c>
      <c r="E34" s="63"/>
      <c r="F34" s="63" t="e">
        <f>F31/F32*100</f>
        <v>#DIV/0!</v>
      </c>
      <c r="G34" s="63"/>
      <c r="H34" s="63" t="e">
        <f>H31/H32*100</f>
        <v>#DIV/0!</v>
      </c>
      <c r="I34" s="63"/>
      <c r="J34" s="135">
        <f>J31/J32*100</f>
        <v>106.76470588235294</v>
      </c>
      <c r="K34" s="63"/>
      <c r="L34" s="87">
        <v>0</v>
      </c>
      <c r="M34" s="63"/>
      <c r="N34" s="63">
        <f>N31/N32*100</f>
        <v>183.09859154929578</v>
      </c>
      <c r="O34" s="63"/>
      <c r="P34" s="63"/>
      <c r="Q34" s="63">
        <f>Q31/Q32*100</f>
        <v>134.32080924855492</v>
      </c>
      <c r="R34" s="63"/>
      <c r="S34" s="136">
        <f>S31/S32*100</f>
        <v>136.80786553236584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2021-06-21T05:22:49Z</cp:lastPrinted>
  <dcterms:created xsi:type="dcterms:W3CDTF">2005-11-24T07:11:57Z</dcterms:created>
  <dcterms:modified xsi:type="dcterms:W3CDTF">2021-06-21T05:29:33Z</dcterms:modified>
  <cp:category/>
  <cp:version/>
  <cp:contentType/>
  <cp:contentStatus/>
</cp:coreProperties>
</file>