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о разделам" sheetId="4" r:id="rId1"/>
  </sheets>
  <externalReferences>
    <externalReference r:id="rId2"/>
  </externalReferences>
  <definedNames>
    <definedName name="__bookmark_5" localSheetId="0">[1]госзадание!#REF!</definedName>
    <definedName name="__bookmark_5">[1]госзадание!#REF!</definedName>
  </definedNames>
  <calcPr calcId="125725"/>
</workbook>
</file>

<file path=xl/calcChain.xml><?xml version="1.0" encoding="utf-8"?>
<calcChain xmlns="http://schemas.openxmlformats.org/spreadsheetml/2006/main">
  <c r="U51" i="4"/>
  <c r="V35"/>
  <c r="U29" l="1"/>
  <c r="R26"/>
  <c r="V21"/>
  <c r="V22"/>
  <c r="V23"/>
  <c r="V24"/>
  <c r="U22"/>
  <c r="U23"/>
  <c r="U24"/>
  <c r="T22"/>
  <c r="T23"/>
  <c r="T24"/>
  <c r="V27"/>
  <c r="U27"/>
  <c r="U28"/>
  <c r="T27"/>
  <c r="T28"/>
  <c r="T25"/>
  <c r="V36"/>
  <c r="V37"/>
  <c r="U35"/>
  <c r="U36"/>
  <c r="U37"/>
  <c r="U38"/>
  <c r="T36"/>
  <c r="T37"/>
  <c r="T11"/>
  <c r="T12"/>
  <c r="T13"/>
  <c r="T14"/>
  <c r="T15"/>
  <c r="T16"/>
  <c r="T17"/>
  <c r="T18"/>
  <c r="T19"/>
  <c r="T20"/>
  <c r="T21"/>
  <c r="T29"/>
  <c r="T30"/>
  <c r="T31"/>
  <c r="T32"/>
  <c r="T33"/>
  <c r="T34"/>
  <c r="T35"/>
  <c r="T38"/>
  <c r="T39"/>
  <c r="T40"/>
  <c r="T41"/>
  <c r="T42"/>
  <c r="T43"/>
  <c r="T44"/>
  <c r="T45"/>
  <c r="T46"/>
  <c r="T47"/>
  <c r="T48"/>
  <c r="T49"/>
  <c r="T50"/>
  <c r="T51"/>
  <c r="T52"/>
  <c r="T53"/>
  <c r="T54"/>
  <c r="T55"/>
  <c r="T56"/>
  <c r="T57"/>
  <c r="T58"/>
  <c r="U11"/>
  <c r="U12"/>
  <c r="V12" s="1"/>
  <c r="U13"/>
  <c r="U14"/>
  <c r="U15"/>
  <c r="U16"/>
  <c r="U17"/>
  <c r="U18"/>
  <c r="U19"/>
  <c r="U20"/>
  <c r="U21"/>
  <c r="U25"/>
  <c r="V29"/>
  <c r="U30"/>
  <c r="U31"/>
  <c r="U32"/>
  <c r="U33"/>
  <c r="U34"/>
  <c r="U39"/>
  <c r="U40"/>
  <c r="U41"/>
  <c r="U42"/>
  <c r="U43"/>
  <c r="U44"/>
  <c r="U45"/>
  <c r="U46"/>
  <c r="U47"/>
  <c r="U48"/>
  <c r="U49"/>
  <c r="U50"/>
  <c r="U52"/>
  <c r="U53"/>
  <c r="U54"/>
  <c r="U55"/>
  <c r="U56"/>
  <c r="U57"/>
  <c r="U58"/>
  <c r="Q26"/>
  <c r="L22"/>
  <c r="M22"/>
  <c r="N22"/>
  <c r="O22"/>
  <c r="P22"/>
  <c r="Q22"/>
  <c r="R22"/>
  <c r="K22"/>
  <c r="J22"/>
  <c r="L33"/>
  <c r="M33"/>
  <c r="N33"/>
  <c r="O33"/>
  <c r="P33"/>
  <c r="Q33"/>
  <c r="R33"/>
  <c r="K33"/>
  <c r="J56"/>
  <c r="J54"/>
  <c r="J52"/>
  <c r="J45"/>
  <c r="J42"/>
  <c r="J39"/>
  <c r="J33"/>
  <c r="J30"/>
  <c r="J26"/>
  <c r="J19"/>
  <c r="J11"/>
  <c r="S58"/>
  <c r="S56" s="1"/>
  <c r="R56"/>
  <c r="Q56"/>
  <c r="P56"/>
  <c r="O56"/>
  <c r="N56"/>
  <c r="M56"/>
  <c r="L56"/>
  <c r="K56"/>
  <c r="S54"/>
  <c r="R54"/>
  <c r="Q54"/>
  <c r="P54"/>
  <c r="O54"/>
  <c r="N54"/>
  <c r="M54"/>
  <c r="L54"/>
  <c r="K54"/>
  <c r="S53"/>
  <c r="S52" s="1"/>
  <c r="R52"/>
  <c r="Q52"/>
  <c r="P52"/>
  <c r="O52"/>
  <c r="N52"/>
  <c r="M52"/>
  <c r="L52"/>
  <c r="K52"/>
  <c r="S51"/>
  <c r="S50"/>
  <c r="S49"/>
  <c r="S47"/>
  <c r="S46"/>
  <c r="R45"/>
  <c r="Q45"/>
  <c r="P45"/>
  <c r="O45"/>
  <c r="N45"/>
  <c r="M45"/>
  <c r="L45"/>
  <c r="K45"/>
  <c r="S44"/>
  <c r="S43"/>
  <c r="S42"/>
  <c r="R42"/>
  <c r="Q42"/>
  <c r="P42"/>
  <c r="O42"/>
  <c r="N42"/>
  <c r="M42"/>
  <c r="L42"/>
  <c r="K42"/>
  <c r="S41"/>
  <c r="V40"/>
  <c r="S40"/>
  <c r="S39" s="1"/>
  <c r="R39"/>
  <c r="Q39"/>
  <c r="P39"/>
  <c r="O39"/>
  <c r="N39"/>
  <c r="M39"/>
  <c r="L39"/>
  <c r="K39"/>
  <c r="S38"/>
  <c r="S37"/>
  <c r="S35"/>
  <c r="S34"/>
  <c r="S32"/>
  <c r="S30"/>
  <c r="R30"/>
  <c r="Q30"/>
  <c r="P30"/>
  <c r="O30"/>
  <c r="N30"/>
  <c r="M30"/>
  <c r="L30"/>
  <c r="K30"/>
  <c r="S29"/>
  <c r="S28"/>
  <c r="U26"/>
  <c r="P26"/>
  <c r="O26"/>
  <c r="N26"/>
  <c r="M26"/>
  <c r="L26"/>
  <c r="K26"/>
  <c r="S25"/>
  <c r="S24"/>
  <c r="S19"/>
  <c r="R19"/>
  <c r="Q19"/>
  <c r="P19"/>
  <c r="O19"/>
  <c r="N19"/>
  <c r="M19"/>
  <c r="L19"/>
  <c r="K19"/>
  <c r="S18"/>
  <c r="S17"/>
  <c r="S15"/>
  <c r="S12"/>
  <c r="R11"/>
  <c r="Q11"/>
  <c r="P11"/>
  <c r="O11"/>
  <c r="N11"/>
  <c r="M11"/>
  <c r="L11"/>
  <c r="K11"/>
  <c r="V28" l="1"/>
  <c r="S26"/>
  <c r="T26"/>
  <c r="V43"/>
  <c r="S22"/>
  <c r="V58"/>
  <c r="S33"/>
  <c r="V14"/>
  <c r="V18"/>
  <c r="V31"/>
  <c r="V34"/>
  <c r="S45"/>
  <c r="V48"/>
  <c r="V50"/>
  <c r="V16"/>
  <c r="S11"/>
  <c r="J59"/>
  <c r="V53"/>
  <c r="V46"/>
  <c r="V57"/>
  <c r="V56"/>
  <c r="V55"/>
  <c r="V47"/>
  <c r="V49"/>
  <c r="V51"/>
  <c r="V44"/>
  <c r="K59"/>
  <c r="M59"/>
  <c r="O59"/>
  <c r="Q59"/>
  <c r="V41"/>
  <c r="V39"/>
  <c r="V38"/>
  <c r="V32"/>
  <c r="V26"/>
  <c r="L59"/>
  <c r="N59"/>
  <c r="P59"/>
  <c r="V25"/>
  <c r="V19"/>
  <c r="V20"/>
  <c r="V13"/>
  <c r="V15"/>
  <c r="V17"/>
  <c r="V42"/>
  <c r="R59"/>
  <c r="T59" l="1"/>
  <c r="U59"/>
  <c r="S59"/>
  <c r="V11"/>
  <c r="V30"/>
  <c r="V54"/>
  <c r="V52"/>
  <c r="V45"/>
  <c r="V33"/>
  <c r="V59" l="1"/>
</calcChain>
</file>

<file path=xl/sharedStrings.xml><?xml version="1.0" encoding="utf-8"?>
<sst xmlns="http://schemas.openxmlformats.org/spreadsheetml/2006/main" count="192" uniqueCount="110">
  <si>
    <t>Приложение 4</t>
  </si>
  <si>
    <t>к Решению Представительного Собрания</t>
  </si>
  <si>
    <t>Никольского муниципального района</t>
  </si>
  <si>
    <t>"Об исполнении районного бюджета за 2016 год"</t>
  </si>
  <si>
    <t>РАСХОДЫ РАЙОННОГО БЮДЖЕТА ПО РАЗДЕЛАМ,</t>
  </si>
  <si>
    <t>(тыс. рублей)</t>
  </si>
  <si>
    <t>Наименование</t>
  </si>
  <si>
    <t>Раздел</t>
  </si>
  <si>
    <t>Подраздел</t>
  </si>
  <si>
    <t>Утверждено решением ПС о бюджете от 09.02.2016 № 10</t>
  </si>
  <si>
    <t>Утверждено решением ПС о бюджете от 07.06.2016 № 30</t>
  </si>
  <si>
    <t>Утверждено решением ПС о бюджете от 09.09.2016 № 47</t>
  </si>
  <si>
    <t>Утверждено решением ПС о бюджете от 28.10.2016 № 52</t>
  </si>
  <si>
    <t>Утверждено решением ПС о бюджете от 12.12.2016 № 85</t>
  </si>
  <si>
    <t>Факт 2016г.</t>
  </si>
  <si>
    <t xml:space="preserve">Процент исполнения к годовому плану </t>
  </si>
  <si>
    <t>Отклонение от первоначального бюджета,%</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</si>
  <si>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</si>
  <si>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</si>
  <si>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</si>
  <si>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</si>
  <si>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</si>
  <si>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</si>
  <si>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</si>
  <si>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Недостаточно выделено средств в первочально утвержденном бюджете.</t>
  </si>
  <si>
    <t>04</t>
  </si>
  <si>
    <t>Судебная система</t>
  </si>
  <si>
    <t>05</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</si>
  <si>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</si>
  <si>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</si>
  <si>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</si>
  <si>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</si>
  <si>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Другие общегосударственные вопросы</t>
  </si>
  <si>
    <t>13</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</si>
  <si>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</si>
  <si>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</si>
  <si>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</si>
  <si>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Другие вопросы в области национальной безопасности и провоохранительной деятельности</t>
  </si>
  <si>
    <t>14</t>
  </si>
  <si>
    <t>НАЦИОНАЛЬНАЯ ЭКОНОМИКА</t>
  </si>
  <si>
    <t>Дорожное хозяйство (дорожные фонды)</t>
  </si>
  <si>
    <t>Другие вопросы в области национальной экономики</t>
  </si>
  <si>
    <t>12</t>
  </si>
  <si>
    <t>ЖИЛИЩНО-КОММУНАЛЬНОЕ ХОЗЯЙСТВО</t>
  </si>
  <si>
    <t>Коммунальное хозяйство</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</si>
  <si>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</si>
  <si>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</si>
  <si>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</si>
  <si>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</si>
  <si>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07</t>
  </si>
  <si>
    <t>Дошкольное образование</t>
  </si>
  <si>
    <t>Общее образование</t>
  </si>
  <si>
    <t>Молодежная политика и оздоровление детей</t>
  </si>
  <si>
    <t>Другие вопросы в области образования</t>
  </si>
  <si>
    <t xml:space="preserve">КУЛЬТУРА, КИНЕМАТОГРАФИЯ </t>
  </si>
  <si>
    <t>08</t>
  </si>
  <si>
    <t xml:space="preserve">Культура </t>
  </si>
  <si>
    <t>Другие вопросы в области культуры, кинематографии</t>
  </si>
  <si>
    <t>ЗДРАВООХРАНЕНИЕ</t>
  </si>
  <si>
    <t>Санитарно - эпидемиологическое благополучие</t>
  </si>
  <si>
    <t>Другие вопросы в области здравоохранения</t>
  </si>
  <si>
    <t>СОЦИАЛЬНАЯ ПОЛИТИКА</t>
  </si>
  <si>
    <t>10</t>
  </si>
  <si>
    <t>Пенсионное обеспечение</t>
  </si>
  <si>
    <t>Социальное обслуживание населения</t>
  </si>
  <si>
    <t>Расходы по данному разделу не осуществлялись.</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</si>
  <si>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</si>
  <si>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</si>
  <si>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</si>
  <si>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</si>
  <si>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</si>
  <si>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ОБСЛУЖИВАНИЕ ГОСУДАРСТВЕННОГО И  МУНИЦИПАЛЬНОГО ДОЛГА</t>
  </si>
  <si>
    <t>Обслуживание внутреннего государственного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</si>
  <si>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</si>
  <si>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</si>
  <si>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</si>
  <si>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ВСЕГО РАСХОДОВ</t>
  </si>
  <si>
    <t>Увеличение дотации согласно уведомления Департамента финансов.</t>
  </si>
  <si>
    <t>Факт 2017 г.</t>
  </si>
  <si>
    <t>ПОДРАЗДЕЛАМ КЛАССИФИКАЦИИ РАСХОДОВ ЗА 2017 ГОД</t>
  </si>
  <si>
    <t xml:space="preserve"> Утверждено решением ПС о бюджете от 28.12.2017 №105 (окончательный) </t>
  </si>
  <si>
    <t>Факт 2017г. к первоначальному бюджету, %</t>
  </si>
  <si>
    <t>Жилищное хозяйство</t>
  </si>
  <si>
    <t>Сельское хозяйство и рыболовство</t>
  </si>
  <si>
    <t>Дополнительное образование детей</t>
  </si>
  <si>
    <t>Увеличение расходов в связи с выплатами пострадавшим  при пожаре 19.05.2018 года на 7900,0 тыс. руб.</t>
  </si>
  <si>
    <t>Факт 2017 г. к окончательному бюджету, %</t>
  </si>
  <si>
    <t>Причины отклонений</t>
  </si>
  <si>
    <t xml:space="preserve">Утверждено решением ПС о бюджете от 12.12.2016 г.№ 84 (первоначальный) </t>
  </si>
  <si>
    <t>Средства резервного фонда перераспределены по другим разделам бюджета.</t>
  </si>
  <si>
    <t>Недостаточно выделено средств в первочально утвержденном бюджете на выполнение других обязательств государства ( ремонт муниципальных квартир)</t>
  </si>
  <si>
    <t>Недостаточно выделено средств в первочально утвержденном бюджете на реализацию мероприятий по профилактике  преступлений</t>
  </si>
  <si>
    <t>В связи с длительностью конкурсных процедур субсидия на реализацию мероприятий по предотвращению распространения сорного растения борщевик сосновского средства 80,2 тыс. руб возвращены в областной бюджет</t>
  </si>
  <si>
    <t>Лимиты перераспределялись  в течение  года в соответствии с уведомлениями Департамента строительства   на формирование дорожного фонда ремонт дорог и обеспечение подъезда к земельным участкам, в итоге общая сумма лимитов по итогам года увеличена на 804,4 тыс. руб. за счет областного бюджета, за счет районных средств на 1524,2 тыс. руб, В связи с длительностью проведения конкурсных процедур неисполнены лимиты на сумму 232,0 тыс. руб. на ремонт муниципальных дорог</t>
  </si>
  <si>
    <t xml:space="preserve">Увеличение СБР и ЛБО на развитие мобильной торговли для доставки товаров первой необходимости в труднодоступные населенные пункты 324,2 тыс. руб, областные средства, 17,1 тыс. руб. средства поселений. </t>
  </si>
  <si>
    <t xml:space="preserve">Недостаточно выделено средств в первочально утвержденном бюджете на содержание и ремонт муниципального имущества  </t>
  </si>
  <si>
    <t>Недостаточно выделено средств в первочально утвержденном бюджете на содержание и ремонт муниципального имущества 96,3 тыс. руб. ,26 тыс. руб. увеличены лимиты на реализацию проекта народный бюджет, в связи с невозможностью осуществления проекта 26,2 тыс.руб. возвращены в областной бюджет.</t>
  </si>
  <si>
    <t>ассигнования и лимиты перенесены на раздел 0501</t>
  </si>
  <si>
    <t>Лимиты перераспределены по другим разделам районного бюджета.</t>
  </si>
  <si>
    <t>Ассигнования и лимиты перераспределены по тдругим разделам расходов</t>
  </si>
  <si>
    <t>Недостаточно выделено средств в первочально утвержденном бюджете. Увеличены лимиты на ремонт д/с №4 Сказка за счет районных средств на 824,1 тыс. руб.,добавлены лимиты по уведомлению Департамента образования на реализацию мероприятий Доступная среда 1842,1, при этом 700,0 сняты с мун.задания ДОУ.Решением ПС от 23.05.2017№36 лимиты увеличены на 4576,8 тыс. руб. за счет районных средств, Согласно решения от 26.09.2017 №67лимиты увеличены на 106,3 тыс. руб, в т.ч за счет областных средств на 28,0 тыс. руб. Решением ПС от  27.10.2017 №74 лимиты увеличены на 167,2 тыс. руб.. Решением ПС от 24.11.2017 №84 лимиты увеличены за счет областных средства на 454,7 тыс. руб, районных 501,6 тыс. руб,  Решением ПС от 13.12.2017 №104 лимиты увеличены на 5364,8 тыс руб, в т.ч. за счет областных средств на 2333,5 тыс. руб. Увеличение лимитов за счет районных средств  направлено на выполнение майских указов президента и погашение  кредиторской задолженности</t>
  </si>
  <si>
    <t>Недостаточно выделено средств в первочально утвержденном бюджете, увеличены лимиты на ремонт спортзала в теребаевской оош 1200 тыс руб за счет областных и федеральных средств.Согласно Решения ПС от 23.05.2017 №36 лимиты увеличены на 10,3 млрд руб.на погаашение кред. Задолж.. согласно уведомления Департамента образования лимиты по общеобразовательному процессу и обеспечению питанием школьников, при этом лимиты увеличены на 1511,2 тыс. руб.В сентябре 2017 года лимиты увеличены на 70,0 тыс руб на обеспечение питанием школьников за счет области, увеличены лимиты на выполнение мун задания по школам на 2173,5 тыс. руб., на 298,6 тыс. руб на сод. детей с ограниченными возможностями.Согласно уведомления департамента образования в октябре 2017 года лимиты увеличены на 4122,8 тыс. руб. за счет областных средств,Э за счет районных средств лимиты уменьшены на 317,5 тыс. руб.   716,1  тыс руб  увеличены на внедрение мониторинга здоровья. на корректировках в ноябре и декабре лимиты увеличены на 11,3 млн. руб на погашение кредиторской задолженности, согласно областных уведомлений лимиты сняты в сумме 571,6 тысм. руб.Увеличение лимитов за счет районных средств  направлено на выполнение майских указов президента и погашение  кредиторской задолженности</t>
  </si>
  <si>
    <t>Недостаточно выделено средств в первочально утвержденном бюджете. Лимиты по данному разделу увеличены по итогам года на 3538,3 млн. руб.Увеличение лимитов за счет районных средств  направлено на выполнение майских указов президента</t>
  </si>
  <si>
    <t>Согласно уведомлений департмамента культуры лимиты увеличены на 70,4 тыс. руб за счет областных и федеральных средств на поддержку отрасли культура, на 130,0 увеличены лимиты - Гранты  Новости Mix life, любовь к природе. Решениями Представительного Собрания  ЛБО и СБР перераспределелялись в течение года , лимиты увеличены на 7516,4 млн руб на погашение кредиторской задолженности и на выполнение майских указов Президента</t>
  </si>
  <si>
    <t>Недостаток лимиток  в первоначально утвержденном бюджете.Лимиты направлены на выплату заработной платы</t>
  </si>
  <si>
    <t>Лимиты в сумме 200,3 тыс. руб.перераспределены по другим разделам бюджета.</t>
  </si>
  <si>
    <t xml:space="preserve">Лимиты увеличены на реализацию проекта "Твой выбор" (грант)  994,3 тыс. руб., за счет областных средств лимиты увеличены на возмещение родительской платы на 2365,6 тыс. руб. лимиты в сумме 34,6 тыс. руб. уменьшена субвенция на  обеспечения детей-сирот жилыми помещениями </t>
  </si>
  <si>
    <t xml:space="preserve">СБР и ЛБО увеличены на содержание ФОКа  и проведение спортивных мероприятий  625,5 тыс. руб, погашение задолженности строительство ФОКа 495,0 тыс. </t>
  </si>
  <si>
    <t>Уплата процентов по бюджетным кредитам в соответствии с графиком погашения.</t>
  </si>
  <si>
    <t>Недостаточно выделено средств в первочально утвержденном бюджете на выплату заработной платы</t>
  </si>
</sst>
</file>

<file path=xl/styles.xml><?xml version="1.0" encoding="utf-8"?>
<styleSheet xmlns="http://schemas.openxmlformats.org/spreadsheetml/2006/main">
  <numFmts count="2">
    <numFmt numFmtId="164" formatCode="#,##0.0"/>
    <numFmt numFmtId="165" formatCode="0.0%"/>
  </numFmts>
  <fonts count="15">
    <font>
      <sz val="11"/>
      <color theme="1"/>
      <name val="Calibri"/>
      <family val="2"/>
      <charset val="204"/>
      <scheme val="minor"/>
    </font>
    <font>
      <sz val="11"/>
      <color theme="1"/>
      <name val="Calibri"/>
      <family val="2"/>
      <charset val="204"/>
      <scheme val="minor"/>
    </font>
    <font>
      <sz val="10"/>
      <name val="Arial Cyr"/>
      <charset val="204"/>
    </font>
    <font>
      <b/>
      <sz val="12"/>
      <name val="Arial Cyr"/>
      <charset val="204"/>
    </font>
    <font>
      <sz val="10"/>
      <name val="Arial"/>
      <family val="2"/>
      <charset val="204"/>
    </font>
    <font>
      <sz val="14"/>
      <name val="Times New Roman"/>
      <family val="1"/>
      <charset val="204"/>
    </font>
    <font>
      <b/>
      <sz val="12"/>
      <color indexed="8"/>
      <name val="Times New Roman"/>
      <family val="1"/>
      <charset val="204"/>
    </font>
    <font>
      <sz val="14"/>
      <name val="Arial Cyr"/>
      <charset val="204"/>
    </font>
    <font>
      <sz val="12"/>
      <name val="Arial Cyr"/>
      <charset val="204"/>
    </font>
    <font>
      <b/>
      <sz val="14"/>
      <name val="Arial Cyr"/>
      <charset val="204"/>
    </font>
    <font>
      <b/>
      <sz val="14"/>
      <name val="Times New Roman"/>
      <family val="1"/>
      <charset val="204"/>
    </font>
    <font>
      <b/>
      <sz val="10"/>
      <name val="Arial Cyr"/>
      <charset val="204"/>
    </font>
    <font>
      <i/>
      <sz val="8"/>
      <color indexed="23"/>
      <name val="Arial Cyr"/>
      <charset val="204"/>
    </font>
    <font>
      <sz val="10"/>
      <color indexed="62"/>
      <name val="Arial Cyr"/>
      <charset val="204"/>
    </font>
    <font>
      <b/>
      <sz val="20"/>
      <name val="Arial Cyr"/>
      <charset val="204"/>
    </font>
  </fonts>
  <fills count="11">
    <fill>
      <patternFill patternType="none"/>
    </fill>
    <fill>
      <patternFill patternType="gray125"/>
    </fill>
    <fill>
      <patternFill patternType="solid">
        <fgColor theme="0"/>
        <bgColor indexed="64"/>
      </patternFill>
    </fill>
    <fill>
      <patternFill patternType="darkDown">
        <fgColor indexed="10"/>
      </patternFill>
    </fill>
    <fill>
      <patternFill patternType="solid">
        <fgColor indexed="22"/>
      </patternFill>
    </fill>
    <fill>
      <patternFill patternType="solid">
        <fgColor indexed="51"/>
      </patternFill>
    </fill>
    <fill>
      <patternFill patternType="solid">
        <fgColor indexed="31"/>
      </patternFill>
    </fill>
    <fill>
      <patternFill patternType="solid">
        <fgColor indexed="15"/>
      </patternFill>
    </fill>
    <fill>
      <patternFill patternType="solid">
        <fgColor indexed="13"/>
      </patternFill>
    </fill>
    <fill>
      <patternFill patternType="solid">
        <fgColor indexed="41"/>
      </patternFill>
    </fill>
    <fill>
      <patternFill patternType="solid">
        <fgColor indexed="43"/>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s>
  <cellStyleXfs count="84">
    <xf numFmtId="0" fontId="0" fillId="0" borderId="0"/>
    <xf numFmtId="0" fontId="2" fillId="0" borderId="0"/>
    <xf numFmtId="0" fontId="4" fillId="0" borderId="0"/>
    <xf numFmtId="0" fontId="2" fillId="0" borderId="26"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3" borderId="26" applyNumberFormat="0">
      <alignment horizontal="right" vertical="top"/>
    </xf>
    <xf numFmtId="0" fontId="2" fillId="3" borderId="26" applyNumberFormat="0">
      <alignment horizontal="right" vertical="top"/>
    </xf>
    <xf numFmtId="0" fontId="2" fillId="3" borderId="26" applyNumberFormat="0">
      <alignment horizontal="right" vertical="top"/>
    </xf>
    <xf numFmtId="0" fontId="2" fillId="3" borderId="26" applyNumberFormat="0">
      <alignment horizontal="right" vertical="top"/>
    </xf>
    <xf numFmtId="49" fontId="2" fillId="4" borderId="26">
      <alignment horizontal="left" vertical="top"/>
    </xf>
    <xf numFmtId="49" fontId="11" fillId="0" borderId="26">
      <alignment horizontal="left" vertical="top"/>
    </xf>
    <xf numFmtId="49" fontId="2" fillId="4" borderId="26">
      <alignment horizontal="left" vertical="top"/>
    </xf>
    <xf numFmtId="49" fontId="2" fillId="4" borderId="26">
      <alignment horizontal="left" vertical="top"/>
    </xf>
    <xf numFmtId="49" fontId="2" fillId="4" borderId="26">
      <alignment horizontal="left" vertical="top"/>
    </xf>
    <xf numFmtId="0" fontId="2" fillId="5" borderId="26">
      <alignment horizontal="left" vertical="top" wrapText="1"/>
    </xf>
    <xf numFmtId="0" fontId="2" fillId="5" borderId="26">
      <alignment horizontal="left" vertical="top" wrapText="1"/>
    </xf>
    <xf numFmtId="0" fontId="2" fillId="5" borderId="26">
      <alignment horizontal="left" vertical="top" wrapText="1"/>
    </xf>
    <xf numFmtId="0" fontId="2" fillId="5" borderId="26">
      <alignment horizontal="left" vertical="top" wrapText="1"/>
    </xf>
    <xf numFmtId="0" fontId="11" fillId="0" borderId="26">
      <alignment horizontal="left" vertical="top" wrapText="1"/>
    </xf>
    <xf numFmtId="0" fontId="2" fillId="6" borderId="26">
      <alignment horizontal="left" vertical="top" wrapText="1"/>
    </xf>
    <xf numFmtId="0" fontId="2" fillId="6" borderId="26">
      <alignment horizontal="left" vertical="top" wrapText="1"/>
    </xf>
    <xf numFmtId="0" fontId="2" fillId="6" borderId="26">
      <alignment horizontal="left" vertical="top" wrapText="1"/>
    </xf>
    <xf numFmtId="0" fontId="2" fillId="6" borderId="26">
      <alignment horizontal="left" vertical="top" wrapText="1"/>
    </xf>
    <xf numFmtId="0" fontId="2" fillId="7" borderId="26">
      <alignment horizontal="left" vertical="top" wrapText="1"/>
    </xf>
    <xf numFmtId="0" fontId="2" fillId="7" borderId="26">
      <alignment horizontal="left" vertical="top" wrapText="1"/>
    </xf>
    <xf numFmtId="0" fontId="2" fillId="7" borderId="26">
      <alignment horizontal="left" vertical="top" wrapText="1"/>
    </xf>
    <xf numFmtId="0" fontId="2" fillId="7" borderId="26">
      <alignment horizontal="left" vertical="top" wrapText="1"/>
    </xf>
    <xf numFmtId="0" fontId="2" fillId="8" borderId="26">
      <alignment horizontal="left" vertical="top" wrapText="1"/>
    </xf>
    <xf numFmtId="0" fontId="2" fillId="8" borderId="26">
      <alignment horizontal="left" vertical="top" wrapText="1"/>
    </xf>
    <xf numFmtId="0" fontId="2" fillId="8" borderId="26">
      <alignment horizontal="left" vertical="top" wrapText="1"/>
    </xf>
    <xf numFmtId="0" fontId="2" fillId="8" borderId="26">
      <alignment horizontal="left" vertical="top" wrapText="1"/>
    </xf>
    <xf numFmtId="0" fontId="2" fillId="9" borderId="26">
      <alignment horizontal="left" vertical="top" wrapText="1"/>
    </xf>
    <xf numFmtId="0" fontId="2" fillId="0" borderId="26">
      <alignment horizontal="left" vertical="top" wrapText="1"/>
    </xf>
    <xf numFmtId="0" fontId="2" fillId="0" borderId="26">
      <alignment horizontal="left" vertical="top" wrapText="1"/>
    </xf>
    <xf numFmtId="0" fontId="2" fillId="0" borderId="26">
      <alignment horizontal="left" vertical="top" wrapText="1"/>
    </xf>
    <xf numFmtId="0" fontId="2" fillId="0" borderId="26">
      <alignment horizontal="left" vertical="top" wrapText="1"/>
    </xf>
    <xf numFmtId="0" fontId="2" fillId="9" borderId="26">
      <alignment horizontal="left" vertical="top" wrapText="1"/>
    </xf>
    <xf numFmtId="0" fontId="2" fillId="9" borderId="26">
      <alignment horizontal="left" vertical="top" wrapText="1"/>
    </xf>
    <xf numFmtId="0" fontId="2" fillId="9" borderId="26">
      <alignment horizontal="left" vertical="top" wrapText="1"/>
    </xf>
    <xf numFmtId="0" fontId="12" fillId="0" borderId="0">
      <alignment horizontal="left" vertical="top"/>
    </xf>
    <xf numFmtId="0" fontId="1" fillId="0" borderId="0"/>
    <xf numFmtId="0" fontId="2" fillId="5" borderId="27" applyNumberFormat="0">
      <alignment horizontal="right" vertical="top"/>
    </xf>
    <xf numFmtId="0" fontId="2" fillId="6" borderId="27"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6" borderId="27" applyNumberFormat="0">
      <alignment horizontal="right" vertical="top"/>
    </xf>
    <xf numFmtId="0" fontId="2" fillId="6" borderId="27" applyNumberFormat="0">
      <alignment horizontal="right" vertical="top"/>
    </xf>
    <xf numFmtId="0" fontId="2" fillId="6" borderId="27"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5" borderId="27" applyNumberFormat="0">
      <alignment horizontal="right" vertical="top"/>
    </xf>
    <xf numFmtId="0" fontId="2" fillId="5" borderId="27" applyNumberFormat="0">
      <alignment horizontal="right" vertical="top"/>
    </xf>
    <xf numFmtId="0" fontId="2" fillId="5" borderId="27" applyNumberFormat="0">
      <alignment horizontal="right" vertical="top"/>
    </xf>
    <xf numFmtId="0" fontId="2" fillId="7" borderId="27"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0" borderId="26" applyNumberFormat="0">
      <alignment horizontal="right" vertical="top"/>
    </xf>
    <xf numFmtId="0" fontId="2" fillId="7" borderId="27" applyNumberFormat="0">
      <alignment horizontal="right" vertical="top"/>
    </xf>
    <xf numFmtId="0" fontId="2" fillId="7" borderId="27" applyNumberFormat="0">
      <alignment horizontal="right" vertical="top"/>
    </xf>
    <xf numFmtId="0" fontId="2" fillId="7" borderId="27" applyNumberFormat="0">
      <alignment horizontal="right" vertical="top"/>
    </xf>
    <xf numFmtId="49" fontId="13" fillId="10" borderId="26">
      <alignment horizontal="left" vertical="top" wrapText="1"/>
    </xf>
    <xf numFmtId="49" fontId="2" fillId="0" borderId="26">
      <alignment horizontal="left" vertical="top" wrapText="1"/>
    </xf>
    <xf numFmtId="49" fontId="2" fillId="0" borderId="26">
      <alignment horizontal="left" vertical="top" wrapText="1"/>
    </xf>
    <xf numFmtId="49" fontId="2" fillId="0" borderId="26">
      <alignment horizontal="left" vertical="top" wrapText="1"/>
    </xf>
    <xf numFmtId="49" fontId="2" fillId="0" borderId="26">
      <alignment horizontal="left" vertical="top" wrapText="1"/>
    </xf>
    <xf numFmtId="0" fontId="2" fillId="9" borderId="26">
      <alignment horizontal="left" vertical="top" wrapText="1"/>
    </xf>
    <xf numFmtId="0" fontId="2" fillId="0" borderId="26">
      <alignment horizontal="left" vertical="top" wrapText="1"/>
    </xf>
    <xf numFmtId="0" fontId="2" fillId="0" borderId="26">
      <alignment horizontal="left" vertical="top" wrapText="1"/>
    </xf>
    <xf numFmtId="0" fontId="2" fillId="0" borderId="26">
      <alignment horizontal="left" vertical="top" wrapText="1"/>
    </xf>
    <xf numFmtId="0" fontId="2" fillId="0" borderId="26">
      <alignment horizontal="left" vertical="top" wrapText="1"/>
    </xf>
    <xf numFmtId="0" fontId="2" fillId="9" borderId="26">
      <alignment horizontal="left" vertical="top" wrapText="1"/>
    </xf>
    <xf numFmtId="0" fontId="2" fillId="9" borderId="26">
      <alignment horizontal="left" vertical="top" wrapText="1"/>
    </xf>
    <xf numFmtId="0" fontId="2" fillId="9" borderId="26">
      <alignment horizontal="left" vertical="top" wrapText="1"/>
    </xf>
  </cellStyleXfs>
  <cellXfs count="151">
    <xf numFmtId="0" fontId="0" fillId="0" borderId="0" xfId="0"/>
    <xf numFmtId="0" fontId="2" fillId="2" borderId="0" xfId="1" applyFill="1" applyAlignment="1"/>
    <xf numFmtId="0" fontId="2" fillId="2" borderId="0" xfId="1" applyFill="1"/>
    <xf numFmtId="0" fontId="2" fillId="0" borderId="0" xfId="1"/>
    <xf numFmtId="0" fontId="3" fillId="2" borderId="0" xfId="1" applyFont="1" applyFill="1" applyBorder="1" applyAlignment="1">
      <alignment horizontal="left"/>
    </xf>
    <xf numFmtId="0" fontId="5" fillId="2" borderId="0" xfId="2" applyNumberFormat="1" applyFont="1" applyFill="1" applyBorder="1" applyAlignment="1" applyProtection="1">
      <alignment horizontal="right"/>
      <protection hidden="1"/>
    </xf>
    <xf numFmtId="0" fontId="3" fillId="2" borderId="4" xfId="1" applyFont="1" applyFill="1" applyBorder="1" applyAlignment="1">
      <alignment horizontal="center" vertical="center"/>
    </xf>
    <xf numFmtId="0" fontId="6" fillId="2" borderId="6" xfId="1" applyFont="1" applyFill="1" applyBorder="1" applyAlignment="1">
      <alignment horizontal="center" vertical="center" wrapText="1"/>
    </xf>
    <xf numFmtId="0" fontId="7" fillId="0" borderId="0" xfId="1" applyFont="1" applyBorder="1" applyAlignment="1">
      <alignment horizontal="center" wrapText="1"/>
    </xf>
    <xf numFmtId="0" fontId="7" fillId="0" borderId="0" xfId="1" applyFont="1" applyBorder="1"/>
    <xf numFmtId="0" fontId="7" fillId="2" borderId="0" xfId="1" applyFont="1" applyFill="1" applyBorder="1" applyAlignment="1">
      <alignment horizontal="center" wrapText="1"/>
    </xf>
    <xf numFmtId="0" fontId="7" fillId="2" borderId="0" xfId="1" applyFont="1" applyFill="1" applyBorder="1" applyAlignment="1">
      <alignment horizontal="center"/>
    </xf>
    <xf numFmtId="0" fontId="2" fillId="2" borderId="0" xfId="1" applyFill="1" applyBorder="1"/>
    <xf numFmtId="0" fontId="7" fillId="2" borderId="8"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4" xfId="1" applyFont="1" applyFill="1" applyBorder="1" applyAlignment="1">
      <alignment horizontal="center" vertical="center"/>
    </xf>
    <xf numFmtId="49" fontId="7" fillId="2" borderId="7" xfId="1" applyNumberFormat="1" applyFont="1" applyFill="1" applyBorder="1" applyAlignment="1">
      <alignment horizontal="center" vertical="center" wrapText="1"/>
    </xf>
    <xf numFmtId="0" fontId="7" fillId="0" borderId="0" xfId="1" applyFont="1" applyBorder="1" applyAlignment="1">
      <alignment horizontal="center" vertical="center"/>
    </xf>
    <xf numFmtId="0" fontId="2" fillId="0" borderId="0" xfId="1" applyBorder="1"/>
    <xf numFmtId="0" fontId="8" fillId="2" borderId="0" xfId="1" applyFont="1" applyFill="1" applyBorder="1" applyAlignment="1">
      <alignment horizontal="center" vertical="center"/>
    </xf>
    <xf numFmtId="0" fontId="9" fillId="2" borderId="9" xfId="1" applyFont="1" applyFill="1" applyBorder="1" applyAlignment="1">
      <alignment horizontal="left"/>
    </xf>
    <xf numFmtId="0" fontId="9" fillId="2" borderId="0" xfId="1" applyFont="1" applyFill="1" applyBorder="1" applyAlignment="1">
      <alignment horizontal="left"/>
    </xf>
    <xf numFmtId="164" fontId="10" fillId="2" borderId="12" xfId="1" applyNumberFormat="1" applyFont="1" applyFill="1" applyBorder="1" applyAlignment="1">
      <alignment horizontal="center" vertical="center"/>
    </xf>
    <xf numFmtId="164" fontId="5" fillId="2" borderId="12" xfId="1" applyNumberFormat="1" applyFont="1" applyFill="1" applyBorder="1" applyAlignment="1">
      <alignment horizontal="center" vertical="center"/>
    </xf>
    <xf numFmtId="49" fontId="8" fillId="2" borderId="10" xfId="1" applyNumberFormat="1" applyFont="1" applyFill="1" applyBorder="1" applyAlignment="1">
      <alignment wrapText="1"/>
    </xf>
    <xf numFmtId="164" fontId="10" fillId="0" borderId="0" xfId="1" applyNumberFormat="1" applyFont="1" applyBorder="1" applyAlignment="1">
      <alignment horizontal="center" vertical="center"/>
    </xf>
    <xf numFmtId="164" fontId="2" fillId="0" borderId="0" xfId="1" applyNumberFormat="1" applyBorder="1"/>
    <xf numFmtId="164" fontId="7" fillId="2" borderId="0" xfId="1" applyNumberFormat="1" applyFont="1" applyFill="1" applyBorder="1" applyAlignment="1">
      <alignment horizontal="center" vertical="center"/>
    </xf>
    <xf numFmtId="0" fontId="2" fillId="2" borderId="0" xfId="1" applyFill="1" applyBorder="1" applyAlignment="1">
      <alignment horizontal="center" vertical="center"/>
    </xf>
    <xf numFmtId="164" fontId="5" fillId="0" borderId="0" xfId="1" applyNumberFormat="1" applyFont="1" applyBorder="1" applyAlignment="1">
      <alignment horizontal="center" vertical="center"/>
    </xf>
    <xf numFmtId="164" fontId="7" fillId="2" borderId="17" xfId="1" applyNumberFormat="1" applyFont="1" applyFill="1" applyBorder="1" applyAlignment="1">
      <alignment horizontal="center"/>
    </xf>
    <xf numFmtId="164" fontId="7" fillId="2" borderId="17" xfId="1" applyNumberFormat="1" applyFont="1" applyFill="1" applyBorder="1" applyAlignment="1">
      <alignment horizontal="center" vertical="center"/>
    </xf>
    <xf numFmtId="49" fontId="5" fillId="2" borderId="19" xfId="1" applyNumberFormat="1" applyFont="1" applyFill="1" applyBorder="1" applyAlignment="1">
      <alignment horizontal="center" vertical="center"/>
    </xf>
    <xf numFmtId="49" fontId="5" fillId="2" borderId="23" xfId="1" applyNumberFormat="1" applyFont="1" applyFill="1" applyBorder="1" applyAlignment="1">
      <alignment horizontal="center" vertical="center"/>
    </xf>
    <xf numFmtId="164" fontId="5" fillId="2" borderId="24" xfId="1" applyNumberFormat="1" applyFont="1" applyFill="1" applyBorder="1" applyAlignment="1">
      <alignment horizontal="center" vertical="center"/>
    </xf>
    <xf numFmtId="164" fontId="5" fillId="2" borderId="25" xfId="1" applyNumberFormat="1" applyFont="1" applyFill="1" applyBorder="1" applyAlignment="1">
      <alignment horizontal="center" vertical="center"/>
    </xf>
    <xf numFmtId="164" fontId="10" fillId="2" borderId="5" xfId="1" applyNumberFormat="1" applyFont="1" applyFill="1" applyBorder="1" applyAlignment="1">
      <alignment horizontal="center" vertical="center"/>
    </xf>
    <xf numFmtId="164" fontId="10" fillId="2" borderId="6" xfId="1" applyNumberFormat="1" applyFont="1" applyFill="1" applyBorder="1" applyAlignment="1">
      <alignment horizontal="center" vertical="center"/>
    </xf>
    <xf numFmtId="49" fontId="8" fillId="2" borderId="3" xfId="1" applyNumberFormat="1" applyFont="1" applyFill="1" applyBorder="1" applyAlignment="1">
      <alignment wrapText="1"/>
    </xf>
    <xf numFmtId="164" fontId="7" fillId="0" borderId="0" xfId="1" applyNumberFormat="1" applyFont="1" applyBorder="1" applyAlignment="1">
      <alignment horizontal="center" vertical="center"/>
    </xf>
    <xf numFmtId="0" fontId="2" fillId="0" borderId="0" xfId="1" applyBorder="1" applyAlignment="1">
      <alignment horizontal="center" vertical="center"/>
    </xf>
    <xf numFmtId="0" fontId="8" fillId="2" borderId="3" xfId="1" applyFont="1" applyFill="1" applyBorder="1" applyAlignment="1">
      <alignment horizontal="center" vertical="center"/>
    </xf>
    <xf numFmtId="164" fontId="5" fillId="2" borderId="1" xfId="1" applyNumberFormat="1" applyFont="1" applyFill="1" applyBorder="1" applyAlignment="1">
      <alignment horizontal="center" vertical="center"/>
    </xf>
    <xf numFmtId="164" fontId="10" fillId="2" borderId="25" xfId="1" applyNumberFormat="1" applyFont="1" applyFill="1" applyBorder="1" applyAlignment="1">
      <alignment horizontal="center" vertical="center"/>
    </xf>
    <xf numFmtId="164" fontId="10" fillId="2" borderId="8" xfId="1" applyNumberFormat="1" applyFont="1" applyFill="1" applyBorder="1" applyAlignment="1">
      <alignment horizontal="center" vertical="center"/>
    </xf>
    <xf numFmtId="164" fontId="10" fillId="2" borderId="7" xfId="1" applyNumberFormat="1" applyFont="1" applyFill="1" applyBorder="1" applyAlignment="1">
      <alignment horizontal="center" vertical="center"/>
    </xf>
    <xf numFmtId="49" fontId="5" fillId="2" borderId="11" xfId="1" applyNumberFormat="1" applyFont="1" applyFill="1" applyBorder="1" applyAlignment="1">
      <alignment horizontal="center" vertical="center"/>
    </xf>
    <xf numFmtId="49" fontId="5" fillId="2" borderId="28" xfId="1" applyNumberFormat="1" applyFont="1" applyFill="1" applyBorder="1" applyAlignment="1">
      <alignment horizontal="center" vertical="center"/>
    </xf>
    <xf numFmtId="49" fontId="10" fillId="2" borderId="2" xfId="1" applyNumberFormat="1" applyFont="1" applyFill="1" applyBorder="1" applyAlignment="1">
      <alignment horizontal="center" vertical="center"/>
    </xf>
    <xf numFmtId="49" fontId="10" fillId="2" borderId="7" xfId="1" applyNumberFormat="1" applyFont="1" applyFill="1" applyBorder="1" applyAlignment="1">
      <alignment horizontal="center" vertical="center"/>
    </xf>
    <xf numFmtId="164" fontId="5" fillId="2" borderId="5" xfId="1" applyNumberFormat="1" applyFont="1" applyFill="1" applyBorder="1" applyAlignment="1">
      <alignment horizontal="center" vertical="center"/>
    </xf>
    <xf numFmtId="49" fontId="8" fillId="2" borderId="29" xfId="1" applyNumberFormat="1" applyFont="1" applyFill="1" applyBorder="1" applyAlignment="1">
      <alignment horizontal="left" vertical="top" wrapText="1"/>
    </xf>
    <xf numFmtId="0" fontId="6" fillId="2" borderId="5" xfId="1" applyFont="1" applyFill="1" applyBorder="1" applyAlignment="1">
      <alignment horizontal="center" vertical="center" wrapText="1"/>
    </xf>
    <xf numFmtId="0" fontId="7" fillId="2" borderId="13" xfId="1" applyFont="1" applyFill="1" applyBorder="1" applyAlignment="1"/>
    <xf numFmtId="0" fontId="7" fillId="2" borderId="14" xfId="1" applyFont="1" applyFill="1" applyBorder="1" applyAlignment="1"/>
    <xf numFmtId="0" fontId="7" fillId="2" borderId="15" xfId="1" applyFont="1" applyFill="1" applyBorder="1" applyAlignment="1"/>
    <xf numFmtId="0" fontId="3" fillId="2" borderId="2" xfId="1" applyFont="1" applyFill="1" applyBorder="1" applyAlignment="1">
      <alignment horizontal="center" vertical="center"/>
    </xf>
    <xf numFmtId="0" fontId="7" fillId="2" borderId="13" xfId="1" applyFont="1" applyFill="1" applyBorder="1" applyAlignment="1">
      <alignment horizontal="left"/>
    </xf>
    <xf numFmtId="0" fontId="7" fillId="2" borderId="14" xfId="1" applyFont="1" applyFill="1" applyBorder="1" applyAlignment="1">
      <alignment horizontal="left"/>
    </xf>
    <xf numFmtId="0" fontId="7" fillId="2" borderId="15" xfId="1" applyFont="1" applyFill="1" applyBorder="1" applyAlignment="1">
      <alignment horizontal="left"/>
    </xf>
    <xf numFmtId="0" fontId="7" fillId="2" borderId="18" xfId="1" applyFont="1" applyFill="1" applyBorder="1" applyAlignment="1">
      <alignment horizontal="left"/>
    </xf>
    <xf numFmtId="0" fontId="7" fillId="2" borderId="19" xfId="1" applyFont="1" applyFill="1" applyBorder="1" applyAlignment="1">
      <alignment horizontal="left"/>
    </xf>
    <xf numFmtId="0" fontId="7" fillId="2" borderId="20" xfId="1" applyFont="1" applyFill="1" applyBorder="1" applyAlignment="1">
      <alignment horizontal="left"/>
    </xf>
    <xf numFmtId="164" fontId="5" fillId="2" borderId="17" xfId="1" applyNumberFormat="1" applyFont="1" applyFill="1" applyBorder="1" applyAlignment="1">
      <alignment horizontal="center" vertical="center"/>
    </xf>
    <xf numFmtId="49" fontId="5" fillId="2" borderId="14" xfId="1" applyNumberFormat="1" applyFont="1" applyFill="1" applyBorder="1" applyAlignment="1">
      <alignment horizontal="center" vertical="center"/>
    </xf>
    <xf numFmtId="49" fontId="5" fillId="2" borderId="16" xfId="1" applyNumberFormat="1" applyFont="1" applyFill="1" applyBorder="1" applyAlignment="1">
      <alignment horizontal="center" vertical="center"/>
    </xf>
    <xf numFmtId="0" fontId="7" fillId="2" borderId="13" xfId="1" applyFont="1" applyFill="1" applyBorder="1" applyAlignment="1">
      <alignment horizontal="left"/>
    </xf>
    <xf numFmtId="0" fontId="7" fillId="2" borderId="14" xfId="1" applyFont="1" applyFill="1" applyBorder="1" applyAlignment="1">
      <alignment horizontal="left"/>
    </xf>
    <xf numFmtId="0" fontId="7" fillId="2" borderId="15" xfId="1" applyFont="1" applyFill="1" applyBorder="1" applyAlignment="1">
      <alignment horizontal="left"/>
    </xf>
    <xf numFmtId="0" fontId="7" fillId="2" borderId="18" xfId="1" applyFont="1" applyFill="1" applyBorder="1" applyAlignment="1">
      <alignment horizontal="left"/>
    </xf>
    <xf numFmtId="0" fontId="7" fillId="2" borderId="19" xfId="1" applyFont="1" applyFill="1" applyBorder="1" applyAlignment="1">
      <alignment horizontal="left"/>
    </xf>
    <xf numFmtId="0" fontId="7" fillId="2" borderId="20" xfId="1" applyFont="1" applyFill="1" applyBorder="1" applyAlignment="1">
      <alignment horizontal="left"/>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7" fillId="2" borderId="18" xfId="1" applyFont="1" applyFill="1" applyBorder="1" applyAlignment="1">
      <alignment horizontal="left" wrapText="1"/>
    </xf>
    <xf numFmtId="0" fontId="7" fillId="2" borderId="19" xfId="1" applyFont="1" applyFill="1" applyBorder="1" applyAlignment="1">
      <alignment horizontal="left" wrapText="1"/>
    </xf>
    <xf numFmtId="0" fontId="7" fillId="2" borderId="20" xfId="1" applyFont="1" applyFill="1" applyBorder="1" applyAlignment="1">
      <alignment horizontal="left" wrapText="1"/>
    </xf>
    <xf numFmtId="0" fontId="9" fillId="2" borderId="1" xfId="1" applyFont="1" applyFill="1" applyBorder="1" applyAlignment="1">
      <alignment horizontal="left" wrapText="1"/>
    </xf>
    <xf numFmtId="0" fontId="9" fillId="2" borderId="2" xfId="1" applyFont="1" applyFill="1" applyBorder="1" applyAlignment="1">
      <alignment horizontal="left" wrapText="1"/>
    </xf>
    <xf numFmtId="0" fontId="9" fillId="2" borderId="3" xfId="1" applyFont="1" applyFill="1" applyBorder="1" applyAlignment="1">
      <alignment horizontal="left" wrapText="1"/>
    </xf>
    <xf numFmtId="0" fontId="7" fillId="2" borderId="21" xfId="1" applyFont="1" applyFill="1" applyBorder="1" applyAlignment="1">
      <alignment horizontal="left" wrapText="1"/>
    </xf>
    <xf numFmtId="0" fontId="7" fillId="2" borderId="11" xfId="1" applyFont="1" applyFill="1" applyBorder="1" applyAlignment="1">
      <alignment horizontal="left" wrapText="1"/>
    </xf>
    <xf numFmtId="0" fontId="7" fillId="2" borderId="22" xfId="1" applyFont="1" applyFill="1" applyBorder="1" applyAlignment="1">
      <alignment horizontal="left" wrapText="1"/>
    </xf>
    <xf numFmtId="0" fontId="7" fillId="2" borderId="13" xfId="1" applyFont="1" applyFill="1" applyBorder="1" applyAlignment="1">
      <alignment horizontal="left" wrapText="1"/>
    </xf>
    <xf numFmtId="0" fontId="7" fillId="2" borderId="14" xfId="1" applyFont="1" applyFill="1" applyBorder="1" applyAlignment="1">
      <alignment horizontal="left" wrapText="1"/>
    </xf>
    <xf numFmtId="0" fontId="7" fillId="2" borderId="15" xfId="1" applyFont="1" applyFill="1" applyBorder="1" applyAlignment="1">
      <alignment horizontal="left" wrapText="1"/>
    </xf>
    <xf numFmtId="0" fontId="7" fillId="2" borderId="21" xfId="1" applyFont="1" applyFill="1" applyBorder="1" applyAlignment="1">
      <alignment horizontal="left"/>
    </xf>
    <xf numFmtId="0" fontId="7" fillId="2" borderId="11" xfId="1" applyFont="1" applyFill="1" applyBorder="1" applyAlignment="1">
      <alignment horizontal="left"/>
    </xf>
    <xf numFmtId="0" fontId="7" fillId="2" borderId="22" xfId="1" applyFont="1" applyFill="1" applyBorder="1" applyAlignment="1">
      <alignment horizontal="left"/>
    </xf>
    <xf numFmtId="0" fontId="7" fillId="2" borderId="18" xfId="1" applyFont="1" applyFill="1" applyBorder="1" applyAlignment="1">
      <alignment horizontal="left" vertical="top" wrapText="1"/>
    </xf>
    <xf numFmtId="0" fontId="7" fillId="2" borderId="19" xfId="1" applyFont="1" applyFill="1" applyBorder="1" applyAlignment="1">
      <alignment horizontal="left" vertical="top" wrapText="1"/>
    </xf>
    <xf numFmtId="0" fontId="7" fillId="2" borderId="20" xfId="1" applyFont="1" applyFill="1" applyBorder="1" applyAlignment="1">
      <alignment horizontal="lef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6" fillId="2" borderId="5" xfId="1" applyFont="1" applyFill="1" applyBorder="1" applyAlignment="1">
      <alignment horizontal="center" vertical="center"/>
    </xf>
    <xf numFmtId="0" fontId="3" fillId="2" borderId="5" xfId="1" applyFont="1" applyFill="1" applyBorder="1" applyAlignment="1">
      <alignment horizontal="center" wrapText="1"/>
    </xf>
    <xf numFmtId="0" fontId="3" fillId="2" borderId="6" xfId="1" applyFont="1" applyFill="1" applyBorder="1" applyAlignment="1">
      <alignment horizontal="center" wrapText="1"/>
    </xf>
    <xf numFmtId="0" fontId="3" fillId="2" borderId="6" xfId="1" applyFont="1" applyFill="1" applyBorder="1" applyAlignment="1">
      <alignment horizontal="center" vertical="center" wrapText="1"/>
    </xf>
    <xf numFmtId="165" fontId="5" fillId="2" borderId="17" xfId="1" applyNumberFormat="1" applyFont="1" applyFill="1" applyBorder="1" applyAlignment="1">
      <alignment horizontal="center" vertical="center"/>
    </xf>
    <xf numFmtId="0" fontId="7" fillId="2" borderId="17" xfId="1" applyFont="1" applyFill="1" applyBorder="1" applyAlignment="1">
      <alignment horizontal="center" vertical="center"/>
    </xf>
    <xf numFmtId="165" fontId="5" fillId="2" borderId="24" xfId="1" applyNumberFormat="1" applyFont="1" applyFill="1" applyBorder="1" applyAlignment="1">
      <alignment horizontal="center" vertical="center"/>
    </xf>
    <xf numFmtId="165" fontId="5" fillId="2" borderId="12" xfId="1" applyNumberFormat="1" applyFont="1" applyFill="1" applyBorder="1" applyAlignment="1">
      <alignment horizontal="center" vertical="center"/>
    </xf>
    <xf numFmtId="0" fontId="6" fillId="2" borderId="29" xfId="1" applyFont="1" applyFill="1" applyBorder="1" applyAlignment="1">
      <alignment horizontal="center" vertical="center" wrapText="1"/>
    </xf>
    <xf numFmtId="49" fontId="8" fillId="2" borderId="30" xfId="1" applyNumberFormat="1" applyFont="1" applyFill="1" applyBorder="1" applyAlignment="1">
      <alignment horizontal="left" vertical="top" wrapText="1"/>
    </xf>
    <xf numFmtId="0" fontId="8" fillId="2" borderId="30" xfId="1" applyNumberFormat="1" applyFont="1" applyFill="1" applyBorder="1" applyAlignment="1">
      <alignment horizontal="left" vertical="top" wrapText="1"/>
    </xf>
    <xf numFmtId="49" fontId="8" fillId="2" borderId="31" xfId="1" applyNumberFormat="1" applyFont="1" applyFill="1" applyBorder="1" applyAlignment="1">
      <alignment horizontal="left" vertical="top" wrapText="1"/>
    </xf>
    <xf numFmtId="49" fontId="8" fillId="2" borderId="32" xfId="1" applyNumberFormat="1" applyFont="1" applyFill="1" applyBorder="1" applyAlignment="1">
      <alignment wrapText="1"/>
    </xf>
    <xf numFmtId="49" fontId="8" fillId="2" borderId="32" xfId="1" applyNumberFormat="1" applyFont="1" applyFill="1" applyBorder="1" applyAlignment="1">
      <alignment horizontal="left" vertical="top" wrapText="1"/>
    </xf>
    <xf numFmtId="0" fontId="7" fillId="2" borderId="1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9" fillId="2" borderId="1" xfId="1" applyFont="1" applyFill="1" applyBorder="1" applyAlignment="1">
      <alignment horizontal="left"/>
    </xf>
    <xf numFmtId="0" fontId="9" fillId="2" borderId="2" xfId="1" applyFont="1" applyFill="1" applyBorder="1" applyAlignment="1">
      <alignment horizontal="left"/>
    </xf>
    <xf numFmtId="0" fontId="9" fillId="2" borderId="3" xfId="1" applyFont="1" applyFill="1" applyBorder="1" applyAlignment="1">
      <alignment horizontal="left"/>
    </xf>
    <xf numFmtId="49" fontId="8" fillId="2" borderId="3" xfId="1" applyNumberFormat="1" applyFont="1" applyFill="1" applyBorder="1" applyAlignment="1">
      <alignment vertical="center" wrapText="1"/>
    </xf>
    <xf numFmtId="164" fontId="7" fillId="2" borderId="12" xfId="1" applyNumberFormat="1" applyFont="1" applyFill="1" applyBorder="1" applyAlignment="1">
      <alignment horizontal="center"/>
    </xf>
    <xf numFmtId="0" fontId="9" fillId="2" borderId="1" xfId="1" applyFont="1" applyFill="1" applyBorder="1" applyAlignment="1">
      <alignment horizontal="left"/>
    </xf>
    <xf numFmtId="0" fontId="9" fillId="2" borderId="2" xfId="1" applyFont="1" applyFill="1" applyBorder="1" applyAlignment="1">
      <alignment horizontal="left"/>
    </xf>
    <xf numFmtId="0" fontId="9" fillId="2" borderId="3" xfId="1" applyFont="1" applyFill="1" applyBorder="1" applyAlignment="1">
      <alignment horizontal="left"/>
    </xf>
    <xf numFmtId="164" fontId="7" fillId="2" borderId="24" xfId="1" applyNumberFormat="1" applyFont="1" applyFill="1" applyBorder="1" applyAlignment="1">
      <alignment horizontal="center"/>
    </xf>
    <xf numFmtId="164" fontId="9" fillId="2" borderId="5" xfId="1" applyNumberFormat="1" applyFont="1" applyFill="1" applyBorder="1" applyAlignment="1">
      <alignment horizontal="center"/>
    </xf>
    <xf numFmtId="164" fontId="7" fillId="2" borderId="24" xfId="1" applyNumberFormat="1" applyFont="1" applyFill="1" applyBorder="1" applyAlignment="1">
      <alignment horizontal="center" vertical="center"/>
    </xf>
    <xf numFmtId="0" fontId="7" fillId="2" borderId="9" xfId="1" applyFont="1" applyFill="1" applyBorder="1" applyAlignment="1">
      <alignment horizontal="left"/>
    </xf>
    <xf numFmtId="0" fontId="7" fillId="2" borderId="0" xfId="1" applyFont="1" applyFill="1" applyBorder="1" applyAlignment="1">
      <alignment horizontal="left"/>
    </xf>
    <xf numFmtId="0" fontId="7" fillId="2" borderId="10" xfId="1" applyFont="1" applyFill="1" applyBorder="1" applyAlignment="1">
      <alignment horizontal="left"/>
    </xf>
    <xf numFmtId="49" fontId="5" fillId="2" borderId="19" xfId="1" applyNumberFormat="1" applyFont="1" applyFill="1" applyBorder="1" applyAlignment="1">
      <alignment horizontal="center" vertical="center"/>
    </xf>
    <xf numFmtId="49" fontId="5" fillId="2" borderId="23" xfId="1" applyNumberFormat="1" applyFont="1" applyFill="1" applyBorder="1" applyAlignment="1">
      <alignment horizontal="center" vertical="center"/>
    </xf>
    <xf numFmtId="164" fontId="5" fillId="2" borderId="24" xfId="1" applyNumberFormat="1" applyFont="1" applyFill="1" applyBorder="1" applyAlignment="1">
      <alignment horizontal="center" vertical="center"/>
    </xf>
    <xf numFmtId="49" fontId="5" fillId="2" borderId="11" xfId="1" applyNumberFormat="1" applyFont="1" applyFill="1" applyBorder="1" applyAlignment="1">
      <alignment horizontal="center" vertical="center"/>
    </xf>
    <xf numFmtId="49" fontId="5" fillId="2" borderId="28" xfId="1" applyNumberFormat="1" applyFont="1" applyFill="1" applyBorder="1" applyAlignment="1">
      <alignment horizontal="center" vertical="center"/>
    </xf>
    <xf numFmtId="164" fontId="5" fillId="2" borderId="12" xfId="1" applyNumberFormat="1" applyFont="1" applyFill="1" applyBorder="1" applyAlignment="1">
      <alignment horizontal="center" vertical="center"/>
    </xf>
    <xf numFmtId="0" fontId="8" fillId="2" borderId="32" xfId="1" applyNumberFormat="1" applyFont="1" applyFill="1" applyBorder="1" applyAlignment="1">
      <alignment horizontal="left" vertical="top" wrapText="1"/>
    </xf>
    <xf numFmtId="49" fontId="5" fillId="2" borderId="0" xfId="1" applyNumberFormat="1" applyFont="1" applyFill="1" applyBorder="1" applyAlignment="1">
      <alignment horizontal="center" vertical="center"/>
    </xf>
    <xf numFmtId="49" fontId="5" fillId="2" borderId="33" xfId="1" applyNumberFormat="1" applyFont="1" applyFill="1" applyBorder="1" applyAlignment="1">
      <alignment horizontal="center" vertical="center"/>
    </xf>
    <xf numFmtId="164" fontId="7" fillId="2" borderId="25" xfId="1" applyNumberFormat="1" applyFont="1" applyFill="1" applyBorder="1" applyAlignment="1">
      <alignment horizontal="center"/>
    </xf>
    <xf numFmtId="165" fontId="5" fillId="2" borderId="25" xfId="1" applyNumberFormat="1" applyFont="1" applyFill="1" applyBorder="1" applyAlignment="1">
      <alignment horizontal="center" vertical="center"/>
    </xf>
    <xf numFmtId="49" fontId="8" fillId="2" borderId="34" xfId="1" applyNumberFormat="1" applyFont="1" applyFill="1" applyBorder="1" applyAlignment="1">
      <alignment horizontal="left" vertical="top" wrapText="1"/>
    </xf>
    <xf numFmtId="0" fontId="7" fillId="2" borderId="9" xfId="1" applyFont="1" applyFill="1" applyBorder="1" applyAlignment="1">
      <alignment horizontal="left" wrapText="1"/>
    </xf>
    <xf numFmtId="0" fontId="7" fillId="2" borderId="0" xfId="1" applyFont="1" applyFill="1" applyBorder="1" applyAlignment="1">
      <alignment horizontal="left" wrapText="1"/>
    </xf>
    <xf numFmtId="0" fontId="7" fillId="2" borderId="10" xfId="1" applyFont="1" applyFill="1" applyBorder="1" applyAlignment="1">
      <alignment horizontal="left" wrapText="1"/>
    </xf>
    <xf numFmtId="164" fontId="7" fillId="2" borderId="12" xfId="1" applyNumberFormat="1" applyFont="1" applyFill="1" applyBorder="1" applyAlignment="1">
      <alignment horizontal="center" vertical="center"/>
    </xf>
    <xf numFmtId="0" fontId="2" fillId="2" borderId="3" xfId="1" applyFill="1" applyBorder="1" applyAlignment="1">
      <alignment horizontal="left" vertical="top"/>
    </xf>
    <xf numFmtId="0" fontId="14" fillId="2" borderId="0" xfId="1" applyFont="1" applyFill="1" applyAlignment="1">
      <alignment horizontal="center" vertical="center"/>
    </xf>
    <xf numFmtId="0" fontId="14" fillId="2" borderId="0" xfId="1" applyFont="1" applyFill="1" applyBorder="1" applyAlignment="1">
      <alignment horizontal="center" vertical="center"/>
    </xf>
  </cellXfs>
  <cellStyles count="84">
    <cellStyle name="Данные (редактируемые)" xfId="3"/>
    <cellStyle name="Данные (редактируемые) 2" xfId="4"/>
    <cellStyle name="Данные (редактируемые) 3" xfId="5"/>
    <cellStyle name="Данные (редактируемые) 4" xfId="6"/>
    <cellStyle name="Данные (только для чтения)" xfId="7"/>
    <cellStyle name="Данные (только для чтения) 2" xfId="8"/>
    <cellStyle name="Данные (только для чтения) 3" xfId="9"/>
    <cellStyle name="Данные (только для чтения) 4" xfId="10"/>
    <cellStyle name="Данные для удаления" xfId="11"/>
    <cellStyle name="Данные для удаления 2" xfId="12"/>
    <cellStyle name="Данные для удаления 3" xfId="13"/>
    <cellStyle name="Данные для удаления 4" xfId="14"/>
    <cellStyle name="Заголовки полей" xfId="15"/>
    <cellStyle name="Заголовки полей [печать]" xfId="16"/>
    <cellStyle name="Заголовки полей 2" xfId="17"/>
    <cellStyle name="Заголовки полей 3" xfId="18"/>
    <cellStyle name="Заголовки полей 4" xfId="19"/>
    <cellStyle name="Заголовок меры" xfId="20"/>
    <cellStyle name="Заголовок меры 2" xfId="21"/>
    <cellStyle name="Заголовок меры 3" xfId="22"/>
    <cellStyle name="Заголовок меры 4" xfId="23"/>
    <cellStyle name="Заголовок показателя [печать]" xfId="24"/>
    <cellStyle name="Заголовок показателя константы" xfId="25"/>
    <cellStyle name="Заголовок показателя константы 2" xfId="26"/>
    <cellStyle name="Заголовок показателя константы 3" xfId="27"/>
    <cellStyle name="Заголовок показателя константы 4" xfId="28"/>
    <cellStyle name="Заголовок результата расчета" xfId="29"/>
    <cellStyle name="Заголовок результата расчета 2" xfId="30"/>
    <cellStyle name="Заголовок результата расчета 3" xfId="31"/>
    <cellStyle name="Заголовок результата расчета 4" xfId="32"/>
    <cellStyle name="Заголовок свободного показателя" xfId="33"/>
    <cellStyle name="Заголовок свободного показателя 2" xfId="34"/>
    <cellStyle name="Заголовок свободного показателя 3" xfId="35"/>
    <cellStyle name="Заголовок свободного показателя 4" xfId="36"/>
    <cellStyle name="Значение фильтра" xfId="37"/>
    <cellStyle name="Значение фильтра [печать]" xfId="38"/>
    <cellStyle name="Значение фильтра [печать] 2" xfId="39"/>
    <cellStyle name="Значение фильтра [печать] 3" xfId="40"/>
    <cellStyle name="Значение фильтра [печать] 4" xfId="41"/>
    <cellStyle name="Значение фильтра 2" xfId="42"/>
    <cellStyle name="Значение фильтра 3" xfId="43"/>
    <cellStyle name="Значение фильтра 4" xfId="44"/>
    <cellStyle name="Информация о задаче" xfId="45"/>
    <cellStyle name="Обычный" xfId="0" builtinId="0"/>
    <cellStyle name="Обычный 2" xfId="1"/>
    <cellStyle name="Обычный 2 2" xfId="2"/>
    <cellStyle name="Обычный 3" xfId="46"/>
    <cellStyle name="Отдельная ячейка" xfId="47"/>
    <cellStyle name="Отдельная ячейка - константа" xfId="48"/>
    <cellStyle name="Отдельная ячейка - константа [печать]" xfId="49"/>
    <cellStyle name="Отдельная ячейка - константа [печать] 2" xfId="50"/>
    <cellStyle name="Отдельная ячейка - константа [печать] 3" xfId="51"/>
    <cellStyle name="Отдельная ячейка - константа [печать] 4" xfId="52"/>
    <cellStyle name="Отдельная ячейка - константа 2" xfId="53"/>
    <cellStyle name="Отдельная ячейка - константа 3" xfId="54"/>
    <cellStyle name="Отдельная ячейка - константа 4" xfId="55"/>
    <cellStyle name="Отдельная ячейка [печать]" xfId="56"/>
    <cellStyle name="Отдельная ячейка [печать] 2" xfId="57"/>
    <cellStyle name="Отдельная ячейка [печать] 3" xfId="58"/>
    <cellStyle name="Отдельная ячейка [печать] 4" xfId="59"/>
    <cellStyle name="Отдельная ячейка 2" xfId="60"/>
    <cellStyle name="Отдельная ячейка 3" xfId="61"/>
    <cellStyle name="Отдельная ячейка 4" xfId="62"/>
    <cellStyle name="Отдельная ячейка-результат" xfId="63"/>
    <cellStyle name="Отдельная ячейка-результат [печать]" xfId="64"/>
    <cellStyle name="Отдельная ячейка-результат [печать] 2" xfId="65"/>
    <cellStyle name="Отдельная ячейка-результат [печать] 3" xfId="66"/>
    <cellStyle name="Отдельная ячейка-результат [печать] 4" xfId="67"/>
    <cellStyle name="Отдельная ячейка-результат 2" xfId="68"/>
    <cellStyle name="Отдельная ячейка-результат 3" xfId="69"/>
    <cellStyle name="Отдельная ячейка-результат 4" xfId="70"/>
    <cellStyle name="Свойства элементов измерения" xfId="71"/>
    <cellStyle name="Свойства элементов измерения [печать]" xfId="72"/>
    <cellStyle name="Свойства элементов измерения [печать] 2" xfId="73"/>
    <cellStyle name="Свойства элементов измерения [печать] 3" xfId="74"/>
    <cellStyle name="Свойства элементов измерения [печать] 4" xfId="75"/>
    <cellStyle name="Элементы осей" xfId="76"/>
    <cellStyle name="Элементы осей [печать]" xfId="77"/>
    <cellStyle name="Элементы осей [печать] 2" xfId="78"/>
    <cellStyle name="Элементы осей [печать] 3" xfId="79"/>
    <cellStyle name="Элементы осей [печать] 4" xfId="80"/>
    <cellStyle name="Элементы осей 2" xfId="81"/>
    <cellStyle name="Элементы осей 3" xfId="82"/>
    <cellStyle name="Элементы осей 4" xfId="8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4\&#1088;&#1072;&#1089;&#1093;&#1086;&#1076;&#1099;\&#1050;&#1056;&#1040;&#1057;&#1048;&#1050;&#1054;&#1042;&#1040;%20&#1054;&#1051;&#1071;\&#1048;&#1057;&#1055;&#1054;&#1051;&#1053;&#1045;&#1053;&#1048;&#1045;%20&#1041;&#1070;&#1044;&#1046;&#1045;&#1058;&#1040;%202016\&#1075;&#1086;&#1076;&#1086;&#1074;&#1086;&#1077;%20&#1080;&#1089;&#1087;&#1086;&#1083;&#1085;&#1077;&#1085;&#1080;&#1077;\&#1084;&#1072;&#1090;&#1077;&#1088;&#1080;&#1072;&#1083;&#1099;%20&#1076;&#1083;&#1103;%20&#1084;&#1086;&#1085;&#1080;&#1090;&#1086;&#1088;&#1080;&#1085;&#1075;&#1072;\&#1052;&#1072;&#1090;&#1077;&#1088;&#1080;&#1072;&#1083;&#1099;%20&#1082;%20&#1080;&#1089;&#1087;&#1086;&#1083;&#1085;&#1077;&#1085;&#1080;&#1102;%20&#1084;&#1086;&#1085;&#1080;&#1090;&#1086;&#1088;&#1080;&#1085;&#107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 разделам  5.6"/>
      <sheetName val="программы 5.7"/>
      <sheetName val="субсидии 5.8 + "/>
      <sheetName val="по разделам п. 5.10"/>
      <sheetName val="госзадание"/>
      <sheetName val="субсидии"/>
      <sheetName val="по ведомст"/>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AI60"/>
  <sheetViews>
    <sheetView tabSelected="1" topLeftCell="F6" zoomScale="55" zoomScaleNormal="55" workbookViewId="0">
      <selection activeCell="W13" sqref="W13"/>
    </sheetView>
  </sheetViews>
  <sheetFormatPr defaultRowHeight="12.75"/>
  <cols>
    <col min="1" max="6" width="9.140625" style="3"/>
    <col min="7" max="7" width="32" style="3" customWidth="1"/>
    <col min="8" max="8" width="19" style="3" customWidth="1"/>
    <col min="9" max="10" width="21" style="3" customWidth="1"/>
    <col min="11" max="11" width="21.7109375" style="3" customWidth="1"/>
    <col min="12" max="12" width="0.140625" style="3" hidden="1" customWidth="1"/>
    <col min="13" max="13" width="20.7109375" style="3" hidden="1" customWidth="1"/>
    <col min="14" max="16" width="21" style="3" hidden="1" customWidth="1"/>
    <col min="17" max="17" width="27.5703125" style="3" customWidth="1"/>
    <col min="18" max="18" width="23.140625" style="3" customWidth="1"/>
    <col min="19" max="19" width="11.42578125" style="3" hidden="1" customWidth="1"/>
    <col min="20" max="20" width="16.28515625" style="3" customWidth="1"/>
    <col min="21" max="21" width="15.28515625" style="3" customWidth="1"/>
    <col min="22" max="22" width="23" style="3" customWidth="1"/>
    <col min="23" max="23" width="76.7109375" style="3" customWidth="1"/>
    <col min="24" max="24" width="19.28515625" style="3" customWidth="1"/>
    <col min="25" max="25" width="0.140625" style="3" customWidth="1"/>
    <col min="26" max="26" width="17.7109375" style="3" customWidth="1"/>
    <col min="27" max="27" width="21.85546875" style="3" customWidth="1"/>
    <col min="28" max="262" width="9.140625" style="3"/>
    <col min="263" max="263" width="32" style="3" customWidth="1"/>
    <col min="264" max="264" width="19" style="3" customWidth="1"/>
    <col min="265" max="266" width="21" style="3" customWidth="1"/>
    <col min="267" max="267" width="21.140625" style="3" customWidth="1"/>
    <col min="268" max="272" width="0" style="3" hidden="1" customWidth="1"/>
    <col min="273" max="273" width="27.5703125" style="3" customWidth="1"/>
    <col min="274" max="274" width="23.140625" style="3" customWidth="1"/>
    <col min="275" max="275" width="0" style="3" hidden="1" customWidth="1"/>
    <col min="276" max="276" width="16.28515625" style="3" customWidth="1"/>
    <col min="277" max="277" width="15.28515625" style="3" customWidth="1"/>
    <col min="278" max="278" width="23" style="3" customWidth="1"/>
    <col min="279" max="279" width="47.140625" style="3" customWidth="1"/>
    <col min="280" max="280" width="19.28515625" style="3" customWidth="1"/>
    <col min="281" max="281" width="0.140625" style="3" customWidth="1"/>
    <col min="282" max="282" width="17.7109375" style="3" customWidth="1"/>
    <col min="283" max="283" width="21.85546875" style="3" customWidth="1"/>
    <col min="284" max="518" width="9.140625" style="3"/>
    <col min="519" max="519" width="32" style="3" customWidth="1"/>
    <col min="520" max="520" width="19" style="3" customWidth="1"/>
    <col min="521" max="522" width="21" style="3" customWidth="1"/>
    <col min="523" max="523" width="21.140625" style="3" customWidth="1"/>
    <col min="524" max="528" width="0" style="3" hidden="1" customWidth="1"/>
    <col min="529" max="529" width="27.5703125" style="3" customWidth="1"/>
    <col min="530" max="530" width="23.140625" style="3" customWidth="1"/>
    <col min="531" max="531" width="0" style="3" hidden="1" customWidth="1"/>
    <col min="532" max="532" width="16.28515625" style="3" customWidth="1"/>
    <col min="533" max="533" width="15.28515625" style="3" customWidth="1"/>
    <col min="534" max="534" width="23" style="3" customWidth="1"/>
    <col min="535" max="535" width="47.140625" style="3" customWidth="1"/>
    <col min="536" max="536" width="19.28515625" style="3" customWidth="1"/>
    <col min="537" max="537" width="0.140625" style="3" customWidth="1"/>
    <col min="538" max="538" width="17.7109375" style="3" customWidth="1"/>
    <col min="539" max="539" width="21.85546875" style="3" customWidth="1"/>
    <col min="540" max="774" width="9.140625" style="3"/>
    <col min="775" max="775" width="32" style="3" customWidth="1"/>
    <col min="776" max="776" width="19" style="3" customWidth="1"/>
    <col min="777" max="778" width="21" style="3" customWidth="1"/>
    <col min="779" max="779" width="21.140625" style="3" customWidth="1"/>
    <col min="780" max="784" width="0" style="3" hidden="1" customWidth="1"/>
    <col min="785" max="785" width="27.5703125" style="3" customWidth="1"/>
    <col min="786" max="786" width="23.140625" style="3" customWidth="1"/>
    <col min="787" max="787" width="0" style="3" hidden="1" customWidth="1"/>
    <col min="788" max="788" width="16.28515625" style="3" customWidth="1"/>
    <col min="789" max="789" width="15.28515625" style="3" customWidth="1"/>
    <col min="790" max="790" width="23" style="3" customWidth="1"/>
    <col min="791" max="791" width="47.140625" style="3" customWidth="1"/>
    <col min="792" max="792" width="19.28515625" style="3" customWidth="1"/>
    <col min="793" max="793" width="0.140625" style="3" customWidth="1"/>
    <col min="794" max="794" width="17.7109375" style="3" customWidth="1"/>
    <col min="795" max="795" width="21.85546875" style="3" customWidth="1"/>
    <col min="796" max="1030" width="9.140625" style="3"/>
    <col min="1031" max="1031" width="32" style="3" customWidth="1"/>
    <col min="1032" max="1032" width="19" style="3" customWidth="1"/>
    <col min="1033" max="1034" width="21" style="3" customWidth="1"/>
    <col min="1035" max="1035" width="21.140625" style="3" customWidth="1"/>
    <col min="1036" max="1040" width="0" style="3" hidden="1" customWidth="1"/>
    <col min="1041" max="1041" width="27.5703125" style="3" customWidth="1"/>
    <col min="1042" max="1042" width="23.140625" style="3" customWidth="1"/>
    <col min="1043" max="1043" width="0" style="3" hidden="1" customWidth="1"/>
    <col min="1044" max="1044" width="16.28515625" style="3" customWidth="1"/>
    <col min="1045" max="1045" width="15.28515625" style="3" customWidth="1"/>
    <col min="1046" max="1046" width="23" style="3" customWidth="1"/>
    <col min="1047" max="1047" width="47.140625" style="3" customWidth="1"/>
    <col min="1048" max="1048" width="19.28515625" style="3" customWidth="1"/>
    <col min="1049" max="1049" width="0.140625" style="3" customWidth="1"/>
    <col min="1050" max="1050" width="17.7109375" style="3" customWidth="1"/>
    <col min="1051" max="1051" width="21.85546875" style="3" customWidth="1"/>
    <col min="1052" max="1286" width="9.140625" style="3"/>
    <col min="1287" max="1287" width="32" style="3" customWidth="1"/>
    <col min="1288" max="1288" width="19" style="3" customWidth="1"/>
    <col min="1289" max="1290" width="21" style="3" customWidth="1"/>
    <col min="1291" max="1291" width="21.140625" style="3" customWidth="1"/>
    <col min="1292" max="1296" width="0" style="3" hidden="1" customWidth="1"/>
    <col min="1297" max="1297" width="27.5703125" style="3" customWidth="1"/>
    <col min="1298" max="1298" width="23.140625" style="3" customWidth="1"/>
    <col min="1299" max="1299" width="0" style="3" hidden="1" customWidth="1"/>
    <col min="1300" max="1300" width="16.28515625" style="3" customWidth="1"/>
    <col min="1301" max="1301" width="15.28515625" style="3" customWidth="1"/>
    <col min="1302" max="1302" width="23" style="3" customWidth="1"/>
    <col min="1303" max="1303" width="47.140625" style="3" customWidth="1"/>
    <col min="1304" max="1304" width="19.28515625" style="3" customWidth="1"/>
    <col min="1305" max="1305" width="0.140625" style="3" customWidth="1"/>
    <col min="1306" max="1306" width="17.7109375" style="3" customWidth="1"/>
    <col min="1307" max="1307" width="21.85546875" style="3" customWidth="1"/>
    <col min="1308" max="1542" width="9.140625" style="3"/>
    <col min="1543" max="1543" width="32" style="3" customWidth="1"/>
    <col min="1544" max="1544" width="19" style="3" customWidth="1"/>
    <col min="1545" max="1546" width="21" style="3" customWidth="1"/>
    <col min="1547" max="1547" width="21.140625" style="3" customWidth="1"/>
    <col min="1548" max="1552" width="0" style="3" hidden="1" customWidth="1"/>
    <col min="1553" max="1553" width="27.5703125" style="3" customWidth="1"/>
    <col min="1554" max="1554" width="23.140625" style="3" customWidth="1"/>
    <col min="1555" max="1555" width="0" style="3" hidden="1" customWidth="1"/>
    <col min="1556" max="1556" width="16.28515625" style="3" customWidth="1"/>
    <col min="1557" max="1557" width="15.28515625" style="3" customWidth="1"/>
    <col min="1558" max="1558" width="23" style="3" customWidth="1"/>
    <col min="1559" max="1559" width="47.140625" style="3" customWidth="1"/>
    <col min="1560" max="1560" width="19.28515625" style="3" customWidth="1"/>
    <col min="1561" max="1561" width="0.140625" style="3" customWidth="1"/>
    <col min="1562" max="1562" width="17.7109375" style="3" customWidth="1"/>
    <col min="1563" max="1563" width="21.85546875" style="3" customWidth="1"/>
    <col min="1564" max="1798" width="9.140625" style="3"/>
    <col min="1799" max="1799" width="32" style="3" customWidth="1"/>
    <col min="1800" max="1800" width="19" style="3" customWidth="1"/>
    <col min="1801" max="1802" width="21" style="3" customWidth="1"/>
    <col min="1803" max="1803" width="21.140625" style="3" customWidth="1"/>
    <col min="1804" max="1808" width="0" style="3" hidden="1" customWidth="1"/>
    <col min="1809" max="1809" width="27.5703125" style="3" customWidth="1"/>
    <col min="1810" max="1810" width="23.140625" style="3" customWidth="1"/>
    <col min="1811" max="1811" width="0" style="3" hidden="1" customWidth="1"/>
    <col min="1812" max="1812" width="16.28515625" style="3" customWidth="1"/>
    <col min="1813" max="1813" width="15.28515625" style="3" customWidth="1"/>
    <col min="1814" max="1814" width="23" style="3" customWidth="1"/>
    <col min="1815" max="1815" width="47.140625" style="3" customWidth="1"/>
    <col min="1816" max="1816" width="19.28515625" style="3" customWidth="1"/>
    <col min="1817" max="1817" width="0.140625" style="3" customWidth="1"/>
    <col min="1818" max="1818" width="17.7109375" style="3" customWidth="1"/>
    <col min="1819" max="1819" width="21.85546875" style="3" customWidth="1"/>
    <col min="1820" max="2054" width="9.140625" style="3"/>
    <col min="2055" max="2055" width="32" style="3" customWidth="1"/>
    <col min="2056" max="2056" width="19" style="3" customWidth="1"/>
    <col min="2057" max="2058" width="21" style="3" customWidth="1"/>
    <col min="2059" max="2059" width="21.140625" style="3" customWidth="1"/>
    <col min="2060" max="2064" width="0" style="3" hidden="1" customWidth="1"/>
    <col min="2065" max="2065" width="27.5703125" style="3" customWidth="1"/>
    <col min="2066" max="2066" width="23.140625" style="3" customWidth="1"/>
    <col min="2067" max="2067" width="0" style="3" hidden="1" customWidth="1"/>
    <col min="2068" max="2068" width="16.28515625" style="3" customWidth="1"/>
    <col min="2069" max="2069" width="15.28515625" style="3" customWidth="1"/>
    <col min="2070" max="2070" width="23" style="3" customWidth="1"/>
    <col min="2071" max="2071" width="47.140625" style="3" customWidth="1"/>
    <col min="2072" max="2072" width="19.28515625" style="3" customWidth="1"/>
    <col min="2073" max="2073" width="0.140625" style="3" customWidth="1"/>
    <col min="2074" max="2074" width="17.7109375" style="3" customWidth="1"/>
    <col min="2075" max="2075" width="21.85546875" style="3" customWidth="1"/>
    <col min="2076" max="2310" width="9.140625" style="3"/>
    <col min="2311" max="2311" width="32" style="3" customWidth="1"/>
    <col min="2312" max="2312" width="19" style="3" customWidth="1"/>
    <col min="2313" max="2314" width="21" style="3" customWidth="1"/>
    <col min="2315" max="2315" width="21.140625" style="3" customWidth="1"/>
    <col min="2316" max="2320" width="0" style="3" hidden="1" customWidth="1"/>
    <col min="2321" max="2321" width="27.5703125" style="3" customWidth="1"/>
    <col min="2322" max="2322" width="23.140625" style="3" customWidth="1"/>
    <col min="2323" max="2323" width="0" style="3" hidden="1" customWidth="1"/>
    <col min="2324" max="2324" width="16.28515625" style="3" customWidth="1"/>
    <col min="2325" max="2325" width="15.28515625" style="3" customWidth="1"/>
    <col min="2326" max="2326" width="23" style="3" customWidth="1"/>
    <col min="2327" max="2327" width="47.140625" style="3" customWidth="1"/>
    <col min="2328" max="2328" width="19.28515625" style="3" customWidth="1"/>
    <col min="2329" max="2329" width="0.140625" style="3" customWidth="1"/>
    <col min="2330" max="2330" width="17.7109375" style="3" customWidth="1"/>
    <col min="2331" max="2331" width="21.85546875" style="3" customWidth="1"/>
    <col min="2332" max="2566" width="9.140625" style="3"/>
    <col min="2567" max="2567" width="32" style="3" customWidth="1"/>
    <col min="2568" max="2568" width="19" style="3" customWidth="1"/>
    <col min="2569" max="2570" width="21" style="3" customWidth="1"/>
    <col min="2571" max="2571" width="21.140625" style="3" customWidth="1"/>
    <col min="2572" max="2576" width="0" style="3" hidden="1" customWidth="1"/>
    <col min="2577" max="2577" width="27.5703125" style="3" customWidth="1"/>
    <col min="2578" max="2578" width="23.140625" style="3" customWidth="1"/>
    <col min="2579" max="2579" width="0" style="3" hidden="1" customWidth="1"/>
    <col min="2580" max="2580" width="16.28515625" style="3" customWidth="1"/>
    <col min="2581" max="2581" width="15.28515625" style="3" customWidth="1"/>
    <col min="2582" max="2582" width="23" style="3" customWidth="1"/>
    <col min="2583" max="2583" width="47.140625" style="3" customWidth="1"/>
    <col min="2584" max="2584" width="19.28515625" style="3" customWidth="1"/>
    <col min="2585" max="2585" width="0.140625" style="3" customWidth="1"/>
    <col min="2586" max="2586" width="17.7109375" style="3" customWidth="1"/>
    <col min="2587" max="2587" width="21.85546875" style="3" customWidth="1"/>
    <col min="2588" max="2822" width="9.140625" style="3"/>
    <col min="2823" max="2823" width="32" style="3" customWidth="1"/>
    <col min="2824" max="2824" width="19" style="3" customWidth="1"/>
    <col min="2825" max="2826" width="21" style="3" customWidth="1"/>
    <col min="2827" max="2827" width="21.140625" style="3" customWidth="1"/>
    <col min="2828" max="2832" width="0" style="3" hidden="1" customWidth="1"/>
    <col min="2833" max="2833" width="27.5703125" style="3" customWidth="1"/>
    <col min="2834" max="2834" width="23.140625" style="3" customWidth="1"/>
    <col min="2835" max="2835" width="0" style="3" hidden="1" customWidth="1"/>
    <col min="2836" max="2836" width="16.28515625" style="3" customWidth="1"/>
    <col min="2837" max="2837" width="15.28515625" style="3" customWidth="1"/>
    <col min="2838" max="2838" width="23" style="3" customWidth="1"/>
    <col min="2839" max="2839" width="47.140625" style="3" customWidth="1"/>
    <col min="2840" max="2840" width="19.28515625" style="3" customWidth="1"/>
    <col min="2841" max="2841" width="0.140625" style="3" customWidth="1"/>
    <col min="2842" max="2842" width="17.7109375" style="3" customWidth="1"/>
    <col min="2843" max="2843" width="21.85546875" style="3" customWidth="1"/>
    <col min="2844" max="3078" width="9.140625" style="3"/>
    <col min="3079" max="3079" width="32" style="3" customWidth="1"/>
    <col min="3080" max="3080" width="19" style="3" customWidth="1"/>
    <col min="3081" max="3082" width="21" style="3" customWidth="1"/>
    <col min="3083" max="3083" width="21.140625" style="3" customWidth="1"/>
    <col min="3084" max="3088" width="0" style="3" hidden="1" customWidth="1"/>
    <col min="3089" max="3089" width="27.5703125" style="3" customWidth="1"/>
    <col min="3090" max="3090" width="23.140625" style="3" customWidth="1"/>
    <col min="3091" max="3091" width="0" style="3" hidden="1" customWidth="1"/>
    <col min="3092" max="3092" width="16.28515625" style="3" customWidth="1"/>
    <col min="3093" max="3093" width="15.28515625" style="3" customWidth="1"/>
    <col min="3094" max="3094" width="23" style="3" customWidth="1"/>
    <col min="3095" max="3095" width="47.140625" style="3" customWidth="1"/>
    <col min="3096" max="3096" width="19.28515625" style="3" customWidth="1"/>
    <col min="3097" max="3097" width="0.140625" style="3" customWidth="1"/>
    <col min="3098" max="3098" width="17.7109375" style="3" customWidth="1"/>
    <col min="3099" max="3099" width="21.85546875" style="3" customWidth="1"/>
    <col min="3100" max="3334" width="9.140625" style="3"/>
    <col min="3335" max="3335" width="32" style="3" customWidth="1"/>
    <col min="3336" max="3336" width="19" style="3" customWidth="1"/>
    <col min="3337" max="3338" width="21" style="3" customWidth="1"/>
    <col min="3339" max="3339" width="21.140625" style="3" customWidth="1"/>
    <col min="3340" max="3344" width="0" style="3" hidden="1" customWidth="1"/>
    <col min="3345" max="3345" width="27.5703125" style="3" customWidth="1"/>
    <col min="3346" max="3346" width="23.140625" style="3" customWidth="1"/>
    <col min="3347" max="3347" width="0" style="3" hidden="1" customWidth="1"/>
    <col min="3348" max="3348" width="16.28515625" style="3" customWidth="1"/>
    <col min="3349" max="3349" width="15.28515625" style="3" customWidth="1"/>
    <col min="3350" max="3350" width="23" style="3" customWidth="1"/>
    <col min="3351" max="3351" width="47.140625" style="3" customWidth="1"/>
    <col min="3352" max="3352" width="19.28515625" style="3" customWidth="1"/>
    <col min="3353" max="3353" width="0.140625" style="3" customWidth="1"/>
    <col min="3354" max="3354" width="17.7109375" style="3" customWidth="1"/>
    <col min="3355" max="3355" width="21.85546875" style="3" customWidth="1"/>
    <col min="3356" max="3590" width="9.140625" style="3"/>
    <col min="3591" max="3591" width="32" style="3" customWidth="1"/>
    <col min="3592" max="3592" width="19" style="3" customWidth="1"/>
    <col min="3593" max="3594" width="21" style="3" customWidth="1"/>
    <col min="3595" max="3595" width="21.140625" style="3" customWidth="1"/>
    <col min="3596" max="3600" width="0" style="3" hidden="1" customWidth="1"/>
    <col min="3601" max="3601" width="27.5703125" style="3" customWidth="1"/>
    <col min="3602" max="3602" width="23.140625" style="3" customWidth="1"/>
    <col min="3603" max="3603" width="0" style="3" hidden="1" customWidth="1"/>
    <col min="3604" max="3604" width="16.28515625" style="3" customWidth="1"/>
    <col min="3605" max="3605" width="15.28515625" style="3" customWidth="1"/>
    <col min="3606" max="3606" width="23" style="3" customWidth="1"/>
    <col min="3607" max="3607" width="47.140625" style="3" customWidth="1"/>
    <col min="3608" max="3608" width="19.28515625" style="3" customWidth="1"/>
    <col min="3609" max="3609" width="0.140625" style="3" customWidth="1"/>
    <col min="3610" max="3610" width="17.7109375" style="3" customWidth="1"/>
    <col min="3611" max="3611" width="21.85546875" style="3" customWidth="1"/>
    <col min="3612" max="3846" width="9.140625" style="3"/>
    <col min="3847" max="3847" width="32" style="3" customWidth="1"/>
    <col min="3848" max="3848" width="19" style="3" customWidth="1"/>
    <col min="3849" max="3850" width="21" style="3" customWidth="1"/>
    <col min="3851" max="3851" width="21.140625" style="3" customWidth="1"/>
    <col min="3852" max="3856" width="0" style="3" hidden="1" customWidth="1"/>
    <col min="3857" max="3857" width="27.5703125" style="3" customWidth="1"/>
    <col min="3858" max="3858" width="23.140625" style="3" customWidth="1"/>
    <col min="3859" max="3859" width="0" style="3" hidden="1" customWidth="1"/>
    <col min="3860" max="3860" width="16.28515625" style="3" customWidth="1"/>
    <col min="3861" max="3861" width="15.28515625" style="3" customWidth="1"/>
    <col min="3862" max="3862" width="23" style="3" customWidth="1"/>
    <col min="3863" max="3863" width="47.140625" style="3" customWidth="1"/>
    <col min="3864" max="3864" width="19.28515625" style="3" customWidth="1"/>
    <col min="3865" max="3865" width="0.140625" style="3" customWidth="1"/>
    <col min="3866" max="3866" width="17.7109375" style="3" customWidth="1"/>
    <col min="3867" max="3867" width="21.85546875" style="3" customWidth="1"/>
    <col min="3868" max="4102" width="9.140625" style="3"/>
    <col min="4103" max="4103" width="32" style="3" customWidth="1"/>
    <col min="4104" max="4104" width="19" style="3" customWidth="1"/>
    <col min="4105" max="4106" width="21" style="3" customWidth="1"/>
    <col min="4107" max="4107" width="21.140625" style="3" customWidth="1"/>
    <col min="4108" max="4112" width="0" style="3" hidden="1" customWidth="1"/>
    <col min="4113" max="4113" width="27.5703125" style="3" customWidth="1"/>
    <col min="4114" max="4114" width="23.140625" style="3" customWidth="1"/>
    <col min="4115" max="4115" width="0" style="3" hidden="1" customWidth="1"/>
    <col min="4116" max="4116" width="16.28515625" style="3" customWidth="1"/>
    <col min="4117" max="4117" width="15.28515625" style="3" customWidth="1"/>
    <col min="4118" max="4118" width="23" style="3" customWidth="1"/>
    <col min="4119" max="4119" width="47.140625" style="3" customWidth="1"/>
    <col min="4120" max="4120" width="19.28515625" style="3" customWidth="1"/>
    <col min="4121" max="4121" width="0.140625" style="3" customWidth="1"/>
    <col min="4122" max="4122" width="17.7109375" style="3" customWidth="1"/>
    <col min="4123" max="4123" width="21.85546875" style="3" customWidth="1"/>
    <col min="4124" max="4358" width="9.140625" style="3"/>
    <col min="4359" max="4359" width="32" style="3" customWidth="1"/>
    <col min="4360" max="4360" width="19" style="3" customWidth="1"/>
    <col min="4361" max="4362" width="21" style="3" customWidth="1"/>
    <col min="4363" max="4363" width="21.140625" style="3" customWidth="1"/>
    <col min="4364" max="4368" width="0" style="3" hidden="1" customWidth="1"/>
    <col min="4369" max="4369" width="27.5703125" style="3" customWidth="1"/>
    <col min="4370" max="4370" width="23.140625" style="3" customWidth="1"/>
    <col min="4371" max="4371" width="0" style="3" hidden="1" customWidth="1"/>
    <col min="4372" max="4372" width="16.28515625" style="3" customWidth="1"/>
    <col min="4373" max="4373" width="15.28515625" style="3" customWidth="1"/>
    <col min="4374" max="4374" width="23" style="3" customWidth="1"/>
    <col min="4375" max="4375" width="47.140625" style="3" customWidth="1"/>
    <col min="4376" max="4376" width="19.28515625" style="3" customWidth="1"/>
    <col min="4377" max="4377" width="0.140625" style="3" customWidth="1"/>
    <col min="4378" max="4378" width="17.7109375" style="3" customWidth="1"/>
    <col min="4379" max="4379" width="21.85546875" style="3" customWidth="1"/>
    <col min="4380" max="4614" width="9.140625" style="3"/>
    <col min="4615" max="4615" width="32" style="3" customWidth="1"/>
    <col min="4616" max="4616" width="19" style="3" customWidth="1"/>
    <col min="4617" max="4618" width="21" style="3" customWidth="1"/>
    <col min="4619" max="4619" width="21.140625" style="3" customWidth="1"/>
    <col min="4620" max="4624" width="0" style="3" hidden="1" customWidth="1"/>
    <col min="4625" max="4625" width="27.5703125" style="3" customWidth="1"/>
    <col min="4626" max="4626" width="23.140625" style="3" customWidth="1"/>
    <col min="4627" max="4627" width="0" style="3" hidden="1" customWidth="1"/>
    <col min="4628" max="4628" width="16.28515625" style="3" customWidth="1"/>
    <col min="4629" max="4629" width="15.28515625" style="3" customWidth="1"/>
    <col min="4630" max="4630" width="23" style="3" customWidth="1"/>
    <col min="4631" max="4631" width="47.140625" style="3" customWidth="1"/>
    <col min="4632" max="4632" width="19.28515625" style="3" customWidth="1"/>
    <col min="4633" max="4633" width="0.140625" style="3" customWidth="1"/>
    <col min="4634" max="4634" width="17.7109375" style="3" customWidth="1"/>
    <col min="4635" max="4635" width="21.85546875" style="3" customWidth="1"/>
    <col min="4636" max="4870" width="9.140625" style="3"/>
    <col min="4871" max="4871" width="32" style="3" customWidth="1"/>
    <col min="4872" max="4872" width="19" style="3" customWidth="1"/>
    <col min="4873" max="4874" width="21" style="3" customWidth="1"/>
    <col min="4875" max="4875" width="21.140625" style="3" customWidth="1"/>
    <col min="4876" max="4880" width="0" style="3" hidden="1" customWidth="1"/>
    <col min="4881" max="4881" width="27.5703125" style="3" customWidth="1"/>
    <col min="4882" max="4882" width="23.140625" style="3" customWidth="1"/>
    <col min="4883" max="4883" width="0" style="3" hidden="1" customWidth="1"/>
    <col min="4884" max="4884" width="16.28515625" style="3" customWidth="1"/>
    <col min="4885" max="4885" width="15.28515625" style="3" customWidth="1"/>
    <col min="4886" max="4886" width="23" style="3" customWidth="1"/>
    <col min="4887" max="4887" width="47.140625" style="3" customWidth="1"/>
    <col min="4888" max="4888" width="19.28515625" style="3" customWidth="1"/>
    <col min="4889" max="4889" width="0.140625" style="3" customWidth="1"/>
    <col min="4890" max="4890" width="17.7109375" style="3" customWidth="1"/>
    <col min="4891" max="4891" width="21.85546875" style="3" customWidth="1"/>
    <col min="4892" max="5126" width="9.140625" style="3"/>
    <col min="5127" max="5127" width="32" style="3" customWidth="1"/>
    <col min="5128" max="5128" width="19" style="3" customWidth="1"/>
    <col min="5129" max="5130" width="21" style="3" customWidth="1"/>
    <col min="5131" max="5131" width="21.140625" style="3" customWidth="1"/>
    <col min="5132" max="5136" width="0" style="3" hidden="1" customWidth="1"/>
    <col min="5137" max="5137" width="27.5703125" style="3" customWidth="1"/>
    <col min="5138" max="5138" width="23.140625" style="3" customWidth="1"/>
    <col min="5139" max="5139" width="0" style="3" hidden="1" customWidth="1"/>
    <col min="5140" max="5140" width="16.28515625" style="3" customWidth="1"/>
    <col min="5141" max="5141" width="15.28515625" style="3" customWidth="1"/>
    <col min="5142" max="5142" width="23" style="3" customWidth="1"/>
    <col min="5143" max="5143" width="47.140625" style="3" customWidth="1"/>
    <col min="5144" max="5144" width="19.28515625" style="3" customWidth="1"/>
    <col min="5145" max="5145" width="0.140625" style="3" customWidth="1"/>
    <col min="5146" max="5146" width="17.7109375" style="3" customWidth="1"/>
    <col min="5147" max="5147" width="21.85546875" style="3" customWidth="1"/>
    <col min="5148" max="5382" width="9.140625" style="3"/>
    <col min="5383" max="5383" width="32" style="3" customWidth="1"/>
    <col min="5384" max="5384" width="19" style="3" customWidth="1"/>
    <col min="5385" max="5386" width="21" style="3" customWidth="1"/>
    <col min="5387" max="5387" width="21.140625" style="3" customWidth="1"/>
    <col min="5388" max="5392" width="0" style="3" hidden="1" customWidth="1"/>
    <col min="5393" max="5393" width="27.5703125" style="3" customWidth="1"/>
    <col min="5394" max="5394" width="23.140625" style="3" customWidth="1"/>
    <col min="5395" max="5395" width="0" style="3" hidden="1" customWidth="1"/>
    <col min="5396" max="5396" width="16.28515625" style="3" customWidth="1"/>
    <col min="5397" max="5397" width="15.28515625" style="3" customWidth="1"/>
    <col min="5398" max="5398" width="23" style="3" customWidth="1"/>
    <col min="5399" max="5399" width="47.140625" style="3" customWidth="1"/>
    <col min="5400" max="5400" width="19.28515625" style="3" customWidth="1"/>
    <col min="5401" max="5401" width="0.140625" style="3" customWidth="1"/>
    <col min="5402" max="5402" width="17.7109375" style="3" customWidth="1"/>
    <col min="5403" max="5403" width="21.85546875" style="3" customWidth="1"/>
    <col min="5404" max="5638" width="9.140625" style="3"/>
    <col min="5639" max="5639" width="32" style="3" customWidth="1"/>
    <col min="5640" max="5640" width="19" style="3" customWidth="1"/>
    <col min="5641" max="5642" width="21" style="3" customWidth="1"/>
    <col min="5643" max="5643" width="21.140625" style="3" customWidth="1"/>
    <col min="5644" max="5648" width="0" style="3" hidden="1" customWidth="1"/>
    <col min="5649" max="5649" width="27.5703125" style="3" customWidth="1"/>
    <col min="5650" max="5650" width="23.140625" style="3" customWidth="1"/>
    <col min="5651" max="5651" width="0" style="3" hidden="1" customWidth="1"/>
    <col min="5652" max="5652" width="16.28515625" style="3" customWidth="1"/>
    <col min="5653" max="5653" width="15.28515625" style="3" customWidth="1"/>
    <col min="5654" max="5654" width="23" style="3" customWidth="1"/>
    <col min="5655" max="5655" width="47.140625" style="3" customWidth="1"/>
    <col min="5656" max="5656" width="19.28515625" style="3" customWidth="1"/>
    <col min="5657" max="5657" width="0.140625" style="3" customWidth="1"/>
    <col min="5658" max="5658" width="17.7109375" style="3" customWidth="1"/>
    <col min="5659" max="5659" width="21.85546875" style="3" customWidth="1"/>
    <col min="5660" max="5894" width="9.140625" style="3"/>
    <col min="5895" max="5895" width="32" style="3" customWidth="1"/>
    <col min="5896" max="5896" width="19" style="3" customWidth="1"/>
    <col min="5897" max="5898" width="21" style="3" customWidth="1"/>
    <col min="5899" max="5899" width="21.140625" style="3" customWidth="1"/>
    <col min="5900" max="5904" width="0" style="3" hidden="1" customWidth="1"/>
    <col min="5905" max="5905" width="27.5703125" style="3" customWidth="1"/>
    <col min="5906" max="5906" width="23.140625" style="3" customWidth="1"/>
    <col min="5907" max="5907" width="0" style="3" hidden="1" customWidth="1"/>
    <col min="5908" max="5908" width="16.28515625" style="3" customWidth="1"/>
    <col min="5909" max="5909" width="15.28515625" style="3" customWidth="1"/>
    <col min="5910" max="5910" width="23" style="3" customWidth="1"/>
    <col min="5911" max="5911" width="47.140625" style="3" customWidth="1"/>
    <col min="5912" max="5912" width="19.28515625" style="3" customWidth="1"/>
    <col min="5913" max="5913" width="0.140625" style="3" customWidth="1"/>
    <col min="5914" max="5914" width="17.7109375" style="3" customWidth="1"/>
    <col min="5915" max="5915" width="21.85546875" style="3" customWidth="1"/>
    <col min="5916" max="6150" width="9.140625" style="3"/>
    <col min="6151" max="6151" width="32" style="3" customWidth="1"/>
    <col min="6152" max="6152" width="19" style="3" customWidth="1"/>
    <col min="6153" max="6154" width="21" style="3" customWidth="1"/>
    <col min="6155" max="6155" width="21.140625" style="3" customWidth="1"/>
    <col min="6156" max="6160" width="0" style="3" hidden="1" customWidth="1"/>
    <col min="6161" max="6161" width="27.5703125" style="3" customWidth="1"/>
    <col min="6162" max="6162" width="23.140625" style="3" customWidth="1"/>
    <col min="6163" max="6163" width="0" style="3" hidden="1" customWidth="1"/>
    <col min="6164" max="6164" width="16.28515625" style="3" customWidth="1"/>
    <col min="6165" max="6165" width="15.28515625" style="3" customWidth="1"/>
    <col min="6166" max="6166" width="23" style="3" customWidth="1"/>
    <col min="6167" max="6167" width="47.140625" style="3" customWidth="1"/>
    <col min="6168" max="6168" width="19.28515625" style="3" customWidth="1"/>
    <col min="6169" max="6169" width="0.140625" style="3" customWidth="1"/>
    <col min="6170" max="6170" width="17.7109375" style="3" customWidth="1"/>
    <col min="6171" max="6171" width="21.85546875" style="3" customWidth="1"/>
    <col min="6172" max="6406" width="9.140625" style="3"/>
    <col min="6407" max="6407" width="32" style="3" customWidth="1"/>
    <col min="6408" max="6408" width="19" style="3" customWidth="1"/>
    <col min="6409" max="6410" width="21" style="3" customWidth="1"/>
    <col min="6411" max="6411" width="21.140625" style="3" customWidth="1"/>
    <col min="6412" max="6416" width="0" style="3" hidden="1" customWidth="1"/>
    <col min="6417" max="6417" width="27.5703125" style="3" customWidth="1"/>
    <col min="6418" max="6418" width="23.140625" style="3" customWidth="1"/>
    <col min="6419" max="6419" width="0" style="3" hidden="1" customWidth="1"/>
    <col min="6420" max="6420" width="16.28515625" style="3" customWidth="1"/>
    <col min="6421" max="6421" width="15.28515625" style="3" customWidth="1"/>
    <col min="6422" max="6422" width="23" style="3" customWidth="1"/>
    <col min="6423" max="6423" width="47.140625" style="3" customWidth="1"/>
    <col min="6424" max="6424" width="19.28515625" style="3" customWidth="1"/>
    <col min="6425" max="6425" width="0.140625" style="3" customWidth="1"/>
    <col min="6426" max="6426" width="17.7109375" style="3" customWidth="1"/>
    <col min="6427" max="6427" width="21.85546875" style="3" customWidth="1"/>
    <col min="6428" max="6662" width="9.140625" style="3"/>
    <col min="6663" max="6663" width="32" style="3" customWidth="1"/>
    <col min="6664" max="6664" width="19" style="3" customWidth="1"/>
    <col min="6665" max="6666" width="21" style="3" customWidth="1"/>
    <col min="6667" max="6667" width="21.140625" style="3" customWidth="1"/>
    <col min="6668" max="6672" width="0" style="3" hidden="1" customWidth="1"/>
    <col min="6673" max="6673" width="27.5703125" style="3" customWidth="1"/>
    <col min="6674" max="6674" width="23.140625" style="3" customWidth="1"/>
    <col min="6675" max="6675" width="0" style="3" hidden="1" customWidth="1"/>
    <col min="6676" max="6676" width="16.28515625" style="3" customWidth="1"/>
    <col min="6677" max="6677" width="15.28515625" style="3" customWidth="1"/>
    <col min="6678" max="6678" width="23" style="3" customWidth="1"/>
    <col min="6679" max="6679" width="47.140625" style="3" customWidth="1"/>
    <col min="6680" max="6680" width="19.28515625" style="3" customWidth="1"/>
    <col min="6681" max="6681" width="0.140625" style="3" customWidth="1"/>
    <col min="6682" max="6682" width="17.7109375" style="3" customWidth="1"/>
    <col min="6683" max="6683" width="21.85546875" style="3" customWidth="1"/>
    <col min="6684" max="6918" width="9.140625" style="3"/>
    <col min="6919" max="6919" width="32" style="3" customWidth="1"/>
    <col min="6920" max="6920" width="19" style="3" customWidth="1"/>
    <col min="6921" max="6922" width="21" style="3" customWidth="1"/>
    <col min="6923" max="6923" width="21.140625" style="3" customWidth="1"/>
    <col min="6924" max="6928" width="0" style="3" hidden="1" customWidth="1"/>
    <col min="6929" max="6929" width="27.5703125" style="3" customWidth="1"/>
    <col min="6930" max="6930" width="23.140625" style="3" customWidth="1"/>
    <col min="6931" max="6931" width="0" style="3" hidden="1" customWidth="1"/>
    <col min="6932" max="6932" width="16.28515625" style="3" customWidth="1"/>
    <col min="6933" max="6933" width="15.28515625" style="3" customWidth="1"/>
    <col min="6934" max="6934" width="23" style="3" customWidth="1"/>
    <col min="6935" max="6935" width="47.140625" style="3" customWidth="1"/>
    <col min="6936" max="6936" width="19.28515625" style="3" customWidth="1"/>
    <col min="6937" max="6937" width="0.140625" style="3" customWidth="1"/>
    <col min="6938" max="6938" width="17.7109375" style="3" customWidth="1"/>
    <col min="6939" max="6939" width="21.85546875" style="3" customWidth="1"/>
    <col min="6940" max="7174" width="9.140625" style="3"/>
    <col min="7175" max="7175" width="32" style="3" customWidth="1"/>
    <col min="7176" max="7176" width="19" style="3" customWidth="1"/>
    <col min="7177" max="7178" width="21" style="3" customWidth="1"/>
    <col min="7179" max="7179" width="21.140625" style="3" customWidth="1"/>
    <col min="7180" max="7184" width="0" style="3" hidden="1" customWidth="1"/>
    <col min="7185" max="7185" width="27.5703125" style="3" customWidth="1"/>
    <col min="7186" max="7186" width="23.140625" style="3" customWidth="1"/>
    <col min="7187" max="7187" width="0" style="3" hidden="1" customWidth="1"/>
    <col min="7188" max="7188" width="16.28515625" style="3" customWidth="1"/>
    <col min="7189" max="7189" width="15.28515625" style="3" customWidth="1"/>
    <col min="7190" max="7190" width="23" style="3" customWidth="1"/>
    <col min="7191" max="7191" width="47.140625" style="3" customWidth="1"/>
    <col min="7192" max="7192" width="19.28515625" style="3" customWidth="1"/>
    <col min="7193" max="7193" width="0.140625" style="3" customWidth="1"/>
    <col min="7194" max="7194" width="17.7109375" style="3" customWidth="1"/>
    <col min="7195" max="7195" width="21.85546875" style="3" customWidth="1"/>
    <col min="7196" max="7430" width="9.140625" style="3"/>
    <col min="7431" max="7431" width="32" style="3" customWidth="1"/>
    <col min="7432" max="7432" width="19" style="3" customWidth="1"/>
    <col min="7433" max="7434" width="21" style="3" customWidth="1"/>
    <col min="7435" max="7435" width="21.140625" style="3" customWidth="1"/>
    <col min="7436" max="7440" width="0" style="3" hidden="1" customWidth="1"/>
    <col min="7441" max="7441" width="27.5703125" style="3" customWidth="1"/>
    <col min="7442" max="7442" width="23.140625" style="3" customWidth="1"/>
    <col min="7443" max="7443" width="0" style="3" hidden="1" customWidth="1"/>
    <col min="7444" max="7444" width="16.28515625" style="3" customWidth="1"/>
    <col min="7445" max="7445" width="15.28515625" style="3" customWidth="1"/>
    <col min="7446" max="7446" width="23" style="3" customWidth="1"/>
    <col min="7447" max="7447" width="47.140625" style="3" customWidth="1"/>
    <col min="7448" max="7448" width="19.28515625" style="3" customWidth="1"/>
    <col min="7449" max="7449" width="0.140625" style="3" customWidth="1"/>
    <col min="7450" max="7450" width="17.7109375" style="3" customWidth="1"/>
    <col min="7451" max="7451" width="21.85546875" style="3" customWidth="1"/>
    <col min="7452" max="7686" width="9.140625" style="3"/>
    <col min="7687" max="7687" width="32" style="3" customWidth="1"/>
    <col min="7688" max="7688" width="19" style="3" customWidth="1"/>
    <col min="7689" max="7690" width="21" style="3" customWidth="1"/>
    <col min="7691" max="7691" width="21.140625" style="3" customWidth="1"/>
    <col min="7692" max="7696" width="0" style="3" hidden="1" customWidth="1"/>
    <col min="7697" max="7697" width="27.5703125" style="3" customWidth="1"/>
    <col min="7698" max="7698" width="23.140625" style="3" customWidth="1"/>
    <col min="7699" max="7699" width="0" style="3" hidden="1" customWidth="1"/>
    <col min="7700" max="7700" width="16.28515625" style="3" customWidth="1"/>
    <col min="7701" max="7701" width="15.28515625" style="3" customWidth="1"/>
    <col min="7702" max="7702" width="23" style="3" customWidth="1"/>
    <col min="7703" max="7703" width="47.140625" style="3" customWidth="1"/>
    <col min="7704" max="7704" width="19.28515625" style="3" customWidth="1"/>
    <col min="7705" max="7705" width="0.140625" style="3" customWidth="1"/>
    <col min="7706" max="7706" width="17.7109375" style="3" customWidth="1"/>
    <col min="7707" max="7707" width="21.85546875" style="3" customWidth="1"/>
    <col min="7708" max="7942" width="9.140625" style="3"/>
    <col min="7943" max="7943" width="32" style="3" customWidth="1"/>
    <col min="7944" max="7944" width="19" style="3" customWidth="1"/>
    <col min="7945" max="7946" width="21" style="3" customWidth="1"/>
    <col min="7947" max="7947" width="21.140625" style="3" customWidth="1"/>
    <col min="7948" max="7952" width="0" style="3" hidden="1" customWidth="1"/>
    <col min="7953" max="7953" width="27.5703125" style="3" customWidth="1"/>
    <col min="7954" max="7954" width="23.140625" style="3" customWidth="1"/>
    <col min="7955" max="7955" width="0" style="3" hidden="1" customWidth="1"/>
    <col min="7956" max="7956" width="16.28515625" style="3" customWidth="1"/>
    <col min="7957" max="7957" width="15.28515625" style="3" customWidth="1"/>
    <col min="7958" max="7958" width="23" style="3" customWidth="1"/>
    <col min="7959" max="7959" width="47.140625" style="3" customWidth="1"/>
    <col min="7960" max="7960" width="19.28515625" style="3" customWidth="1"/>
    <col min="7961" max="7961" width="0.140625" style="3" customWidth="1"/>
    <col min="7962" max="7962" width="17.7109375" style="3" customWidth="1"/>
    <col min="7963" max="7963" width="21.85546875" style="3" customWidth="1"/>
    <col min="7964" max="8198" width="9.140625" style="3"/>
    <col min="8199" max="8199" width="32" style="3" customWidth="1"/>
    <col min="8200" max="8200" width="19" style="3" customWidth="1"/>
    <col min="8201" max="8202" width="21" style="3" customWidth="1"/>
    <col min="8203" max="8203" width="21.140625" style="3" customWidth="1"/>
    <col min="8204" max="8208" width="0" style="3" hidden="1" customWidth="1"/>
    <col min="8209" max="8209" width="27.5703125" style="3" customWidth="1"/>
    <col min="8210" max="8210" width="23.140625" style="3" customWidth="1"/>
    <col min="8211" max="8211" width="0" style="3" hidden="1" customWidth="1"/>
    <col min="8212" max="8212" width="16.28515625" style="3" customWidth="1"/>
    <col min="8213" max="8213" width="15.28515625" style="3" customWidth="1"/>
    <col min="8214" max="8214" width="23" style="3" customWidth="1"/>
    <col min="8215" max="8215" width="47.140625" style="3" customWidth="1"/>
    <col min="8216" max="8216" width="19.28515625" style="3" customWidth="1"/>
    <col min="8217" max="8217" width="0.140625" style="3" customWidth="1"/>
    <col min="8218" max="8218" width="17.7109375" style="3" customWidth="1"/>
    <col min="8219" max="8219" width="21.85546875" style="3" customWidth="1"/>
    <col min="8220" max="8454" width="9.140625" style="3"/>
    <col min="8455" max="8455" width="32" style="3" customWidth="1"/>
    <col min="8456" max="8456" width="19" style="3" customWidth="1"/>
    <col min="8457" max="8458" width="21" style="3" customWidth="1"/>
    <col min="8459" max="8459" width="21.140625" style="3" customWidth="1"/>
    <col min="8460" max="8464" width="0" style="3" hidden="1" customWidth="1"/>
    <col min="8465" max="8465" width="27.5703125" style="3" customWidth="1"/>
    <col min="8466" max="8466" width="23.140625" style="3" customWidth="1"/>
    <col min="8467" max="8467" width="0" style="3" hidden="1" customWidth="1"/>
    <col min="8468" max="8468" width="16.28515625" style="3" customWidth="1"/>
    <col min="8469" max="8469" width="15.28515625" style="3" customWidth="1"/>
    <col min="8470" max="8470" width="23" style="3" customWidth="1"/>
    <col min="8471" max="8471" width="47.140625" style="3" customWidth="1"/>
    <col min="8472" max="8472" width="19.28515625" style="3" customWidth="1"/>
    <col min="8473" max="8473" width="0.140625" style="3" customWidth="1"/>
    <col min="8474" max="8474" width="17.7109375" style="3" customWidth="1"/>
    <col min="8475" max="8475" width="21.85546875" style="3" customWidth="1"/>
    <col min="8476" max="8710" width="9.140625" style="3"/>
    <col min="8711" max="8711" width="32" style="3" customWidth="1"/>
    <col min="8712" max="8712" width="19" style="3" customWidth="1"/>
    <col min="8713" max="8714" width="21" style="3" customWidth="1"/>
    <col min="8715" max="8715" width="21.140625" style="3" customWidth="1"/>
    <col min="8716" max="8720" width="0" style="3" hidden="1" customWidth="1"/>
    <col min="8721" max="8721" width="27.5703125" style="3" customWidth="1"/>
    <col min="8722" max="8722" width="23.140625" style="3" customWidth="1"/>
    <col min="8723" max="8723" width="0" style="3" hidden="1" customWidth="1"/>
    <col min="8724" max="8724" width="16.28515625" style="3" customWidth="1"/>
    <col min="8725" max="8725" width="15.28515625" style="3" customWidth="1"/>
    <col min="8726" max="8726" width="23" style="3" customWidth="1"/>
    <col min="8727" max="8727" width="47.140625" style="3" customWidth="1"/>
    <col min="8728" max="8728" width="19.28515625" style="3" customWidth="1"/>
    <col min="8729" max="8729" width="0.140625" style="3" customWidth="1"/>
    <col min="8730" max="8730" width="17.7109375" style="3" customWidth="1"/>
    <col min="8731" max="8731" width="21.85546875" style="3" customWidth="1"/>
    <col min="8732" max="8966" width="9.140625" style="3"/>
    <col min="8967" max="8967" width="32" style="3" customWidth="1"/>
    <col min="8968" max="8968" width="19" style="3" customWidth="1"/>
    <col min="8969" max="8970" width="21" style="3" customWidth="1"/>
    <col min="8971" max="8971" width="21.140625" style="3" customWidth="1"/>
    <col min="8972" max="8976" width="0" style="3" hidden="1" customWidth="1"/>
    <col min="8977" max="8977" width="27.5703125" style="3" customWidth="1"/>
    <col min="8978" max="8978" width="23.140625" style="3" customWidth="1"/>
    <col min="8979" max="8979" width="0" style="3" hidden="1" customWidth="1"/>
    <col min="8980" max="8980" width="16.28515625" style="3" customWidth="1"/>
    <col min="8981" max="8981" width="15.28515625" style="3" customWidth="1"/>
    <col min="8982" max="8982" width="23" style="3" customWidth="1"/>
    <col min="8983" max="8983" width="47.140625" style="3" customWidth="1"/>
    <col min="8984" max="8984" width="19.28515625" style="3" customWidth="1"/>
    <col min="8985" max="8985" width="0.140625" style="3" customWidth="1"/>
    <col min="8986" max="8986" width="17.7109375" style="3" customWidth="1"/>
    <col min="8987" max="8987" width="21.85546875" style="3" customWidth="1"/>
    <col min="8988" max="9222" width="9.140625" style="3"/>
    <col min="9223" max="9223" width="32" style="3" customWidth="1"/>
    <col min="9224" max="9224" width="19" style="3" customWidth="1"/>
    <col min="9225" max="9226" width="21" style="3" customWidth="1"/>
    <col min="9227" max="9227" width="21.140625" style="3" customWidth="1"/>
    <col min="9228" max="9232" width="0" style="3" hidden="1" customWidth="1"/>
    <col min="9233" max="9233" width="27.5703125" style="3" customWidth="1"/>
    <col min="9234" max="9234" width="23.140625" style="3" customWidth="1"/>
    <col min="9235" max="9235" width="0" style="3" hidden="1" customWidth="1"/>
    <col min="9236" max="9236" width="16.28515625" style="3" customWidth="1"/>
    <col min="9237" max="9237" width="15.28515625" style="3" customWidth="1"/>
    <col min="9238" max="9238" width="23" style="3" customWidth="1"/>
    <col min="9239" max="9239" width="47.140625" style="3" customWidth="1"/>
    <col min="9240" max="9240" width="19.28515625" style="3" customWidth="1"/>
    <col min="9241" max="9241" width="0.140625" style="3" customWidth="1"/>
    <col min="9242" max="9242" width="17.7109375" style="3" customWidth="1"/>
    <col min="9243" max="9243" width="21.85546875" style="3" customWidth="1"/>
    <col min="9244" max="9478" width="9.140625" style="3"/>
    <col min="9479" max="9479" width="32" style="3" customWidth="1"/>
    <col min="9480" max="9480" width="19" style="3" customWidth="1"/>
    <col min="9481" max="9482" width="21" style="3" customWidth="1"/>
    <col min="9483" max="9483" width="21.140625" style="3" customWidth="1"/>
    <col min="9484" max="9488" width="0" style="3" hidden="1" customWidth="1"/>
    <col min="9489" max="9489" width="27.5703125" style="3" customWidth="1"/>
    <col min="9490" max="9490" width="23.140625" style="3" customWidth="1"/>
    <col min="9491" max="9491" width="0" style="3" hidden="1" customWidth="1"/>
    <col min="9492" max="9492" width="16.28515625" style="3" customWidth="1"/>
    <col min="9493" max="9493" width="15.28515625" style="3" customWidth="1"/>
    <col min="9494" max="9494" width="23" style="3" customWidth="1"/>
    <col min="9495" max="9495" width="47.140625" style="3" customWidth="1"/>
    <col min="9496" max="9496" width="19.28515625" style="3" customWidth="1"/>
    <col min="9497" max="9497" width="0.140625" style="3" customWidth="1"/>
    <col min="9498" max="9498" width="17.7109375" style="3" customWidth="1"/>
    <col min="9499" max="9499" width="21.85546875" style="3" customWidth="1"/>
    <col min="9500" max="9734" width="9.140625" style="3"/>
    <col min="9735" max="9735" width="32" style="3" customWidth="1"/>
    <col min="9736" max="9736" width="19" style="3" customWidth="1"/>
    <col min="9737" max="9738" width="21" style="3" customWidth="1"/>
    <col min="9739" max="9739" width="21.140625" style="3" customWidth="1"/>
    <col min="9740" max="9744" width="0" style="3" hidden="1" customWidth="1"/>
    <col min="9745" max="9745" width="27.5703125" style="3" customWidth="1"/>
    <col min="9746" max="9746" width="23.140625" style="3" customWidth="1"/>
    <col min="9747" max="9747" width="0" style="3" hidden="1" customWidth="1"/>
    <col min="9748" max="9748" width="16.28515625" style="3" customWidth="1"/>
    <col min="9749" max="9749" width="15.28515625" style="3" customWidth="1"/>
    <col min="9750" max="9750" width="23" style="3" customWidth="1"/>
    <col min="9751" max="9751" width="47.140625" style="3" customWidth="1"/>
    <col min="9752" max="9752" width="19.28515625" style="3" customWidth="1"/>
    <col min="9753" max="9753" width="0.140625" style="3" customWidth="1"/>
    <col min="9754" max="9754" width="17.7109375" style="3" customWidth="1"/>
    <col min="9755" max="9755" width="21.85546875" style="3" customWidth="1"/>
    <col min="9756" max="9990" width="9.140625" style="3"/>
    <col min="9991" max="9991" width="32" style="3" customWidth="1"/>
    <col min="9992" max="9992" width="19" style="3" customWidth="1"/>
    <col min="9993" max="9994" width="21" style="3" customWidth="1"/>
    <col min="9995" max="9995" width="21.140625" style="3" customWidth="1"/>
    <col min="9996" max="10000" width="0" style="3" hidden="1" customWidth="1"/>
    <col min="10001" max="10001" width="27.5703125" style="3" customWidth="1"/>
    <col min="10002" max="10002" width="23.140625" style="3" customWidth="1"/>
    <col min="10003" max="10003" width="0" style="3" hidden="1" customWidth="1"/>
    <col min="10004" max="10004" width="16.28515625" style="3" customWidth="1"/>
    <col min="10005" max="10005" width="15.28515625" style="3" customWidth="1"/>
    <col min="10006" max="10006" width="23" style="3" customWidth="1"/>
    <col min="10007" max="10007" width="47.140625" style="3" customWidth="1"/>
    <col min="10008" max="10008" width="19.28515625" style="3" customWidth="1"/>
    <col min="10009" max="10009" width="0.140625" style="3" customWidth="1"/>
    <col min="10010" max="10010" width="17.7109375" style="3" customWidth="1"/>
    <col min="10011" max="10011" width="21.85546875" style="3" customWidth="1"/>
    <col min="10012" max="10246" width="9.140625" style="3"/>
    <col min="10247" max="10247" width="32" style="3" customWidth="1"/>
    <col min="10248" max="10248" width="19" style="3" customWidth="1"/>
    <col min="10249" max="10250" width="21" style="3" customWidth="1"/>
    <col min="10251" max="10251" width="21.140625" style="3" customWidth="1"/>
    <col min="10252" max="10256" width="0" style="3" hidden="1" customWidth="1"/>
    <col min="10257" max="10257" width="27.5703125" style="3" customWidth="1"/>
    <col min="10258" max="10258" width="23.140625" style="3" customWidth="1"/>
    <col min="10259" max="10259" width="0" style="3" hidden="1" customWidth="1"/>
    <col min="10260" max="10260" width="16.28515625" style="3" customWidth="1"/>
    <col min="10261" max="10261" width="15.28515625" style="3" customWidth="1"/>
    <col min="10262" max="10262" width="23" style="3" customWidth="1"/>
    <col min="10263" max="10263" width="47.140625" style="3" customWidth="1"/>
    <col min="10264" max="10264" width="19.28515625" style="3" customWidth="1"/>
    <col min="10265" max="10265" width="0.140625" style="3" customWidth="1"/>
    <col min="10266" max="10266" width="17.7109375" style="3" customWidth="1"/>
    <col min="10267" max="10267" width="21.85546875" style="3" customWidth="1"/>
    <col min="10268" max="10502" width="9.140625" style="3"/>
    <col min="10503" max="10503" width="32" style="3" customWidth="1"/>
    <col min="10504" max="10504" width="19" style="3" customWidth="1"/>
    <col min="10505" max="10506" width="21" style="3" customWidth="1"/>
    <col min="10507" max="10507" width="21.140625" style="3" customWidth="1"/>
    <col min="10508" max="10512" width="0" style="3" hidden="1" customWidth="1"/>
    <col min="10513" max="10513" width="27.5703125" style="3" customWidth="1"/>
    <col min="10514" max="10514" width="23.140625" style="3" customWidth="1"/>
    <col min="10515" max="10515" width="0" style="3" hidden="1" customWidth="1"/>
    <col min="10516" max="10516" width="16.28515625" style="3" customWidth="1"/>
    <col min="10517" max="10517" width="15.28515625" style="3" customWidth="1"/>
    <col min="10518" max="10518" width="23" style="3" customWidth="1"/>
    <col min="10519" max="10519" width="47.140625" style="3" customWidth="1"/>
    <col min="10520" max="10520" width="19.28515625" style="3" customWidth="1"/>
    <col min="10521" max="10521" width="0.140625" style="3" customWidth="1"/>
    <col min="10522" max="10522" width="17.7109375" style="3" customWidth="1"/>
    <col min="10523" max="10523" width="21.85546875" style="3" customWidth="1"/>
    <col min="10524" max="10758" width="9.140625" style="3"/>
    <col min="10759" max="10759" width="32" style="3" customWidth="1"/>
    <col min="10760" max="10760" width="19" style="3" customWidth="1"/>
    <col min="10761" max="10762" width="21" style="3" customWidth="1"/>
    <col min="10763" max="10763" width="21.140625" style="3" customWidth="1"/>
    <col min="10764" max="10768" width="0" style="3" hidden="1" customWidth="1"/>
    <col min="10769" max="10769" width="27.5703125" style="3" customWidth="1"/>
    <col min="10770" max="10770" width="23.140625" style="3" customWidth="1"/>
    <col min="10771" max="10771" width="0" style="3" hidden="1" customWidth="1"/>
    <col min="10772" max="10772" width="16.28515625" style="3" customWidth="1"/>
    <col min="10773" max="10773" width="15.28515625" style="3" customWidth="1"/>
    <col min="10774" max="10774" width="23" style="3" customWidth="1"/>
    <col min="10775" max="10775" width="47.140625" style="3" customWidth="1"/>
    <col min="10776" max="10776" width="19.28515625" style="3" customWidth="1"/>
    <col min="10777" max="10777" width="0.140625" style="3" customWidth="1"/>
    <col min="10778" max="10778" width="17.7109375" style="3" customWidth="1"/>
    <col min="10779" max="10779" width="21.85546875" style="3" customWidth="1"/>
    <col min="10780" max="11014" width="9.140625" style="3"/>
    <col min="11015" max="11015" width="32" style="3" customWidth="1"/>
    <col min="11016" max="11016" width="19" style="3" customWidth="1"/>
    <col min="11017" max="11018" width="21" style="3" customWidth="1"/>
    <col min="11019" max="11019" width="21.140625" style="3" customWidth="1"/>
    <col min="11020" max="11024" width="0" style="3" hidden="1" customWidth="1"/>
    <col min="11025" max="11025" width="27.5703125" style="3" customWidth="1"/>
    <col min="11026" max="11026" width="23.140625" style="3" customWidth="1"/>
    <col min="11027" max="11027" width="0" style="3" hidden="1" customWidth="1"/>
    <col min="11028" max="11028" width="16.28515625" style="3" customWidth="1"/>
    <col min="11029" max="11029" width="15.28515625" style="3" customWidth="1"/>
    <col min="11030" max="11030" width="23" style="3" customWidth="1"/>
    <col min="11031" max="11031" width="47.140625" style="3" customWidth="1"/>
    <col min="11032" max="11032" width="19.28515625" style="3" customWidth="1"/>
    <col min="11033" max="11033" width="0.140625" style="3" customWidth="1"/>
    <col min="11034" max="11034" width="17.7109375" style="3" customWidth="1"/>
    <col min="11035" max="11035" width="21.85546875" style="3" customWidth="1"/>
    <col min="11036" max="11270" width="9.140625" style="3"/>
    <col min="11271" max="11271" width="32" style="3" customWidth="1"/>
    <col min="11272" max="11272" width="19" style="3" customWidth="1"/>
    <col min="11273" max="11274" width="21" style="3" customWidth="1"/>
    <col min="11275" max="11275" width="21.140625" style="3" customWidth="1"/>
    <col min="11276" max="11280" width="0" style="3" hidden="1" customWidth="1"/>
    <col min="11281" max="11281" width="27.5703125" style="3" customWidth="1"/>
    <col min="11282" max="11282" width="23.140625" style="3" customWidth="1"/>
    <col min="11283" max="11283" width="0" style="3" hidden="1" customWidth="1"/>
    <col min="11284" max="11284" width="16.28515625" style="3" customWidth="1"/>
    <col min="11285" max="11285" width="15.28515625" style="3" customWidth="1"/>
    <col min="11286" max="11286" width="23" style="3" customWidth="1"/>
    <col min="11287" max="11287" width="47.140625" style="3" customWidth="1"/>
    <col min="11288" max="11288" width="19.28515625" style="3" customWidth="1"/>
    <col min="11289" max="11289" width="0.140625" style="3" customWidth="1"/>
    <col min="11290" max="11290" width="17.7109375" style="3" customWidth="1"/>
    <col min="11291" max="11291" width="21.85546875" style="3" customWidth="1"/>
    <col min="11292" max="11526" width="9.140625" style="3"/>
    <col min="11527" max="11527" width="32" style="3" customWidth="1"/>
    <col min="11528" max="11528" width="19" style="3" customWidth="1"/>
    <col min="11529" max="11530" width="21" style="3" customWidth="1"/>
    <col min="11531" max="11531" width="21.140625" style="3" customWidth="1"/>
    <col min="11532" max="11536" width="0" style="3" hidden="1" customWidth="1"/>
    <col min="11537" max="11537" width="27.5703125" style="3" customWidth="1"/>
    <col min="11538" max="11538" width="23.140625" style="3" customWidth="1"/>
    <col min="11539" max="11539" width="0" style="3" hidden="1" customWidth="1"/>
    <col min="11540" max="11540" width="16.28515625" style="3" customWidth="1"/>
    <col min="11541" max="11541" width="15.28515625" style="3" customWidth="1"/>
    <col min="11542" max="11542" width="23" style="3" customWidth="1"/>
    <col min="11543" max="11543" width="47.140625" style="3" customWidth="1"/>
    <col min="11544" max="11544" width="19.28515625" style="3" customWidth="1"/>
    <col min="11545" max="11545" width="0.140625" style="3" customWidth="1"/>
    <col min="11546" max="11546" width="17.7109375" style="3" customWidth="1"/>
    <col min="11547" max="11547" width="21.85546875" style="3" customWidth="1"/>
    <col min="11548" max="11782" width="9.140625" style="3"/>
    <col min="11783" max="11783" width="32" style="3" customWidth="1"/>
    <col min="11784" max="11784" width="19" style="3" customWidth="1"/>
    <col min="11785" max="11786" width="21" style="3" customWidth="1"/>
    <col min="11787" max="11787" width="21.140625" style="3" customWidth="1"/>
    <col min="11788" max="11792" width="0" style="3" hidden="1" customWidth="1"/>
    <col min="11793" max="11793" width="27.5703125" style="3" customWidth="1"/>
    <col min="11794" max="11794" width="23.140625" style="3" customWidth="1"/>
    <col min="11795" max="11795" width="0" style="3" hidden="1" customWidth="1"/>
    <col min="11796" max="11796" width="16.28515625" style="3" customWidth="1"/>
    <col min="11797" max="11797" width="15.28515625" style="3" customWidth="1"/>
    <col min="11798" max="11798" width="23" style="3" customWidth="1"/>
    <col min="11799" max="11799" width="47.140625" style="3" customWidth="1"/>
    <col min="11800" max="11800" width="19.28515625" style="3" customWidth="1"/>
    <col min="11801" max="11801" width="0.140625" style="3" customWidth="1"/>
    <col min="11802" max="11802" width="17.7109375" style="3" customWidth="1"/>
    <col min="11803" max="11803" width="21.85546875" style="3" customWidth="1"/>
    <col min="11804" max="12038" width="9.140625" style="3"/>
    <col min="12039" max="12039" width="32" style="3" customWidth="1"/>
    <col min="12040" max="12040" width="19" style="3" customWidth="1"/>
    <col min="12041" max="12042" width="21" style="3" customWidth="1"/>
    <col min="12043" max="12043" width="21.140625" style="3" customWidth="1"/>
    <col min="12044" max="12048" width="0" style="3" hidden="1" customWidth="1"/>
    <col min="12049" max="12049" width="27.5703125" style="3" customWidth="1"/>
    <col min="12050" max="12050" width="23.140625" style="3" customWidth="1"/>
    <col min="12051" max="12051" width="0" style="3" hidden="1" customWidth="1"/>
    <col min="12052" max="12052" width="16.28515625" style="3" customWidth="1"/>
    <col min="12053" max="12053" width="15.28515625" style="3" customWidth="1"/>
    <col min="12054" max="12054" width="23" style="3" customWidth="1"/>
    <col min="12055" max="12055" width="47.140625" style="3" customWidth="1"/>
    <col min="12056" max="12056" width="19.28515625" style="3" customWidth="1"/>
    <col min="12057" max="12057" width="0.140625" style="3" customWidth="1"/>
    <col min="12058" max="12058" width="17.7109375" style="3" customWidth="1"/>
    <col min="12059" max="12059" width="21.85546875" style="3" customWidth="1"/>
    <col min="12060" max="12294" width="9.140625" style="3"/>
    <col min="12295" max="12295" width="32" style="3" customWidth="1"/>
    <col min="12296" max="12296" width="19" style="3" customWidth="1"/>
    <col min="12297" max="12298" width="21" style="3" customWidth="1"/>
    <col min="12299" max="12299" width="21.140625" style="3" customWidth="1"/>
    <col min="12300" max="12304" width="0" style="3" hidden="1" customWidth="1"/>
    <col min="12305" max="12305" width="27.5703125" style="3" customWidth="1"/>
    <col min="12306" max="12306" width="23.140625" style="3" customWidth="1"/>
    <col min="12307" max="12307" width="0" style="3" hidden="1" customWidth="1"/>
    <col min="12308" max="12308" width="16.28515625" style="3" customWidth="1"/>
    <col min="12309" max="12309" width="15.28515625" style="3" customWidth="1"/>
    <col min="12310" max="12310" width="23" style="3" customWidth="1"/>
    <col min="12311" max="12311" width="47.140625" style="3" customWidth="1"/>
    <col min="12312" max="12312" width="19.28515625" style="3" customWidth="1"/>
    <col min="12313" max="12313" width="0.140625" style="3" customWidth="1"/>
    <col min="12314" max="12314" width="17.7109375" style="3" customWidth="1"/>
    <col min="12315" max="12315" width="21.85546875" style="3" customWidth="1"/>
    <col min="12316" max="12550" width="9.140625" style="3"/>
    <col min="12551" max="12551" width="32" style="3" customWidth="1"/>
    <col min="12552" max="12552" width="19" style="3" customWidth="1"/>
    <col min="12553" max="12554" width="21" style="3" customWidth="1"/>
    <col min="12555" max="12555" width="21.140625" style="3" customWidth="1"/>
    <col min="12556" max="12560" width="0" style="3" hidden="1" customWidth="1"/>
    <col min="12561" max="12561" width="27.5703125" style="3" customWidth="1"/>
    <col min="12562" max="12562" width="23.140625" style="3" customWidth="1"/>
    <col min="12563" max="12563" width="0" style="3" hidden="1" customWidth="1"/>
    <col min="12564" max="12564" width="16.28515625" style="3" customWidth="1"/>
    <col min="12565" max="12565" width="15.28515625" style="3" customWidth="1"/>
    <col min="12566" max="12566" width="23" style="3" customWidth="1"/>
    <col min="12567" max="12567" width="47.140625" style="3" customWidth="1"/>
    <col min="12568" max="12568" width="19.28515625" style="3" customWidth="1"/>
    <col min="12569" max="12569" width="0.140625" style="3" customWidth="1"/>
    <col min="12570" max="12570" width="17.7109375" style="3" customWidth="1"/>
    <col min="12571" max="12571" width="21.85546875" style="3" customWidth="1"/>
    <col min="12572" max="12806" width="9.140625" style="3"/>
    <col min="12807" max="12807" width="32" style="3" customWidth="1"/>
    <col min="12808" max="12808" width="19" style="3" customWidth="1"/>
    <col min="12809" max="12810" width="21" style="3" customWidth="1"/>
    <col min="12811" max="12811" width="21.140625" style="3" customWidth="1"/>
    <col min="12812" max="12816" width="0" style="3" hidden="1" customWidth="1"/>
    <col min="12817" max="12817" width="27.5703125" style="3" customWidth="1"/>
    <col min="12818" max="12818" width="23.140625" style="3" customWidth="1"/>
    <col min="12819" max="12819" width="0" style="3" hidden="1" customWidth="1"/>
    <col min="12820" max="12820" width="16.28515625" style="3" customWidth="1"/>
    <col min="12821" max="12821" width="15.28515625" style="3" customWidth="1"/>
    <col min="12822" max="12822" width="23" style="3" customWidth="1"/>
    <col min="12823" max="12823" width="47.140625" style="3" customWidth="1"/>
    <col min="12824" max="12824" width="19.28515625" style="3" customWidth="1"/>
    <col min="12825" max="12825" width="0.140625" style="3" customWidth="1"/>
    <col min="12826" max="12826" width="17.7109375" style="3" customWidth="1"/>
    <col min="12827" max="12827" width="21.85546875" style="3" customWidth="1"/>
    <col min="12828" max="13062" width="9.140625" style="3"/>
    <col min="13063" max="13063" width="32" style="3" customWidth="1"/>
    <col min="13064" max="13064" width="19" style="3" customWidth="1"/>
    <col min="13065" max="13066" width="21" style="3" customWidth="1"/>
    <col min="13067" max="13067" width="21.140625" style="3" customWidth="1"/>
    <col min="13068" max="13072" width="0" style="3" hidden="1" customWidth="1"/>
    <col min="13073" max="13073" width="27.5703125" style="3" customWidth="1"/>
    <col min="13074" max="13074" width="23.140625" style="3" customWidth="1"/>
    <col min="13075" max="13075" width="0" style="3" hidden="1" customWidth="1"/>
    <col min="13076" max="13076" width="16.28515625" style="3" customWidth="1"/>
    <col min="13077" max="13077" width="15.28515625" style="3" customWidth="1"/>
    <col min="13078" max="13078" width="23" style="3" customWidth="1"/>
    <col min="13079" max="13079" width="47.140625" style="3" customWidth="1"/>
    <col min="13080" max="13080" width="19.28515625" style="3" customWidth="1"/>
    <col min="13081" max="13081" width="0.140625" style="3" customWidth="1"/>
    <col min="13082" max="13082" width="17.7109375" style="3" customWidth="1"/>
    <col min="13083" max="13083" width="21.85546875" style="3" customWidth="1"/>
    <col min="13084" max="13318" width="9.140625" style="3"/>
    <col min="13319" max="13319" width="32" style="3" customWidth="1"/>
    <col min="13320" max="13320" width="19" style="3" customWidth="1"/>
    <col min="13321" max="13322" width="21" style="3" customWidth="1"/>
    <col min="13323" max="13323" width="21.140625" style="3" customWidth="1"/>
    <col min="13324" max="13328" width="0" style="3" hidden="1" customWidth="1"/>
    <col min="13329" max="13329" width="27.5703125" style="3" customWidth="1"/>
    <col min="13330" max="13330" width="23.140625" style="3" customWidth="1"/>
    <col min="13331" max="13331" width="0" style="3" hidden="1" customWidth="1"/>
    <col min="13332" max="13332" width="16.28515625" style="3" customWidth="1"/>
    <col min="13333" max="13333" width="15.28515625" style="3" customWidth="1"/>
    <col min="13334" max="13334" width="23" style="3" customWidth="1"/>
    <col min="13335" max="13335" width="47.140625" style="3" customWidth="1"/>
    <col min="13336" max="13336" width="19.28515625" style="3" customWidth="1"/>
    <col min="13337" max="13337" width="0.140625" style="3" customWidth="1"/>
    <col min="13338" max="13338" width="17.7109375" style="3" customWidth="1"/>
    <col min="13339" max="13339" width="21.85546875" style="3" customWidth="1"/>
    <col min="13340" max="13574" width="9.140625" style="3"/>
    <col min="13575" max="13575" width="32" style="3" customWidth="1"/>
    <col min="13576" max="13576" width="19" style="3" customWidth="1"/>
    <col min="13577" max="13578" width="21" style="3" customWidth="1"/>
    <col min="13579" max="13579" width="21.140625" style="3" customWidth="1"/>
    <col min="13580" max="13584" width="0" style="3" hidden="1" customWidth="1"/>
    <col min="13585" max="13585" width="27.5703125" style="3" customWidth="1"/>
    <col min="13586" max="13586" width="23.140625" style="3" customWidth="1"/>
    <col min="13587" max="13587" width="0" style="3" hidden="1" customWidth="1"/>
    <col min="13588" max="13588" width="16.28515625" style="3" customWidth="1"/>
    <col min="13589" max="13589" width="15.28515625" style="3" customWidth="1"/>
    <col min="13590" max="13590" width="23" style="3" customWidth="1"/>
    <col min="13591" max="13591" width="47.140625" style="3" customWidth="1"/>
    <col min="13592" max="13592" width="19.28515625" style="3" customWidth="1"/>
    <col min="13593" max="13593" width="0.140625" style="3" customWidth="1"/>
    <col min="13594" max="13594" width="17.7109375" style="3" customWidth="1"/>
    <col min="13595" max="13595" width="21.85546875" style="3" customWidth="1"/>
    <col min="13596" max="13830" width="9.140625" style="3"/>
    <col min="13831" max="13831" width="32" style="3" customWidth="1"/>
    <col min="13832" max="13832" width="19" style="3" customWidth="1"/>
    <col min="13833" max="13834" width="21" style="3" customWidth="1"/>
    <col min="13835" max="13835" width="21.140625" style="3" customWidth="1"/>
    <col min="13836" max="13840" width="0" style="3" hidden="1" customWidth="1"/>
    <col min="13841" max="13841" width="27.5703125" style="3" customWidth="1"/>
    <col min="13842" max="13842" width="23.140625" style="3" customWidth="1"/>
    <col min="13843" max="13843" width="0" style="3" hidden="1" customWidth="1"/>
    <col min="13844" max="13844" width="16.28515625" style="3" customWidth="1"/>
    <col min="13845" max="13845" width="15.28515625" style="3" customWidth="1"/>
    <col min="13846" max="13846" width="23" style="3" customWidth="1"/>
    <col min="13847" max="13847" width="47.140625" style="3" customWidth="1"/>
    <col min="13848" max="13848" width="19.28515625" style="3" customWidth="1"/>
    <col min="13849" max="13849" width="0.140625" style="3" customWidth="1"/>
    <col min="13850" max="13850" width="17.7109375" style="3" customWidth="1"/>
    <col min="13851" max="13851" width="21.85546875" style="3" customWidth="1"/>
    <col min="13852" max="14086" width="9.140625" style="3"/>
    <col min="14087" max="14087" width="32" style="3" customWidth="1"/>
    <col min="14088" max="14088" width="19" style="3" customWidth="1"/>
    <col min="14089" max="14090" width="21" style="3" customWidth="1"/>
    <col min="14091" max="14091" width="21.140625" style="3" customWidth="1"/>
    <col min="14092" max="14096" width="0" style="3" hidden="1" customWidth="1"/>
    <col min="14097" max="14097" width="27.5703125" style="3" customWidth="1"/>
    <col min="14098" max="14098" width="23.140625" style="3" customWidth="1"/>
    <col min="14099" max="14099" width="0" style="3" hidden="1" customWidth="1"/>
    <col min="14100" max="14100" width="16.28515625" style="3" customWidth="1"/>
    <col min="14101" max="14101" width="15.28515625" style="3" customWidth="1"/>
    <col min="14102" max="14102" width="23" style="3" customWidth="1"/>
    <col min="14103" max="14103" width="47.140625" style="3" customWidth="1"/>
    <col min="14104" max="14104" width="19.28515625" style="3" customWidth="1"/>
    <col min="14105" max="14105" width="0.140625" style="3" customWidth="1"/>
    <col min="14106" max="14106" width="17.7109375" style="3" customWidth="1"/>
    <col min="14107" max="14107" width="21.85546875" style="3" customWidth="1"/>
    <col min="14108" max="14342" width="9.140625" style="3"/>
    <col min="14343" max="14343" width="32" style="3" customWidth="1"/>
    <col min="14344" max="14344" width="19" style="3" customWidth="1"/>
    <col min="14345" max="14346" width="21" style="3" customWidth="1"/>
    <col min="14347" max="14347" width="21.140625" style="3" customWidth="1"/>
    <col min="14348" max="14352" width="0" style="3" hidden="1" customWidth="1"/>
    <col min="14353" max="14353" width="27.5703125" style="3" customWidth="1"/>
    <col min="14354" max="14354" width="23.140625" style="3" customWidth="1"/>
    <col min="14355" max="14355" width="0" style="3" hidden="1" customWidth="1"/>
    <col min="14356" max="14356" width="16.28515625" style="3" customWidth="1"/>
    <col min="14357" max="14357" width="15.28515625" style="3" customWidth="1"/>
    <col min="14358" max="14358" width="23" style="3" customWidth="1"/>
    <col min="14359" max="14359" width="47.140625" style="3" customWidth="1"/>
    <col min="14360" max="14360" width="19.28515625" style="3" customWidth="1"/>
    <col min="14361" max="14361" width="0.140625" style="3" customWidth="1"/>
    <col min="14362" max="14362" width="17.7109375" style="3" customWidth="1"/>
    <col min="14363" max="14363" width="21.85546875" style="3" customWidth="1"/>
    <col min="14364" max="14598" width="9.140625" style="3"/>
    <col min="14599" max="14599" width="32" style="3" customWidth="1"/>
    <col min="14600" max="14600" width="19" style="3" customWidth="1"/>
    <col min="14601" max="14602" width="21" style="3" customWidth="1"/>
    <col min="14603" max="14603" width="21.140625" style="3" customWidth="1"/>
    <col min="14604" max="14608" width="0" style="3" hidden="1" customWidth="1"/>
    <col min="14609" max="14609" width="27.5703125" style="3" customWidth="1"/>
    <col min="14610" max="14610" width="23.140625" style="3" customWidth="1"/>
    <col min="14611" max="14611" width="0" style="3" hidden="1" customWidth="1"/>
    <col min="14612" max="14612" width="16.28515625" style="3" customWidth="1"/>
    <col min="14613" max="14613" width="15.28515625" style="3" customWidth="1"/>
    <col min="14614" max="14614" width="23" style="3" customWidth="1"/>
    <col min="14615" max="14615" width="47.140625" style="3" customWidth="1"/>
    <col min="14616" max="14616" width="19.28515625" style="3" customWidth="1"/>
    <col min="14617" max="14617" width="0.140625" style="3" customWidth="1"/>
    <col min="14618" max="14618" width="17.7109375" style="3" customWidth="1"/>
    <col min="14619" max="14619" width="21.85546875" style="3" customWidth="1"/>
    <col min="14620" max="14854" width="9.140625" style="3"/>
    <col min="14855" max="14855" width="32" style="3" customWidth="1"/>
    <col min="14856" max="14856" width="19" style="3" customWidth="1"/>
    <col min="14857" max="14858" width="21" style="3" customWidth="1"/>
    <col min="14859" max="14859" width="21.140625" style="3" customWidth="1"/>
    <col min="14860" max="14864" width="0" style="3" hidden="1" customWidth="1"/>
    <col min="14865" max="14865" width="27.5703125" style="3" customWidth="1"/>
    <col min="14866" max="14866" width="23.140625" style="3" customWidth="1"/>
    <col min="14867" max="14867" width="0" style="3" hidden="1" customWidth="1"/>
    <col min="14868" max="14868" width="16.28515625" style="3" customWidth="1"/>
    <col min="14869" max="14869" width="15.28515625" style="3" customWidth="1"/>
    <col min="14870" max="14870" width="23" style="3" customWidth="1"/>
    <col min="14871" max="14871" width="47.140625" style="3" customWidth="1"/>
    <col min="14872" max="14872" width="19.28515625" style="3" customWidth="1"/>
    <col min="14873" max="14873" width="0.140625" style="3" customWidth="1"/>
    <col min="14874" max="14874" width="17.7109375" style="3" customWidth="1"/>
    <col min="14875" max="14875" width="21.85546875" style="3" customWidth="1"/>
    <col min="14876" max="15110" width="9.140625" style="3"/>
    <col min="15111" max="15111" width="32" style="3" customWidth="1"/>
    <col min="15112" max="15112" width="19" style="3" customWidth="1"/>
    <col min="15113" max="15114" width="21" style="3" customWidth="1"/>
    <col min="15115" max="15115" width="21.140625" style="3" customWidth="1"/>
    <col min="15116" max="15120" width="0" style="3" hidden="1" customWidth="1"/>
    <col min="15121" max="15121" width="27.5703125" style="3" customWidth="1"/>
    <col min="15122" max="15122" width="23.140625" style="3" customWidth="1"/>
    <col min="15123" max="15123" width="0" style="3" hidden="1" customWidth="1"/>
    <col min="15124" max="15124" width="16.28515625" style="3" customWidth="1"/>
    <col min="15125" max="15125" width="15.28515625" style="3" customWidth="1"/>
    <col min="15126" max="15126" width="23" style="3" customWidth="1"/>
    <col min="15127" max="15127" width="47.140625" style="3" customWidth="1"/>
    <col min="15128" max="15128" width="19.28515625" style="3" customWidth="1"/>
    <col min="15129" max="15129" width="0.140625" style="3" customWidth="1"/>
    <col min="15130" max="15130" width="17.7109375" style="3" customWidth="1"/>
    <col min="15131" max="15131" width="21.85546875" style="3" customWidth="1"/>
    <col min="15132" max="15366" width="9.140625" style="3"/>
    <col min="15367" max="15367" width="32" style="3" customWidth="1"/>
    <col min="15368" max="15368" width="19" style="3" customWidth="1"/>
    <col min="15369" max="15370" width="21" style="3" customWidth="1"/>
    <col min="15371" max="15371" width="21.140625" style="3" customWidth="1"/>
    <col min="15372" max="15376" width="0" style="3" hidden="1" customWidth="1"/>
    <col min="15377" max="15377" width="27.5703125" style="3" customWidth="1"/>
    <col min="15378" max="15378" width="23.140625" style="3" customWidth="1"/>
    <col min="15379" max="15379" width="0" style="3" hidden="1" customWidth="1"/>
    <col min="15380" max="15380" width="16.28515625" style="3" customWidth="1"/>
    <col min="15381" max="15381" width="15.28515625" style="3" customWidth="1"/>
    <col min="15382" max="15382" width="23" style="3" customWidth="1"/>
    <col min="15383" max="15383" width="47.140625" style="3" customWidth="1"/>
    <col min="15384" max="15384" width="19.28515625" style="3" customWidth="1"/>
    <col min="15385" max="15385" width="0.140625" style="3" customWidth="1"/>
    <col min="15386" max="15386" width="17.7109375" style="3" customWidth="1"/>
    <col min="15387" max="15387" width="21.85546875" style="3" customWidth="1"/>
    <col min="15388" max="15622" width="9.140625" style="3"/>
    <col min="15623" max="15623" width="32" style="3" customWidth="1"/>
    <col min="15624" max="15624" width="19" style="3" customWidth="1"/>
    <col min="15625" max="15626" width="21" style="3" customWidth="1"/>
    <col min="15627" max="15627" width="21.140625" style="3" customWidth="1"/>
    <col min="15628" max="15632" width="0" style="3" hidden="1" customWidth="1"/>
    <col min="15633" max="15633" width="27.5703125" style="3" customWidth="1"/>
    <col min="15634" max="15634" width="23.140625" style="3" customWidth="1"/>
    <col min="15635" max="15635" width="0" style="3" hidden="1" customWidth="1"/>
    <col min="15636" max="15636" width="16.28515625" style="3" customWidth="1"/>
    <col min="15637" max="15637" width="15.28515625" style="3" customWidth="1"/>
    <col min="15638" max="15638" width="23" style="3" customWidth="1"/>
    <col min="15639" max="15639" width="47.140625" style="3" customWidth="1"/>
    <col min="15640" max="15640" width="19.28515625" style="3" customWidth="1"/>
    <col min="15641" max="15641" width="0.140625" style="3" customWidth="1"/>
    <col min="15642" max="15642" width="17.7109375" style="3" customWidth="1"/>
    <col min="15643" max="15643" width="21.85546875" style="3" customWidth="1"/>
    <col min="15644" max="15878" width="9.140625" style="3"/>
    <col min="15879" max="15879" width="32" style="3" customWidth="1"/>
    <col min="15880" max="15880" width="19" style="3" customWidth="1"/>
    <col min="15881" max="15882" width="21" style="3" customWidth="1"/>
    <col min="15883" max="15883" width="21.140625" style="3" customWidth="1"/>
    <col min="15884" max="15888" width="0" style="3" hidden="1" customWidth="1"/>
    <col min="15889" max="15889" width="27.5703125" style="3" customWidth="1"/>
    <col min="15890" max="15890" width="23.140625" style="3" customWidth="1"/>
    <col min="15891" max="15891" width="0" style="3" hidden="1" customWidth="1"/>
    <col min="15892" max="15892" width="16.28515625" style="3" customWidth="1"/>
    <col min="15893" max="15893" width="15.28515625" style="3" customWidth="1"/>
    <col min="15894" max="15894" width="23" style="3" customWidth="1"/>
    <col min="15895" max="15895" width="47.140625" style="3" customWidth="1"/>
    <col min="15896" max="15896" width="19.28515625" style="3" customWidth="1"/>
    <col min="15897" max="15897" width="0.140625" style="3" customWidth="1"/>
    <col min="15898" max="15898" width="17.7109375" style="3" customWidth="1"/>
    <col min="15899" max="15899" width="21.85546875" style="3" customWidth="1"/>
    <col min="15900" max="16134" width="9.140625" style="3"/>
    <col min="16135" max="16135" width="32" style="3" customWidth="1"/>
    <col min="16136" max="16136" width="19" style="3" customWidth="1"/>
    <col min="16137" max="16138" width="21" style="3" customWidth="1"/>
    <col min="16139" max="16139" width="21.140625" style="3" customWidth="1"/>
    <col min="16140" max="16144" width="0" style="3" hidden="1" customWidth="1"/>
    <col min="16145" max="16145" width="27.5703125" style="3" customWidth="1"/>
    <col min="16146" max="16146" width="23.140625" style="3" customWidth="1"/>
    <col min="16147" max="16147" width="0" style="3" hidden="1" customWidth="1"/>
    <col min="16148" max="16148" width="16.28515625" style="3" customWidth="1"/>
    <col min="16149" max="16149" width="15.28515625" style="3" customWidth="1"/>
    <col min="16150" max="16150" width="23" style="3" customWidth="1"/>
    <col min="16151" max="16151" width="47.140625" style="3" customWidth="1"/>
    <col min="16152" max="16152" width="19.28515625" style="3" customWidth="1"/>
    <col min="16153" max="16153" width="0.140625" style="3" customWidth="1"/>
    <col min="16154" max="16154" width="17.7109375" style="3" customWidth="1"/>
    <col min="16155" max="16155" width="21.85546875" style="3" customWidth="1"/>
    <col min="16156" max="16384" width="9.140625" style="3"/>
  </cols>
  <sheetData>
    <row r="1" spans="2:35" hidden="1">
      <c r="B1" s="1"/>
      <c r="C1" s="1"/>
      <c r="D1" s="1"/>
      <c r="E1" s="1"/>
      <c r="F1" s="1"/>
      <c r="G1" s="1"/>
      <c r="H1" s="1"/>
      <c r="I1" s="1" t="s">
        <v>0</v>
      </c>
      <c r="J1" s="1"/>
      <c r="K1" s="1"/>
      <c r="L1" s="1"/>
      <c r="M1" s="1"/>
      <c r="N1" s="1"/>
      <c r="O1" s="1"/>
      <c r="P1" s="1"/>
      <c r="Q1" s="1"/>
      <c r="R1" s="2"/>
    </row>
    <row r="2" spans="2:35" hidden="1">
      <c r="B2" s="1"/>
      <c r="C2" s="1"/>
      <c r="D2" s="1"/>
      <c r="E2" s="1"/>
      <c r="F2" s="1"/>
      <c r="G2" s="1"/>
      <c r="H2" s="1"/>
      <c r="I2" s="1" t="s">
        <v>1</v>
      </c>
      <c r="J2" s="1"/>
      <c r="K2" s="1"/>
      <c r="L2" s="1"/>
      <c r="M2" s="1"/>
      <c r="N2" s="1"/>
      <c r="O2" s="1"/>
      <c r="P2" s="1"/>
      <c r="Q2" s="1"/>
      <c r="R2" s="2"/>
    </row>
    <row r="3" spans="2:35" hidden="1">
      <c r="B3" s="1"/>
      <c r="C3" s="1"/>
      <c r="D3" s="1"/>
      <c r="E3" s="1"/>
      <c r="F3" s="1"/>
      <c r="G3" s="1"/>
      <c r="H3" s="1"/>
      <c r="I3" s="1" t="s">
        <v>2</v>
      </c>
      <c r="J3" s="1"/>
      <c r="K3" s="1"/>
      <c r="L3" s="1"/>
      <c r="M3" s="1"/>
      <c r="N3" s="1"/>
      <c r="O3" s="1"/>
      <c r="P3" s="1"/>
      <c r="Q3" s="1"/>
      <c r="R3" s="2"/>
    </row>
    <row r="4" spans="2:35" hidden="1">
      <c r="B4" s="1"/>
      <c r="C4" s="1"/>
      <c r="D4" s="1"/>
      <c r="E4" s="1"/>
      <c r="F4" s="1"/>
      <c r="G4" s="1"/>
      <c r="H4" s="1"/>
      <c r="I4" s="1" t="s">
        <v>3</v>
      </c>
      <c r="J4" s="1"/>
      <c r="K4" s="1"/>
      <c r="L4" s="1"/>
      <c r="M4" s="1"/>
      <c r="N4" s="1"/>
      <c r="O4" s="1"/>
      <c r="P4" s="1"/>
      <c r="Q4" s="1"/>
      <c r="R4" s="2"/>
    </row>
    <row r="5" spans="2:35" hidden="1">
      <c r="B5" s="1"/>
      <c r="C5" s="1"/>
      <c r="D5" s="1"/>
      <c r="E5" s="1"/>
      <c r="F5" s="1"/>
      <c r="G5" s="1"/>
      <c r="H5" s="1"/>
      <c r="I5" s="1"/>
      <c r="J5" s="1"/>
      <c r="K5" s="1"/>
      <c r="L5" s="1"/>
      <c r="M5" s="1"/>
      <c r="N5" s="1"/>
      <c r="O5" s="1"/>
      <c r="P5" s="1"/>
      <c r="Q5" s="1"/>
      <c r="R5" s="2"/>
    </row>
    <row r="6" spans="2:35" ht="23.25" customHeight="1">
      <c r="B6" s="149" t="s">
        <v>4</v>
      </c>
      <c r="C6" s="149"/>
      <c r="D6" s="149"/>
      <c r="E6" s="149"/>
      <c r="F6" s="149"/>
      <c r="G6" s="149"/>
      <c r="H6" s="149"/>
      <c r="I6" s="149"/>
      <c r="J6" s="149"/>
      <c r="K6" s="149"/>
      <c r="L6" s="149"/>
      <c r="M6" s="149"/>
      <c r="N6" s="149"/>
      <c r="O6" s="149"/>
      <c r="P6" s="149"/>
      <c r="Q6" s="149"/>
      <c r="R6" s="149"/>
      <c r="S6" s="149"/>
      <c r="T6" s="149"/>
      <c r="U6" s="149"/>
      <c r="V6" s="149"/>
      <c r="W6" s="149"/>
    </row>
    <row r="7" spans="2:35" ht="26.25">
      <c r="B7" s="150" t="s">
        <v>79</v>
      </c>
      <c r="C7" s="150"/>
      <c r="D7" s="150"/>
      <c r="E7" s="150"/>
      <c r="F7" s="150"/>
      <c r="G7" s="150"/>
      <c r="H7" s="150"/>
      <c r="I7" s="150"/>
      <c r="J7" s="150"/>
      <c r="K7" s="150"/>
      <c r="L7" s="150"/>
      <c r="M7" s="150"/>
      <c r="N7" s="150"/>
      <c r="O7" s="150"/>
      <c r="P7" s="150"/>
      <c r="Q7" s="150"/>
      <c r="R7" s="150"/>
      <c r="S7" s="150"/>
      <c r="T7" s="150"/>
      <c r="U7" s="150"/>
      <c r="V7" s="150"/>
      <c r="W7" s="150"/>
    </row>
    <row r="8" spans="2:35" ht="19.5" thickBot="1">
      <c r="B8" s="4"/>
      <c r="C8" s="4"/>
      <c r="D8" s="4"/>
      <c r="E8" s="4"/>
      <c r="F8" s="4"/>
      <c r="G8" s="4"/>
      <c r="H8" s="4"/>
      <c r="I8" s="4"/>
      <c r="J8" s="4"/>
      <c r="K8" s="4"/>
      <c r="L8" s="4"/>
      <c r="M8" s="4"/>
      <c r="N8" s="4"/>
      <c r="O8" s="4"/>
      <c r="P8" s="4"/>
      <c r="Q8" s="5"/>
      <c r="R8" s="5" t="s">
        <v>5</v>
      </c>
      <c r="S8" s="2"/>
      <c r="T8" s="2"/>
      <c r="U8" s="2"/>
      <c r="V8" s="2"/>
      <c r="W8" s="2"/>
    </row>
    <row r="9" spans="2:35" ht="104.25" customHeight="1" thickBot="1">
      <c r="B9" s="94" t="s">
        <v>6</v>
      </c>
      <c r="C9" s="95"/>
      <c r="D9" s="95"/>
      <c r="E9" s="95"/>
      <c r="F9" s="95"/>
      <c r="G9" s="96"/>
      <c r="H9" s="57" t="s">
        <v>7</v>
      </c>
      <c r="I9" s="6" t="s">
        <v>8</v>
      </c>
      <c r="J9" s="102" t="s">
        <v>14</v>
      </c>
      <c r="K9" s="53" t="s">
        <v>88</v>
      </c>
      <c r="L9" s="53" t="s">
        <v>9</v>
      </c>
      <c r="M9" s="53" t="s">
        <v>10</v>
      </c>
      <c r="N9" s="53" t="s">
        <v>11</v>
      </c>
      <c r="O9" s="53" t="s">
        <v>12</v>
      </c>
      <c r="P9" s="53" t="s">
        <v>13</v>
      </c>
      <c r="Q9" s="53" t="s">
        <v>80</v>
      </c>
      <c r="R9" s="102" t="s">
        <v>78</v>
      </c>
      <c r="S9" s="103" t="s">
        <v>15</v>
      </c>
      <c r="T9" s="104" t="s">
        <v>81</v>
      </c>
      <c r="U9" s="105" t="s">
        <v>86</v>
      </c>
      <c r="V9" s="7" t="s">
        <v>16</v>
      </c>
      <c r="W9" s="110" t="s">
        <v>87</v>
      </c>
      <c r="X9" s="8"/>
      <c r="Y9" s="9"/>
      <c r="Z9" s="10"/>
      <c r="AA9" s="11"/>
      <c r="AB9" s="12"/>
      <c r="AC9" s="2"/>
      <c r="AD9" s="2"/>
      <c r="AE9" s="2"/>
      <c r="AF9" s="2"/>
      <c r="AG9" s="2"/>
      <c r="AH9" s="2"/>
      <c r="AI9" s="2"/>
    </row>
    <row r="10" spans="2:35" ht="18.75" thickBot="1">
      <c r="B10" s="97">
        <v>1</v>
      </c>
      <c r="C10" s="98"/>
      <c r="D10" s="98"/>
      <c r="E10" s="98"/>
      <c r="F10" s="98"/>
      <c r="G10" s="99"/>
      <c r="H10" s="13">
        <v>2</v>
      </c>
      <c r="I10" s="14">
        <v>3</v>
      </c>
      <c r="J10" s="14">
        <v>4</v>
      </c>
      <c r="K10" s="14">
        <v>5</v>
      </c>
      <c r="L10" s="14">
        <v>6</v>
      </c>
      <c r="M10" s="14">
        <v>7</v>
      </c>
      <c r="N10" s="14">
        <v>8</v>
      </c>
      <c r="O10" s="14">
        <v>9</v>
      </c>
      <c r="P10" s="14">
        <v>10</v>
      </c>
      <c r="Q10" s="15">
        <v>6</v>
      </c>
      <c r="R10" s="16">
        <v>7</v>
      </c>
      <c r="S10" s="14">
        <v>6</v>
      </c>
      <c r="T10" s="15">
        <v>8</v>
      </c>
      <c r="U10" s="15">
        <v>9</v>
      </c>
      <c r="V10" s="17" t="s">
        <v>62</v>
      </c>
      <c r="W10" s="42">
        <v>11</v>
      </c>
      <c r="X10" s="18"/>
      <c r="Y10" s="19"/>
      <c r="Z10" s="20"/>
      <c r="AA10" s="20"/>
      <c r="AB10" s="12"/>
      <c r="AC10" s="2"/>
      <c r="AD10" s="2"/>
      <c r="AE10" s="2"/>
      <c r="AF10" s="2"/>
      <c r="AG10" s="2"/>
      <c r="AH10" s="2"/>
      <c r="AI10" s="2"/>
    </row>
    <row r="11" spans="2:35" ht="19.5" thickBot="1">
      <c r="B11" s="21" t="s">
        <v>17</v>
      </c>
      <c r="C11" s="22"/>
      <c r="D11" s="118"/>
      <c r="E11" s="119"/>
      <c r="F11" s="119"/>
      <c r="G11" s="120"/>
      <c r="H11" s="49" t="s">
        <v>18</v>
      </c>
      <c r="I11" s="50" t="s">
        <v>19</v>
      </c>
      <c r="J11" s="37">
        <f t="shared" ref="J11" si="0">J14+J15+J16+J17+J18+J13+J12</f>
        <v>37807.5</v>
      </c>
      <c r="K11" s="37">
        <f t="shared" ref="K11:S11" si="1">K14+K15+K16+K17+K18+K13+K12</f>
        <v>42839.5</v>
      </c>
      <c r="L11" s="37">
        <f t="shared" si="1"/>
        <v>0</v>
      </c>
      <c r="M11" s="37">
        <f t="shared" si="1"/>
        <v>0</v>
      </c>
      <c r="N11" s="37">
        <f t="shared" si="1"/>
        <v>0</v>
      </c>
      <c r="O11" s="37">
        <f t="shared" si="1"/>
        <v>0</v>
      </c>
      <c r="P11" s="37">
        <f t="shared" si="1"/>
        <v>0</v>
      </c>
      <c r="Q11" s="37">
        <f t="shared" si="1"/>
        <v>39580.400000000001</v>
      </c>
      <c r="R11" s="37">
        <f t="shared" si="1"/>
        <v>39580.200000000004</v>
      </c>
      <c r="S11" s="37" t="e">
        <f t="shared" si="1"/>
        <v>#DIV/0!</v>
      </c>
      <c r="T11" s="51">
        <f>R11/K11*100</f>
        <v>92.391834638592897</v>
      </c>
      <c r="U11" s="51">
        <f>R11/Q11*100</f>
        <v>99.999494699396678</v>
      </c>
      <c r="V11" s="37">
        <f>U11-T11</f>
        <v>7.6076600608037808</v>
      </c>
      <c r="W11" s="121"/>
      <c r="X11" s="26"/>
      <c r="Y11" s="27"/>
      <c r="Z11" s="28"/>
      <c r="AA11" s="29"/>
      <c r="AB11" s="12"/>
      <c r="AC11" s="2"/>
      <c r="AD11" s="2"/>
      <c r="AE11" s="2"/>
      <c r="AF11" s="2"/>
      <c r="AG11" s="2"/>
      <c r="AH11" s="2"/>
      <c r="AI11" s="2"/>
    </row>
    <row r="12" spans="2:35" ht="73.5" customHeight="1">
      <c r="B12" s="100" t="s">
        <v>20</v>
      </c>
      <c r="C12" s="101"/>
      <c r="D12" s="116"/>
      <c r="E12" s="116"/>
      <c r="F12" s="116"/>
      <c r="G12" s="117"/>
      <c r="H12" s="47" t="s">
        <v>18</v>
      </c>
      <c r="I12" s="48" t="s">
        <v>21</v>
      </c>
      <c r="J12" s="24">
        <v>1239.8</v>
      </c>
      <c r="K12" s="24">
        <v>1213.0999999999999</v>
      </c>
      <c r="L12" s="24"/>
      <c r="M12" s="24"/>
      <c r="N12" s="24"/>
      <c r="O12" s="24"/>
      <c r="P12" s="24"/>
      <c r="Q12" s="24">
        <v>1492.3</v>
      </c>
      <c r="R12" s="24">
        <v>1492.3</v>
      </c>
      <c r="S12" s="109">
        <f>R12/Q12*100%</f>
        <v>1</v>
      </c>
      <c r="T12" s="24">
        <f t="shared" ref="T12:T59" si="2">R12/K12*100</f>
        <v>123.01541505234523</v>
      </c>
      <c r="U12" s="24">
        <f t="shared" ref="U12:U59" si="3">R12/Q12*100</f>
        <v>100</v>
      </c>
      <c r="V12" s="23">
        <f>U12-T12</f>
        <v>-23.015415052345233</v>
      </c>
      <c r="W12" s="115" t="s">
        <v>109</v>
      </c>
      <c r="X12" s="30"/>
      <c r="Y12" s="27"/>
      <c r="Z12" s="28"/>
      <c r="AA12" s="29"/>
      <c r="AB12" s="12"/>
      <c r="AC12" s="2"/>
      <c r="AD12" s="2"/>
      <c r="AE12" s="2"/>
      <c r="AF12" s="2"/>
      <c r="AG12" s="2"/>
      <c r="AH12" s="2"/>
      <c r="AI12" s="2"/>
    </row>
    <row r="13" spans="2:35" ht="56.25" customHeight="1">
      <c r="B13" s="91" t="s">
        <v>22</v>
      </c>
      <c r="C13" s="92"/>
      <c r="D13" s="92"/>
      <c r="E13" s="92"/>
      <c r="F13" s="92"/>
      <c r="G13" s="93"/>
      <c r="H13" s="65" t="s">
        <v>18</v>
      </c>
      <c r="I13" s="66" t="s">
        <v>23</v>
      </c>
      <c r="J13" s="64">
        <v>1261</v>
      </c>
      <c r="K13" s="64">
        <v>1161</v>
      </c>
      <c r="L13" s="64"/>
      <c r="M13" s="64"/>
      <c r="N13" s="64"/>
      <c r="O13" s="64"/>
      <c r="P13" s="64"/>
      <c r="Q13" s="64">
        <v>1268.5999999999999</v>
      </c>
      <c r="R13" s="64">
        <v>1268.5999999999999</v>
      </c>
      <c r="S13" s="106"/>
      <c r="T13" s="24">
        <f t="shared" si="2"/>
        <v>109.26787252368646</v>
      </c>
      <c r="U13" s="24">
        <f t="shared" si="3"/>
        <v>100</v>
      </c>
      <c r="V13" s="23">
        <f t="shared" ref="V13:V59" si="4">U13-T13</f>
        <v>-9.2678725236864636</v>
      </c>
      <c r="W13" s="111" t="s">
        <v>24</v>
      </c>
      <c r="X13" s="30"/>
      <c r="Y13" s="27"/>
      <c r="Z13" s="28"/>
      <c r="AA13" s="29"/>
      <c r="AB13" s="12"/>
      <c r="AC13" s="2"/>
      <c r="AD13" s="2"/>
      <c r="AE13" s="2"/>
      <c r="AF13" s="2"/>
      <c r="AG13" s="2"/>
      <c r="AH13" s="2"/>
      <c r="AI13" s="2"/>
    </row>
    <row r="14" spans="2:35" ht="42" customHeight="1">
      <c r="B14" s="85" t="s">
        <v>20</v>
      </c>
      <c r="C14" s="86"/>
      <c r="D14" s="86"/>
      <c r="E14" s="86"/>
      <c r="F14" s="86"/>
      <c r="G14" s="87"/>
      <c r="H14" s="65" t="s">
        <v>18</v>
      </c>
      <c r="I14" s="66" t="s">
        <v>25</v>
      </c>
      <c r="J14" s="64">
        <v>24792.6</v>
      </c>
      <c r="K14" s="64">
        <v>25564.799999999999</v>
      </c>
      <c r="L14" s="64"/>
      <c r="M14" s="64"/>
      <c r="N14" s="64"/>
      <c r="O14" s="64"/>
      <c r="P14" s="64"/>
      <c r="Q14" s="64">
        <v>25798.5</v>
      </c>
      <c r="R14" s="64">
        <v>25798.5</v>
      </c>
      <c r="S14" s="106"/>
      <c r="T14" s="24">
        <f t="shared" si="2"/>
        <v>100.91414757791964</v>
      </c>
      <c r="U14" s="24">
        <f t="shared" si="3"/>
        <v>100</v>
      </c>
      <c r="V14" s="23">
        <f t="shared" si="4"/>
        <v>-0.91414757791963552</v>
      </c>
      <c r="W14" s="111"/>
      <c r="X14" s="30"/>
      <c r="Y14" s="27"/>
      <c r="Z14" s="28"/>
      <c r="AA14" s="29"/>
      <c r="AB14" s="12"/>
      <c r="AC14" s="2"/>
      <c r="AD14" s="2"/>
      <c r="AE14" s="2"/>
      <c r="AF14" s="2"/>
      <c r="AG14" s="2"/>
      <c r="AH14" s="2"/>
      <c r="AI14" s="2"/>
    </row>
    <row r="15" spans="2:35" ht="25.5" customHeight="1">
      <c r="B15" s="67" t="s">
        <v>26</v>
      </c>
      <c r="C15" s="68"/>
      <c r="D15" s="68"/>
      <c r="E15" s="68"/>
      <c r="F15" s="68"/>
      <c r="G15" s="69"/>
      <c r="H15" s="65" t="s">
        <v>18</v>
      </c>
      <c r="I15" s="66" t="s">
        <v>27</v>
      </c>
      <c r="J15" s="64">
        <v>11.5</v>
      </c>
      <c r="K15" s="64">
        <v>0</v>
      </c>
      <c r="L15" s="64"/>
      <c r="M15" s="64"/>
      <c r="N15" s="64"/>
      <c r="O15" s="64"/>
      <c r="P15" s="64"/>
      <c r="Q15" s="64">
        <v>1.8</v>
      </c>
      <c r="R15" s="64">
        <v>1.6</v>
      </c>
      <c r="S15" s="106">
        <f>R15/Q15</f>
        <v>0.88888888888888895</v>
      </c>
      <c r="T15" s="24" t="e">
        <f t="shared" si="2"/>
        <v>#DIV/0!</v>
      </c>
      <c r="U15" s="24">
        <f t="shared" si="3"/>
        <v>88.8888888888889</v>
      </c>
      <c r="V15" s="23" t="e">
        <f t="shared" si="4"/>
        <v>#DIV/0!</v>
      </c>
      <c r="W15" s="111"/>
      <c r="X15" s="30"/>
      <c r="Y15" s="27"/>
      <c r="Z15" s="28"/>
      <c r="AA15" s="29"/>
      <c r="AB15" s="12"/>
      <c r="AC15" s="2"/>
      <c r="AD15" s="2"/>
      <c r="AE15" s="2"/>
      <c r="AF15" s="2"/>
      <c r="AG15" s="2"/>
      <c r="AH15" s="2"/>
      <c r="AI15" s="2"/>
    </row>
    <row r="16" spans="2:35" ht="59.25" customHeight="1">
      <c r="B16" s="85" t="s">
        <v>28</v>
      </c>
      <c r="C16" s="86"/>
      <c r="D16" s="86"/>
      <c r="E16" s="86"/>
      <c r="F16" s="86"/>
      <c r="G16" s="87"/>
      <c r="H16" s="65" t="s">
        <v>18</v>
      </c>
      <c r="I16" s="66" t="s">
        <v>29</v>
      </c>
      <c r="J16" s="64">
        <v>5841.5</v>
      </c>
      <c r="K16" s="64">
        <v>6061.5</v>
      </c>
      <c r="L16" s="64"/>
      <c r="M16" s="64"/>
      <c r="N16" s="64"/>
      <c r="O16" s="64"/>
      <c r="P16" s="64"/>
      <c r="Q16" s="64">
        <v>6043.7</v>
      </c>
      <c r="R16" s="64">
        <v>6043.7</v>
      </c>
      <c r="S16" s="106"/>
      <c r="T16" s="24">
        <f t="shared" si="2"/>
        <v>99.706343314361121</v>
      </c>
      <c r="U16" s="24">
        <f>R16/Q16*100</f>
        <v>100</v>
      </c>
      <c r="V16" s="23">
        <f t="shared" si="4"/>
        <v>0.29365668563887937</v>
      </c>
      <c r="W16" s="111"/>
      <c r="X16" s="30"/>
      <c r="Y16" s="27"/>
      <c r="Z16" s="28"/>
      <c r="AA16" s="29"/>
      <c r="AB16" s="12"/>
      <c r="AC16" s="2"/>
      <c r="AD16" s="2"/>
      <c r="AE16" s="2"/>
      <c r="AF16" s="2"/>
      <c r="AG16" s="2"/>
      <c r="AH16" s="2"/>
      <c r="AI16" s="2"/>
    </row>
    <row r="17" spans="2:35" ht="45">
      <c r="B17" s="67" t="s">
        <v>30</v>
      </c>
      <c r="C17" s="68"/>
      <c r="D17" s="68"/>
      <c r="E17" s="68"/>
      <c r="F17" s="68"/>
      <c r="G17" s="69"/>
      <c r="H17" s="65" t="s">
        <v>18</v>
      </c>
      <c r="I17" s="66" t="s">
        <v>31</v>
      </c>
      <c r="J17" s="64">
        <v>26.9</v>
      </c>
      <c r="K17" s="64">
        <v>5029.5</v>
      </c>
      <c r="L17" s="64"/>
      <c r="M17" s="64"/>
      <c r="N17" s="64"/>
      <c r="O17" s="64"/>
      <c r="P17" s="64"/>
      <c r="Q17" s="64">
        <v>0</v>
      </c>
      <c r="R17" s="64">
        <v>0</v>
      </c>
      <c r="S17" s="106" t="e">
        <f>R17/Q17</f>
        <v>#DIV/0!</v>
      </c>
      <c r="T17" s="24">
        <f t="shared" si="2"/>
        <v>0</v>
      </c>
      <c r="U17" s="24" t="e">
        <f>R17/Q17*100</f>
        <v>#DIV/0!</v>
      </c>
      <c r="V17" s="23" t="e">
        <f t="shared" si="4"/>
        <v>#DIV/0!</v>
      </c>
      <c r="W17" s="111" t="s">
        <v>89</v>
      </c>
      <c r="X17" s="30"/>
      <c r="Y17" s="27"/>
      <c r="Z17" s="28"/>
      <c r="AA17" s="29"/>
      <c r="AB17" s="12"/>
      <c r="AC17" s="2"/>
      <c r="AD17" s="2"/>
      <c r="AE17" s="2"/>
      <c r="AF17" s="2"/>
      <c r="AG17" s="2"/>
      <c r="AH17" s="2"/>
      <c r="AI17" s="2"/>
    </row>
    <row r="18" spans="2:35" ht="45.75" thickBot="1">
      <c r="B18" s="61" t="s">
        <v>32</v>
      </c>
      <c r="C18" s="62"/>
      <c r="D18" s="62"/>
      <c r="E18" s="62"/>
      <c r="F18" s="62"/>
      <c r="G18" s="63"/>
      <c r="H18" s="33" t="s">
        <v>18</v>
      </c>
      <c r="I18" s="34" t="s">
        <v>33</v>
      </c>
      <c r="J18" s="35">
        <v>4634.2</v>
      </c>
      <c r="K18" s="35">
        <v>3809.6</v>
      </c>
      <c r="L18" s="35"/>
      <c r="M18" s="35"/>
      <c r="N18" s="35"/>
      <c r="O18" s="35"/>
      <c r="P18" s="35"/>
      <c r="Q18" s="35">
        <v>4975.5</v>
      </c>
      <c r="R18" s="35">
        <v>4975.5</v>
      </c>
      <c r="S18" s="108">
        <f>R18/Q18</f>
        <v>1</v>
      </c>
      <c r="T18" s="36">
        <f t="shared" si="2"/>
        <v>130.6042629147417</v>
      </c>
      <c r="U18" s="36">
        <f t="shared" si="3"/>
        <v>100</v>
      </c>
      <c r="V18" s="44">
        <f t="shared" si="4"/>
        <v>-30.604262914741696</v>
      </c>
      <c r="W18" s="113" t="s">
        <v>90</v>
      </c>
      <c r="X18" s="30"/>
      <c r="Y18" s="27"/>
      <c r="Z18" s="28"/>
      <c r="AA18" s="29"/>
      <c r="AB18" s="12"/>
      <c r="AC18" s="2"/>
      <c r="AD18" s="2"/>
      <c r="AE18" s="2"/>
      <c r="AF18" s="2"/>
      <c r="AG18" s="2"/>
      <c r="AH18" s="2"/>
      <c r="AI18" s="2"/>
    </row>
    <row r="19" spans="2:35" ht="41.25" customHeight="1" thickBot="1">
      <c r="B19" s="79" t="s">
        <v>34</v>
      </c>
      <c r="C19" s="80"/>
      <c r="D19" s="80"/>
      <c r="E19" s="80"/>
      <c r="F19" s="80"/>
      <c r="G19" s="81"/>
      <c r="H19" s="49" t="s">
        <v>23</v>
      </c>
      <c r="I19" s="50" t="s">
        <v>19</v>
      </c>
      <c r="J19" s="37">
        <f t="shared" ref="J19" si="5">J20+J21</f>
        <v>455.2</v>
      </c>
      <c r="K19" s="37">
        <f t="shared" ref="K19:S19" si="6">K20+K21</f>
        <v>261.89999999999998</v>
      </c>
      <c r="L19" s="37">
        <f t="shared" si="6"/>
        <v>0</v>
      </c>
      <c r="M19" s="37">
        <f t="shared" si="6"/>
        <v>0</v>
      </c>
      <c r="N19" s="37">
        <f t="shared" si="6"/>
        <v>0</v>
      </c>
      <c r="O19" s="37">
        <f t="shared" si="6"/>
        <v>0</v>
      </c>
      <c r="P19" s="37">
        <f t="shared" si="6"/>
        <v>0</v>
      </c>
      <c r="Q19" s="37">
        <f t="shared" si="6"/>
        <v>8377.3000000000011</v>
      </c>
      <c r="R19" s="37">
        <f t="shared" si="6"/>
        <v>8377.3000000000011</v>
      </c>
      <c r="S19" s="37">
        <f t="shared" si="6"/>
        <v>0</v>
      </c>
      <c r="T19" s="51">
        <f t="shared" si="2"/>
        <v>3198.6636120656749</v>
      </c>
      <c r="U19" s="51">
        <f t="shared" si="3"/>
        <v>100</v>
      </c>
      <c r="V19" s="37">
        <f t="shared" si="4"/>
        <v>-3098.6636120656749</v>
      </c>
      <c r="W19" s="52"/>
      <c r="X19" s="26"/>
      <c r="Y19" s="27"/>
      <c r="Z19" s="28"/>
      <c r="AA19" s="29"/>
      <c r="AB19" s="12"/>
      <c r="AC19" s="2"/>
      <c r="AD19" s="2"/>
      <c r="AE19" s="2"/>
      <c r="AF19" s="2"/>
      <c r="AG19" s="2"/>
      <c r="AH19" s="2"/>
      <c r="AI19" s="2"/>
    </row>
    <row r="20" spans="2:35" ht="61.5" customHeight="1">
      <c r="B20" s="82" t="s">
        <v>35</v>
      </c>
      <c r="C20" s="83"/>
      <c r="D20" s="83"/>
      <c r="E20" s="83"/>
      <c r="F20" s="83"/>
      <c r="G20" s="84"/>
      <c r="H20" s="47" t="s">
        <v>23</v>
      </c>
      <c r="I20" s="48" t="s">
        <v>36</v>
      </c>
      <c r="J20" s="24">
        <v>356.5</v>
      </c>
      <c r="K20" s="24">
        <v>157.9</v>
      </c>
      <c r="L20" s="24"/>
      <c r="M20" s="24"/>
      <c r="N20" s="24"/>
      <c r="O20" s="24"/>
      <c r="P20" s="24"/>
      <c r="Q20" s="24">
        <v>8145.6</v>
      </c>
      <c r="R20" s="24">
        <v>8145.6</v>
      </c>
      <c r="S20" s="109"/>
      <c r="T20" s="24">
        <f t="shared" si="2"/>
        <v>5158.7080430652313</v>
      </c>
      <c r="U20" s="24">
        <f t="shared" si="3"/>
        <v>100</v>
      </c>
      <c r="V20" s="23">
        <f t="shared" si="4"/>
        <v>-5058.7080430652313</v>
      </c>
      <c r="W20" s="115" t="s">
        <v>85</v>
      </c>
      <c r="X20" s="30"/>
      <c r="Y20" s="27"/>
      <c r="Z20" s="28"/>
      <c r="AA20" s="29"/>
      <c r="AB20" s="12"/>
      <c r="AC20" s="2"/>
      <c r="AD20" s="2"/>
      <c r="AE20" s="2"/>
      <c r="AF20" s="2"/>
      <c r="AG20" s="2"/>
      <c r="AH20" s="2"/>
      <c r="AI20" s="2"/>
    </row>
    <row r="21" spans="2:35" ht="65.25" customHeight="1" thickBot="1">
      <c r="B21" s="76" t="s">
        <v>37</v>
      </c>
      <c r="C21" s="77"/>
      <c r="D21" s="77"/>
      <c r="E21" s="77"/>
      <c r="F21" s="77"/>
      <c r="G21" s="78"/>
      <c r="H21" s="33" t="s">
        <v>23</v>
      </c>
      <c r="I21" s="34" t="s">
        <v>38</v>
      </c>
      <c r="J21" s="35">
        <v>98.7</v>
      </c>
      <c r="K21" s="35">
        <v>104</v>
      </c>
      <c r="L21" s="35"/>
      <c r="M21" s="35"/>
      <c r="N21" s="35"/>
      <c r="O21" s="35"/>
      <c r="P21" s="35"/>
      <c r="Q21" s="35">
        <v>231.7</v>
      </c>
      <c r="R21" s="35">
        <v>231.7</v>
      </c>
      <c r="S21" s="108"/>
      <c r="T21" s="36">
        <f t="shared" si="2"/>
        <v>222.78846153846152</v>
      </c>
      <c r="U21" s="36">
        <f t="shared" si="3"/>
        <v>100</v>
      </c>
      <c r="V21" s="44">
        <f t="shared" si="4"/>
        <v>-122.78846153846152</v>
      </c>
      <c r="W21" s="113" t="s">
        <v>91</v>
      </c>
      <c r="X21" s="30"/>
      <c r="Y21" s="27"/>
      <c r="Z21" s="28"/>
      <c r="AA21" s="29"/>
      <c r="AB21" s="12"/>
      <c r="AC21" s="2"/>
      <c r="AD21" s="2"/>
      <c r="AE21" s="2"/>
      <c r="AF21" s="2"/>
      <c r="AG21" s="2"/>
      <c r="AH21" s="2"/>
      <c r="AI21" s="2"/>
    </row>
    <row r="22" spans="2:35" ht="18" customHeight="1" thickBot="1">
      <c r="B22" s="123" t="s">
        <v>39</v>
      </c>
      <c r="C22" s="124"/>
      <c r="D22" s="124"/>
      <c r="E22" s="124"/>
      <c r="F22" s="124"/>
      <c r="G22" s="125"/>
      <c r="H22" s="49" t="s">
        <v>25</v>
      </c>
      <c r="I22" s="50" t="s">
        <v>19</v>
      </c>
      <c r="J22" s="37">
        <f>J24+J25</f>
        <v>21963.200000000001</v>
      </c>
      <c r="K22" s="37">
        <f>K24+K25+K23</f>
        <v>20940.3</v>
      </c>
      <c r="L22" s="37">
        <f t="shared" ref="L22:S22" si="7">L24+L25+L23</f>
        <v>0</v>
      </c>
      <c r="M22" s="37">
        <f t="shared" si="7"/>
        <v>0</v>
      </c>
      <c r="N22" s="37">
        <f t="shared" si="7"/>
        <v>0</v>
      </c>
      <c r="O22" s="37">
        <f t="shared" si="7"/>
        <v>0</v>
      </c>
      <c r="P22" s="37">
        <f t="shared" si="7"/>
        <v>0</v>
      </c>
      <c r="Q22" s="37">
        <f t="shared" si="7"/>
        <v>23509.899999999998</v>
      </c>
      <c r="R22" s="37">
        <f t="shared" si="7"/>
        <v>23277.8</v>
      </c>
      <c r="S22" s="37">
        <f t="shared" si="7"/>
        <v>1.9899592486524369</v>
      </c>
      <c r="T22" s="51">
        <f t="shared" si="2"/>
        <v>111.16268630344359</v>
      </c>
      <c r="U22" s="51">
        <f t="shared" si="3"/>
        <v>99.012756328185162</v>
      </c>
      <c r="V22" s="37">
        <f t="shared" si="4"/>
        <v>-12.149929975258431</v>
      </c>
      <c r="W22" s="52"/>
      <c r="X22" s="26"/>
      <c r="Y22" s="27"/>
      <c r="Z22" s="28"/>
      <c r="AA22" s="29"/>
      <c r="AB22" s="12"/>
      <c r="AC22" s="2"/>
      <c r="AD22" s="2"/>
      <c r="AE22" s="2"/>
      <c r="AF22" s="2"/>
      <c r="AG22" s="2"/>
      <c r="AH22" s="2"/>
      <c r="AI22" s="2"/>
    </row>
    <row r="23" spans="2:35" ht="117" customHeight="1">
      <c r="B23" s="88" t="s">
        <v>83</v>
      </c>
      <c r="C23" s="89"/>
      <c r="D23" s="89"/>
      <c r="E23" s="89"/>
      <c r="F23" s="89"/>
      <c r="G23" s="90"/>
      <c r="H23" s="47" t="s">
        <v>25</v>
      </c>
      <c r="I23" s="48" t="s">
        <v>27</v>
      </c>
      <c r="J23" s="24">
        <v>0</v>
      </c>
      <c r="K23" s="24">
        <v>140.30000000000001</v>
      </c>
      <c r="L23" s="24"/>
      <c r="M23" s="122"/>
      <c r="N23" s="24"/>
      <c r="O23" s="24"/>
      <c r="P23" s="24"/>
      <c r="Q23" s="24">
        <v>40</v>
      </c>
      <c r="R23" s="24">
        <v>40</v>
      </c>
      <c r="S23" s="109"/>
      <c r="T23" s="24">
        <f t="shared" si="2"/>
        <v>28.510334996436203</v>
      </c>
      <c r="U23" s="24">
        <f t="shared" si="3"/>
        <v>100</v>
      </c>
      <c r="V23" s="23">
        <f t="shared" si="4"/>
        <v>71.4896650035638</v>
      </c>
      <c r="W23" s="115" t="s">
        <v>92</v>
      </c>
      <c r="X23" s="30"/>
      <c r="Y23" s="27"/>
      <c r="Z23" s="28"/>
      <c r="AA23" s="29"/>
      <c r="AB23" s="12"/>
      <c r="AC23" s="2"/>
      <c r="AD23" s="2"/>
      <c r="AE23" s="2"/>
      <c r="AF23" s="2"/>
      <c r="AG23" s="2"/>
      <c r="AH23" s="2"/>
      <c r="AI23" s="2"/>
    </row>
    <row r="24" spans="2:35" ht="216.75" customHeight="1">
      <c r="B24" s="67" t="s">
        <v>40</v>
      </c>
      <c r="C24" s="68"/>
      <c r="D24" s="68"/>
      <c r="E24" s="68"/>
      <c r="F24" s="68"/>
      <c r="G24" s="69"/>
      <c r="H24" s="65" t="s">
        <v>25</v>
      </c>
      <c r="I24" s="66" t="s">
        <v>36</v>
      </c>
      <c r="J24" s="64">
        <v>21950.7</v>
      </c>
      <c r="K24" s="64">
        <v>20787.2</v>
      </c>
      <c r="L24" s="64"/>
      <c r="M24" s="31"/>
      <c r="N24" s="64"/>
      <c r="O24" s="64"/>
      <c r="P24" s="64"/>
      <c r="Q24" s="64">
        <v>23115.8</v>
      </c>
      <c r="R24" s="64">
        <v>22883.7</v>
      </c>
      <c r="S24" s="106">
        <f>R24/Q24</f>
        <v>0.9899592486524369</v>
      </c>
      <c r="T24" s="24">
        <f t="shared" si="2"/>
        <v>110.08553340517241</v>
      </c>
      <c r="U24" s="24">
        <f t="shared" si="3"/>
        <v>98.995924865243694</v>
      </c>
      <c r="V24" s="23">
        <f t="shared" si="4"/>
        <v>-11.089608539928719</v>
      </c>
      <c r="W24" s="112" t="s">
        <v>93</v>
      </c>
      <c r="X24" s="30"/>
      <c r="Y24" s="27"/>
      <c r="Z24" s="28"/>
      <c r="AA24" s="29"/>
      <c r="AB24" s="12"/>
      <c r="AC24" s="2"/>
      <c r="AD24" s="2"/>
      <c r="AE24" s="2"/>
      <c r="AF24" s="2"/>
      <c r="AG24" s="2"/>
      <c r="AH24" s="2"/>
      <c r="AI24" s="2"/>
    </row>
    <row r="25" spans="2:35" ht="110.25" customHeight="1" thickBot="1">
      <c r="B25" s="70" t="s">
        <v>41</v>
      </c>
      <c r="C25" s="71"/>
      <c r="D25" s="71"/>
      <c r="E25" s="71"/>
      <c r="F25" s="71"/>
      <c r="G25" s="72"/>
      <c r="H25" s="33" t="s">
        <v>25</v>
      </c>
      <c r="I25" s="34" t="s">
        <v>42</v>
      </c>
      <c r="J25" s="35">
        <v>12.5</v>
      </c>
      <c r="K25" s="35">
        <v>12.8</v>
      </c>
      <c r="L25" s="35"/>
      <c r="M25" s="126"/>
      <c r="N25" s="35"/>
      <c r="O25" s="35"/>
      <c r="P25" s="35"/>
      <c r="Q25" s="35">
        <v>354.1</v>
      </c>
      <c r="R25" s="35">
        <v>354.1</v>
      </c>
      <c r="S25" s="108">
        <f>R25/Q25</f>
        <v>1</v>
      </c>
      <c r="T25" s="36">
        <f>R25/K25*100</f>
        <v>2766.40625</v>
      </c>
      <c r="U25" s="36">
        <f t="shared" si="3"/>
        <v>100</v>
      </c>
      <c r="V25" s="44">
        <f t="shared" si="4"/>
        <v>-2666.40625</v>
      </c>
      <c r="W25" s="113" t="s">
        <v>94</v>
      </c>
      <c r="X25" s="30"/>
      <c r="Y25" s="27"/>
      <c r="Z25" s="28"/>
      <c r="AA25" s="29"/>
      <c r="AB25" s="12"/>
      <c r="AC25" s="2"/>
      <c r="AD25" s="2"/>
      <c r="AE25" s="2"/>
      <c r="AF25" s="2"/>
      <c r="AG25" s="2"/>
      <c r="AH25" s="2"/>
      <c r="AI25" s="2"/>
    </row>
    <row r="26" spans="2:35" ht="19.5" thickBot="1">
      <c r="B26" s="123" t="s">
        <v>43</v>
      </c>
      <c r="C26" s="124"/>
      <c r="D26" s="124"/>
      <c r="E26" s="124"/>
      <c r="F26" s="124"/>
      <c r="G26" s="125"/>
      <c r="H26" s="49" t="s">
        <v>27</v>
      </c>
      <c r="I26" s="50" t="s">
        <v>19</v>
      </c>
      <c r="J26" s="37">
        <f t="shared" ref="J26" si="8">SUM(J28:J29)</f>
        <v>175.60000000000002</v>
      </c>
      <c r="K26" s="37">
        <f>SUM(K28:K29)</f>
        <v>66.400000000000006</v>
      </c>
      <c r="L26" s="37">
        <f>SUM(L28:L29)</f>
        <v>0</v>
      </c>
      <c r="M26" s="127">
        <f>M28+M29</f>
        <v>0</v>
      </c>
      <c r="N26" s="37">
        <f t="shared" ref="N26:S26" si="9">SUM(N28:N29)</f>
        <v>0</v>
      </c>
      <c r="O26" s="37">
        <f t="shared" si="9"/>
        <v>0</v>
      </c>
      <c r="P26" s="37">
        <f t="shared" si="9"/>
        <v>0</v>
      </c>
      <c r="Q26" s="37">
        <f>SUM(Q27:Q29)</f>
        <v>294.5</v>
      </c>
      <c r="R26" s="37">
        <f>SUM(R27:R29)</f>
        <v>268.5</v>
      </c>
      <c r="S26" s="37" t="e">
        <f t="shared" si="9"/>
        <v>#DIV/0!</v>
      </c>
      <c r="T26" s="51">
        <f t="shared" si="2"/>
        <v>404.36746987951801</v>
      </c>
      <c r="U26" s="51">
        <f t="shared" si="3"/>
        <v>91.171477079796276</v>
      </c>
      <c r="V26" s="37">
        <f t="shared" si="4"/>
        <v>-313.19599279972175</v>
      </c>
      <c r="W26" s="52"/>
      <c r="X26" s="26"/>
      <c r="Y26" s="27"/>
      <c r="Z26" s="28"/>
      <c r="AA26" s="29"/>
      <c r="AB26" s="12"/>
      <c r="AC26" s="2"/>
      <c r="AD26" s="2"/>
      <c r="AE26" s="2"/>
      <c r="AF26" s="2"/>
      <c r="AG26" s="2"/>
      <c r="AH26" s="2"/>
      <c r="AI26" s="2"/>
    </row>
    <row r="27" spans="2:35" ht="71.25" customHeight="1">
      <c r="B27" s="88" t="s">
        <v>82</v>
      </c>
      <c r="C27" s="89"/>
      <c r="D27" s="89"/>
      <c r="E27" s="89"/>
      <c r="F27" s="89"/>
      <c r="G27" s="90"/>
      <c r="H27" s="47" t="s">
        <v>27</v>
      </c>
      <c r="I27" s="48" t="s">
        <v>18</v>
      </c>
      <c r="J27" s="24">
        <v>0</v>
      </c>
      <c r="K27" s="24">
        <v>0</v>
      </c>
      <c r="L27" s="24"/>
      <c r="M27" s="122"/>
      <c r="N27" s="24"/>
      <c r="O27" s="24"/>
      <c r="P27" s="24"/>
      <c r="Q27" s="24">
        <v>146.19999999999999</v>
      </c>
      <c r="R27" s="24">
        <v>146.19999999999999</v>
      </c>
      <c r="S27" s="23"/>
      <c r="T27" s="24" t="e">
        <f t="shared" si="2"/>
        <v>#DIV/0!</v>
      </c>
      <c r="U27" s="24">
        <f t="shared" si="3"/>
        <v>100</v>
      </c>
      <c r="V27" s="23" t="e">
        <f t="shared" si="4"/>
        <v>#DIV/0!</v>
      </c>
      <c r="W27" s="115" t="s">
        <v>95</v>
      </c>
      <c r="X27" s="26"/>
      <c r="Y27" s="27"/>
      <c r="Z27" s="28"/>
      <c r="AA27" s="29"/>
      <c r="AB27" s="12"/>
      <c r="AC27" s="2"/>
      <c r="AD27" s="2"/>
      <c r="AE27" s="2"/>
      <c r="AF27" s="2"/>
      <c r="AG27" s="2"/>
      <c r="AH27" s="2"/>
      <c r="AI27" s="2"/>
    </row>
    <row r="28" spans="2:35" ht="75">
      <c r="B28" s="67" t="s">
        <v>44</v>
      </c>
      <c r="C28" s="68"/>
      <c r="D28" s="68"/>
      <c r="E28" s="68"/>
      <c r="F28" s="68"/>
      <c r="G28" s="69"/>
      <c r="H28" s="65" t="s">
        <v>27</v>
      </c>
      <c r="I28" s="66" t="s">
        <v>21</v>
      </c>
      <c r="J28" s="64">
        <v>105.9</v>
      </c>
      <c r="K28" s="64">
        <v>0</v>
      </c>
      <c r="L28" s="64"/>
      <c r="M28" s="31"/>
      <c r="N28" s="64"/>
      <c r="O28" s="64"/>
      <c r="P28" s="64"/>
      <c r="Q28" s="64">
        <v>148.30000000000001</v>
      </c>
      <c r="R28" s="64">
        <v>122.3</v>
      </c>
      <c r="S28" s="106">
        <f>R28/Q28</f>
        <v>0.82467970330411322</v>
      </c>
      <c r="T28" s="24" t="e">
        <f t="shared" si="2"/>
        <v>#DIV/0!</v>
      </c>
      <c r="U28" s="24">
        <f t="shared" si="3"/>
        <v>82.467970330411319</v>
      </c>
      <c r="V28" s="23" t="e">
        <f t="shared" si="4"/>
        <v>#DIV/0!</v>
      </c>
      <c r="W28" s="112" t="s">
        <v>96</v>
      </c>
      <c r="X28" s="30"/>
      <c r="Y28" s="27"/>
      <c r="Z28" s="28"/>
      <c r="AA28" s="29"/>
      <c r="AB28" s="12"/>
      <c r="AC28" s="2"/>
      <c r="AD28" s="2"/>
      <c r="AE28" s="2"/>
      <c r="AF28" s="2"/>
      <c r="AG28" s="2"/>
      <c r="AH28" s="2"/>
      <c r="AI28" s="2"/>
    </row>
    <row r="29" spans="2:35" ht="35.25" customHeight="1" thickBot="1">
      <c r="B29" s="76" t="s">
        <v>45</v>
      </c>
      <c r="C29" s="77"/>
      <c r="D29" s="77"/>
      <c r="E29" s="77"/>
      <c r="F29" s="77"/>
      <c r="G29" s="78"/>
      <c r="H29" s="33" t="s">
        <v>27</v>
      </c>
      <c r="I29" s="34" t="s">
        <v>27</v>
      </c>
      <c r="J29" s="35">
        <v>69.7</v>
      </c>
      <c r="K29" s="35">
        <v>66.400000000000006</v>
      </c>
      <c r="L29" s="35"/>
      <c r="M29" s="128"/>
      <c r="N29" s="35"/>
      <c r="O29" s="35"/>
      <c r="P29" s="35"/>
      <c r="Q29" s="35">
        <v>0</v>
      </c>
      <c r="R29" s="35">
        <v>0</v>
      </c>
      <c r="S29" s="108" t="e">
        <f>R29/Q29</f>
        <v>#DIV/0!</v>
      </c>
      <c r="T29" s="36">
        <f t="shared" si="2"/>
        <v>0</v>
      </c>
      <c r="U29" s="36" t="e">
        <f>R29/Q29*100</f>
        <v>#DIV/0!</v>
      </c>
      <c r="V29" s="44" t="e">
        <f t="shared" si="4"/>
        <v>#DIV/0!</v>
      </c>
      <c r="W29" s="113" t="s">
        <v>97</v>
      </c>
      <c r="X29" s="30"/>
      <c r="Y29" s="27"/>
      <c r="Z29" s="28"/>
      <c r="AA29" s="29"/>
      <c r="AB29" s="12"/>
      <c r="AC29" s="2"/>
      <c r="AD29" s="2"/>
      <c r="AE29" s="2"/>
      <c r="AF29" s="2"/>
      <c r="AG29" s="2"/>
      <c r="AH29" s="2"/>
      <c r="AI29" s="2"/>
    </row>
    <row r="30" spans="2:35" ht="19.5" thickBot="1">
      <c r="B30" s="123" t="s">
        <v>46</v>
      </c>
      <c r="C30" s="124"/>
      <c r="D30" s="124"/>
      <c r="E30" s="124"/>
      <c r="F30" s="124"/>
      <c r="G30" s="125"/>
      <c r="H30" s="49" t="s">
        <v>29</v>
      </c>
      <c r="I30" s="50" t="s">
        <v>19</v>
      </c>
      <c r="J30" s="37">
        <f t="shared" ref="J30:S30" si="10">J31</f>
        <v>429.8</v>
      </c>
      <c r="K30" s="37">
        <f t="shared" si="10"/>
        <v>703.2</v>
      </c>
      <c r="L30" s="37">
        <f t="shared" si="10"/>
        <v>0</v>
      </c>
      <c r="M30" s="37">
        <f t="shared" si="10"/>
        <v>0</v>
      </c>
      <c r="N30" s="37">
        <f t="shared" si="10"/>
        <v>0</v>
      </c>
      <c r="O30" s="37">
        <f t="shared" si="10"/>
        <v>0</v>
      </c>
      <c r="P30" s="37">
        <f t="shared" si="10"/>
        <v>0</v>
      </c>
      <c r="Q30" s="37">
        <f t="shared" si="10"/>
        <v>523.79999999999995</v>
      </c>
      <c r="R30" s="37">
        <f t="shared" si="10"/>
        <v>523.79999999999995</v>
      </c>
      <c r="S30" s="37">
        <f t="shared" si="10"/>
        <v>0</v>
      </c>
      <c r="T30" s="51">
        <f t="shared" si="2"/>
        <v>74.488054607508531</v>
      </c>
      <c r="U30" s="51">
        <f t="shared" si="3"/>
        <v>100</v>
      </c>
      <c r="V30" s="37">
        <f t="shared" si="4"/>
        <v>25.511945392491469</v>
      </c>
      <c r="W30" s="52"/>
      <c r="X30" s="26"/>
      <c r="Y30" s="27"/>
      <c r="Z30" s="28"/>
      <c r="AA30" s="29"/>
      <c r="AB30" s="12"/>
      <c r="AC30" s="2"/>
      <c r="AD30" s="2"/>
      <c r="AE30" s="2"/>
      <c r="AF30" s="2"/>
      <c r="AG30" s="2"/>
      <c r="AH30" s="2"/>
      <c r="AI30" s="2"/>
    </row>
    <row r="31" spans="2:35" ht="33.75" customHeight="1" thickBot="1">
      <c r="B31" s="129" t="s">
        <v>47</v>
      </c>
      <c r="C31" s="130"/>
      <c r="D31" s="130"/>
      <c r="E31" s="130"/>
      <c r="F31" s="130"/>
      <c r="G31" s="131"/>
      <c r="H31" s="135" t="s">
        <v>29</v>
      </c>
      <c r="I31" s="136" t="s">
        <v>27</v>
      </c>
      <c r="J31" s="137">
        <v>429.8</v>
      </c>
      <c r="K31" s="24">
        <v>703.2</v>
      </c>
      <c r="L31" s="24"/>
      <c r="M31" s="122"/>
      <c r="N31" s="24"/>
      <c r="O31" s="24"/>
      <c r="P31" s="24"/>
      <c r="Q31" s="137">
        <v>523.79999999999995</v>
      </c>
      <c r="R31" s="137">
        <v>523.79999999999995</v>
      </c>
      <c r="S31" s="109"/>
      <c r="T31" s="24">
        <f t="shared" si="2"/>
        <v>74.488054607508531</v>
      </c>
      <c r="U31" s="24">
        <f t="shared" si="3"/>
        <v>100</v>
      </c>
      <c r="V31" s="24">
        <f t="shared" si="4"/>
        <v>25.511945392491469</v>
      </c>
      <c r="W31" s="115" t="s">
        <v>98</v>
      </c>
      <c r="X31" s="30"/>
      <c r="Y31" s="27"/>
      <c r="Z31" s="28"/>
      <c r="AA31" s="29"/>
      <c r="AB31" s="12"/>
      <c r="AC31" s="2"/>
      <c r="AD31" s="2"/>
      <c r="AE31" s="2"/>
      <c r="AF31" s="2"/>
      <c r="AG31" s="2"/>
      <c r="AH31" s="2"/>
      <c r="AI31" s="2"/>
    </row>
    <row r="32" spans="2:35" ht="0.75" hidden="1" customHeight="1">
      <c r="B32" s="129"/>
      <c r="C32" s="130"/>
      <c r="D32" s="130"/>
      <c r="E32" s="130"/>
      <c r="F32" s="130"/>
      <c r="G32" s="131"/>
      <c r="H32" s="132"/>
      <c r="I32" s="133"/>
      <c r="J32" s="134"/>
      <c r="K32" s="35"/>
      <c r="L32" s="35"/>
      <c r="M32" s="126"/>
      <c r="N32" s="35"/>
      <c r="O32" s="35"/>
      <c r="P32" s="35"/>
      <c r="Q32" s="134"/>
      <c r="R32" s="134"/>
      <c r="S32" s="108" t="e">
        <f>R31/Q32</f>
        <v>#DIV/0!</v>
      </c>
      <c r="T32" s="36" t="e">
        <f t="shared" si="2"/>
        <v>#DIV/0!</v>
      </c>
      <c r="U32" s="36" t="e">
        <f t="shared" si="3"/>
        <v>#DIV/0!</v>
      </c>
      <c r="V32" s="44" t="e">
        <f t="shared" si="4"/>
        <v>#DIV/0!</v>
      </c>
      <c r="W32" s="113"/>
      <c r="X32" s="30"/>
      <c r="Y32" s="27"/>
      <c r="Z32" s="28"/>
      <c r="AA32" s="29"/>
      <c r="AB32" s="12"/>
      <c r="AC32" s="2"/>
      <c r="AD32" s="2"/>
      <c r="AE32" s="2"/>
      <c r="AF32" s="2"/>
      <c r="AG32" s="2"/>
      <c r="AH32" s="2"/>
      <c r="AI32" s="2"/>
    </row>
    <row r="33" spans="2:35" ht="73.5" customHeight="1" thickBot="1">
      <c r="B33" s="123" t="s">
        <v>48</v>
      </c>
      <c r="C33" s="124"/>
      <c r="D33" s="124"/>
      <c r="E33" s="124"/>
      <c r="F33" s="124"/>
      <c r="G33" s="125"/>
      <c r="H33" s="49" t="s">
        <v>49</v>
      </c>
      <c r="I33" s="50" t="s">
        <v>19</v>
      </c>
      <c r="J33" s="37">
        <f t="shared" ref="J33" si="11">J34+J35+J37+J38</f>
        <v>344705.60000000003</v>
      </c>
      <c r="K33" s="37">
        <f>K34+K35+K37+K38+K36</f>
        <v>338800</v>
      </c>
      <c r="L33" s="37">
        <f t="shared" ref="L33:R33" si="12">L34+L35+L37+L38+L36</f>
        <v>0</v>
      </c>
      <c r="M33" s="37">
        <f t="shared" si="12"/>
        <v>0</v>
      </c>
      <c r="N33" s="37">
        <f t="shared" si="12"/>
        <v>0</v>
      </c>
      <c r="O33" s="37">
        <f t="shared" si="12"/>
        <v>0</v>
      </c>
      <c r="P33" s="37">
        <f t="shared" si="12"/>
        <v>0</v>
      </c>
      <c r="Q33" s="37">
        <f t="shared" si="12"/>
        <v>372217.59999999998</v>
      </c>
      <c r="R33" s="37">
        <f t="shared" si="12"/>
        <v>372217.59999999998</v>
      </c>
      <c r="S33" s="37">
        <f>S34+S35+S37+S38</f>
        <v>4</v>
      </c>
      <c r="T33" s="51">
        <f t="shared" si="2"/>
        <v>109.86351829988192</v>
      </c>
      <c r="U33" s="51">
        <f t="shared" si="3"/>
        <v>100</v>
      </c>
      <c r="V33" s="37">
        <f t="shared" si="4"/>
        <v>-9.8635182998819175</v>
      </c>
      <c r="W33" s="52"/>
      <c r="X33" s="26"/>
      <c r="Y33" s="27"/>
      <c r="Z33" s="28"/>
      <c r="AA33" s="29"/>
      <c r="AB33" s="12"/>
      <c r="AC33" s="2"/>
      <c r="AD33" s="2"/>
      <c r="AE33" s="2"/>
      <c r="AF33" s="2"/>
      <c r="AG33" s="2"/>
      <c r="AH33" s="2"/>
      <c r="AI33" s="2"/>
    </row>
    <row r="34" spans="2:35" ht="231.75" customHeight="1">
      <c r="B34" s="88" t="s">
        <v>50</v>
      </c>
      <c r="C34" s="89"/>
      <c r="D34" s="89"/>
      <c r="E34" s="89"/>
      <c r="F34" s="89"/>
      <c r="G34" s="90"/>
      <c r="H34" s="47" t="s">
        <v>49</v>
      </c>
      <c r="I34" s="48" t="s">
        <v>18</v>
      </c>
      <c r="J34" s="24">
        <v>84584</v>
      </c>
      <c r="K34" s="24">
        <v>77303.3</v>
      </c>
      <c r="L34" s="24"/>
      <c r="M34" s="122"/>
      <c r="N34" s="24"/>
      <c r="O34" s="24"/>
      <c r="P34" s="24"/>
      <c r="Q34" s="24">
        <v>91660.800000000003</v>
      </c>
      <c r="R34" s="24">
        <v>91660.800000000003</v>
      </c>
      <c r="S34" s="109">
        <f>R34/Q34</f>
        <v>1</v>
      </c>
      <c r="T34" s="24">
        <f t="shared" si="2"/>
        <v>118.57294578627302</v>
      </c>
      <c r="U34" s="24">
        <f t="shared" si="3"/>
        <v>100</v>
      </c>
      <c r="V34" s="23">
        <f t="shared" si="4"/>
        <v>-18.572945786273024</v>
      </c>
      <c r="W34" s="138" t="s">
        <v>100</v>
      </c>
      <c r="X34" s="30"/>
      <c r="Y34" s="27"/>
      <c r="Z34" s="28"/>
      <c r="AA34" s="29"/>
      <c r="AB34" s="12"/>
      <c r="AC34" s="2"/>
      <c r="AD34" s="2"/>
      <c r="AE34" s="2"/>
      <c r="AF34" s="2"/>
      <c r="AG34" s="2"/>
      <c r="AH34" s="2"/>
      <c r="AI34" s="2"/>
    </row>
    <row r="35" spans="2:35" ht="347.25" customHeight="1">
      <c r="B35" s="67" t="s">
        <v>51</v>
      </c>
      <c r="C35" s="68"/>
      <c r="D35" s="68"/>
      <c r="E35" s="68"/>
      <c r="F35" s="68"/>
      <c r="G35" s="69"/>
      <c r="H35" s="65" t="s">
        <v>49</v>
      </c>
      <c r="I35" s="66" t="s">
        <v>21</v>
      </c>
      <c r="J35" s="64">
        <v>219920.7</v>
      </c>
      <c r="K35" s="64">
        <v>190008.1</v>
      </c>
      <c r="L35" s="64"/>
      <c r="M35" s="31"/>
      <c r="N35" s="64"/>
      <c r="O35" s="64"/>
      <c r="P35" s="64"/>
      <c r="Q35" s="64">
        <v>220025</v>
      </c>
      <c r="R35" s="64">
        <v>220025</v>
      </c>
      <c r="S35" s="106">
        <f>R35/Q35</f>
        <v>1</v>
      </c>
      <c r="T35" s="24">
        <f t="shared" si="2"/>
        <v>115.7976949403736</v>
      </c>
      <c r="U35" s="24">
        <f t="shared" si="3"/>
        <v>100</v>
      </c>
      <c r="V35" s="23">
        <f>U35-T35</f>
        <v>-15.797694940373603</v>
      </c>
      <c r="W35" s="112" t="s">
        <v>101</v>
      </c>
      <c r="X35" s="30"/>
      <c r="Y35" s="27"/>
      <c r="Z35" s="28"/>
      <c r="AA35" s="29"/>
      <c r="AB35" s="12"/>
      <c r="AC35" s="2"/>
      <c r="AD35" s="2"/>
      <c r="AE35" s="2"/>
      <c r="AF35" s="2"/>
      <c r="AG35" s="2"/>
      <c r="AH35" s="2"/>
      <c r="AI35" s="2"/>
    </row>
    <row r="36" spans="2:35" ht="69.75" customHeight="1">
      <c r="B36" s="54" t="s">
        <v>84</v>
      </c>
      <c r="C36" s="55"/>
      <c r="D36" s="55"/>
      <c r="E36" s="55"/>
      <c r="F36" s="55"/>
      <c r="G36" s="56"/>
      <c r="H36" s="65" t="s">
        <v>49</v>
      </c>
      <c r="I36" s="66" t="s">
        <v>23</v>
      </c>
      <c r="J36" s="64">
        <v>0</v>
      </c>
      <c r="K36" s="64">
        <v>13672.1</v>
      </c>
      <c r="L36" s="64"/>
      <c r="M36" s="31"/>
      <c r="N36" s="64"/>
      <c r="O36" s="64"/>
      <c r="P36" s="64"/>
      <c r="Q36" s="64">
        <v>17363.400000000001</v>
      </c>
      <c r="R36" s="64">
        <v>17363.400000000001</v>
      </c>
      <c r="S36" s="106"/>
      <c r="T36" s="24">
        <f t="shared" si="2"/>
        <v>126.99877853438754</v>
      </c>
      <c r="U36" s="24">
        <f t="shared" si="3"/>
        <v>100</v>
      </c>
      <c r="V36" s="23">
        <f t="shared" si="4"/>
        <v>-26.99877853438754</v>
      </c>
      <c r="W36" s="111" t="s">
        <v>102</v>
      </c>
      <c r="X36" s="30"/>
      <c r="Y36" s="27"/>
      <c r="Z36" s="28"/>
      <c r="AA36" s="29"/>
      <c r="AB36" s="12"/>
      <c r="AC36" s="2"/>
      <c r="AD36" s="2"/>
      <c r="AE36" s="2"/>
      <c r="AF36" s="2"/>
      <c r="AG36" s="2"/>
      <c r="AH36" s="2"/>
      <c r="AI36" s="2"/>
    </row>
    <row r="37" spans="2:35" ht="18.75">
      <c r="B37" s="67" t="s">
        <v>52</v>
      </c>
      <c r="C37" s="68"/>
      <c r="D37" s="68"/>
      <c r="E37" s="68"/>
      <c r="F37" s="68"/>
      <c r="G37" s="69"/>
      <c r="H37" s="65" t="s">
        <v>49</v>
      </c>
      <c r="I37" s="66" t="s">
        <v>49</v>
      </c>
      <c r="J37" s="64">
        <v>7467.4</v>
      </c>
      <c r="K37" s="64">
        <v>5133.1000000000004</v>
      </c>
      <c r="L37" s="64"/>
      <c r="M37" s="31"/>
      <c r="N37" s="64"/>
      <c r="O37" s="64"/>
      <c r="P37" s="64"/>
      <c r="Q37" s="64">
        <v>5225.6000000000004</v>
      </c>
      <c r="R37" s="64">
        <v>5225.6000000000004</v>
      </c>
      <c r="S37" s="106">
        <f>R37/Q37</f>
        <v>1</v>
      </c>
      <c r="T37" s="24">
        <f t="shared" si="2"/>
        <v>101.80202996240088</v>
      </c>
      <c r="U37" s="24">
        <f t="shared" si="3"/>
        <v>100</v>
      </c>
      <c r="V37" s="23">
        <f t="shared" si="4"/>
        <v>-1.80202996240088</v>
      </c>
      <c r="W37" s="111"/>
      <c r="X37" s="30"/>
      <c r="Y37" s="27"/>
      <c r="Z37" s="28"/>
      <c r="AA37" s="29"/>
      <c r="AB37" s="12"/>
      <c r="AC37" s="2"/>
      <c r="AD37" s="2"/>
      <c r="AE37" s="2"/>
      <c r="AF37" s="2"/>
      <c r="AG37" s="2"/>
      <c r="AH37" s="2"/>
      <c r="AI37" s="2"/>
    </row>
    <row r="38" spans="2:35" ht="30.75" thickBot="1">
      <c r="B38" s="70" t="s">
        <v>53</v>
      </c>
      <c r="C38" s="71"/>
      <c r="D38" s="71"/>
      <c r="E38" s="71"/>
      <c r="F38" s="71"/>
      <c r="G38" s="72"/>
      <c r="H38" s="33" t="s">
        <v>49</v>
      </c>
      <c r="I38" s="34" t="s">
        <v>36</v>
      </c>
      <c r="J38" s="35">
        <v>32733.5</v>
      </c>
      <c r="K38" s="35">
        <v>52683.4</v>
      </c>
      <c r="L38" s="35"/>
      <c r="M38" s="126"/>
      <c r="N38" s="35"/>
      <c r="O38" s="35"/>
      <c r="P38" s="35"/>
      <c r="Q38" s="35">
        <v>37942.800000000003</v>
      </c>
      <c r="R38" s="35">
        <v>37942.800000000003</v>
      </c>
      <c r="S38" s="108">
        <f>R38/Q38</f>
        <v>1</v>
      </c>
      <c r="T38" s="36">
        <f t="shared" si="2"/>
        <v>72.02040870558848</v>
      </c>
      <c r="U38" s="36">
        <f t="shared" si="3"/>
        <v>100</v>
      </c>
      <c r="V38" s="44">
        <f t="shared" si="4"/>
        <v>27.97959129441152</v>
      </c>
      <c r="W38" s="113" t="s">
        <v>99</v>
      </c>
      <c r="X38" s="30"/>
      <c r="Y38" s="27"/>
      <c r="Z38" s="28"/>
      <c r="AA38" s="29"/>
      <c r="AB38" s="12"/>
      <c r="AC38" s="2"/>
      <c r="AD38" s="2"/>
      <c r="AE38" s="2"/>
      <c r="AF38" s="2"/>
      <c r="AG38" s="2"/>
      <c r="AH38" s="2"/>
      <c r="AI38" s="2"/>
    </row>
    <row r="39" spans="2:35" ht="19.5" thickBot="1">
      <c r="B39" s="123" t="s">
        <v>54</v>
      </c>
      <c r="C39" s="124"/>
      <c r="D39" s="124"/>
      <c r="E39" s="124"/>
      <c r="F39" s="124"/>
      <c r="G39" s="125"/>
      <c r="H39" s="49" t="s">
        <v>55</v>
      </c>
      <c r="I39" s="50" t="s">
        <v>19</v>
      </c>
      <c r="J39" s="37">
        <f t="shared" ref="J39" si="13">J40+J41</f>
        <v>18756.099999999999</v>
      </c>
      <c r="K39" s="37">
        <f t="shared" ref="K39:S39" si="14">K40+K41</f>
        <v>17264.2</v>
      </c>
      <c r="L39" s="37">
        <f t="shared" si="14"/>
        <v>0</v>
      </c>
      <c r="M39" s="127">
        <f t="shared" si="14"/>
        <v>0</v>
      </c>
      <c r="N39" s="37">
        <f t="shared" si="14"/>
        <v>0</v>
      </c>
      <c r="O39" s="37">
        <f t="shared" si="14"/>
        <v>0</v>
      </c>
      <c r="P39" s="37">
        <f t="shared" si="14"/>
        <v>0</v>
      </c>
      <c r="Q39" s="37">
        <f t="shared" si="14"/>
        <v>25388.5</v>
      </c>
      <c r="R39" s="37">
        <f t="shared" si="14"/>
        <v>25388.5</v>
      </c>
      <c r="S39" s="37">
        <f t="shared" si="14"/>
        <v>2</v>
      </c>
      <c r="T39" s="51">
        <f t="shared" si="2"/>
        <v>147.05865316666859</v>
      </c>
      <c r="U39" s="51">
        <f t="shared" si="3"/>
        <v>100</v>
      </c>
      <c r="V39" s="37">
        <f t="shared" si="4"/>
        <v>-47.058653166668591</v>
      </c>
      <c r="W39" s="52"/>
      <c r="X39" s="26"/>
      <c r="Y39" s="27"/>
      <c r="Z39" s="28"/>
      <c r="AA39" s="29"/>
      <c r="AB39" s="12"/>
      <c r="AC39" s="2"/>
      <c r="AD39" s="2"/>
      <c r="AE39" s="2"/>
      <c r="AF39" s="2"/>
      <c r="AG39" s="2"/>
      <c r="AH39" s="2"/>
      <c r="AI39" s="2"/>
    </row>
    <row r="40" spans="2:35" ht="125.25" customHeight="1">
      <c r="B40" s="88" t="s">
        <v>56</v>
      </c>
      <c r="C40" s="89"/>
      <c r="D40" s="89"/>
      <c r="E40" s="89"/>
      <c r="F40" s="89"/>
      <c r="G40" s="90"/>
      <c r="H40" s="47" t="s">
        <v>55</v>
      </c>
      <c r="I40" s="48" t="s">
        <v>18</v>
      </c>
      <c r="J40" s="24">
        <v>15529</v>
      </c>
      <c r="K40" s="24">
        <v>13770</v>
      </c>
      <c r="L40" s="24"/>
      <c r="M40" s="122"/>
      <c r="N40" s="24"/>
      <c r="O40" s="24"/>
      <c r="P40" s="24"/>
      <c r="Q40" s="24">
        <v>21486.799999999999</v>
      </c>
      <c r="R40" s="24">
        <v>21486.799999999999</v>
      </c>
      <c r="S40" s="109">
        <f>R40/Q40</f>
        <v>1</v>
      </c>
      <c r="T40" s="24">
        <f t="shared" si="2"/>
        <v>156.04066811909948</v>
      </c>
      <c r="U40" s="24">
        <f t="shared" si="3"/>
        <v>100</v>
      </c>
      <c r="V40" s="23">
        <f t="shared" si="4"/>
        <v>-56.040668119099479</v>
      </c>
      <c r="W40" s="138" t="s">
        <v>103</v>
      </c>
      <c r="X40" s="30"/>
      <c r="Y40" s="27"/>
      <c r="Z40" s="28"/>
      <c r="AA40" s="29"/>
      <c r="AB40" s="12"/>
      <c r="AC40" s="2"/>
      <c r="AD40" s="2"/>
      <c r="AE40" s="2"/>
      <c r="AF40" s="2"/>
      <c r="AG40" s="2"/>
      <c r="AH40" s="2"/>
      <c r="AI40" s="2"/>
    </row>
    <row r="41" spans="2:35" ht="41.25" customHeight="1" thickBot="1">
      <c r="B41" s="70" t="s">
        <v>57</v>
      </c>
      <c r="C41" s="71"/>
      <c r="D41" s="71"/>
      <c r="E41" s="71"/>
      <c r="F41" s="71"/>
      <c r="G41" s="72"/>
      <c r="H41" s="33" t="s">
        <v>55</v>
      </c>
      <c r="I41" s="34" t="s">
        <v>25</v>
      </c>
      <c r="J41" s="35">
        <v>3227.1</v>
      </c>
      <c r="K41" s="35">
        <v>3494.2</v>
      </c>
      <c r="L41" s="35"/>
      <c r="M41" s="126"/>
      <c r="N41" s="35"/>
      <c r="O41" s="35"/>
      <c r="P41" s="35"/>
      <c r="Q41" s="35">
        <v>3901.7</v>
      </c>
      <c r="R41" s="35">
        <v>3901.7</v>
      </c>
      <c r="S41" s="108">
        <f>R41/Q41</f>
        <v>1</v>
      </c>
      <c r="T41" s="36">
        <f t="shared" si="2"/>
        <v>111.66218304619082</v>
      </c>
      <c r="U41" s="36">
        <f t="shared" si="3"/>
        <v>100</v>
      </c>
      <c r="V41" s="44">
        <f t="shared" si="4"/>
        <v>-11.662183046190819</v>
      </c>
      <c r="W41" s="113" t="s">
        <v>104</v>
      </c>
      <c r="X41" s="30"/>
      <c r="Y41" s="27"/>
      <c r="Z41" s="28"/>
      <c r="AA41" s="29"/>
      <c r="AB41" s="12"/>
      <c r="AC41" s="2"/>
      <c r="AD41" s="2"/>
      <c r="AE41" s="2"/>
      <c r="AF41" s="2"/>
      <c r="AG41" s="2"/>
      <c r="AH41" s="2"/>
      <c r="AI41" s="2"/>
    </row>
    <row r="42" spans="2:35" ht="21.75" customHeight="1" thickBot="1">
      <c r="B42" s="123" t="s">
        <v>58</v>
      </c>
      <c r="C42" s="124"/>
      <c r="D42" s="124"/>
      <c r="E42" s="124"/>
      <c r="F42" s="124"/>
      <c r="G42" s="125"/>
      <c r="H42" s="49" t="s">
        <v>36</v>
      </c>
      <c r="I42" s="50" t="s">
        <v>19</v>
      </c>
      <c r="J42" s="37">
        <f t="shared" ref="J42" si="15">J43+J44</f>
        <v>82.2</v>
      </c>
      <c r="K42" s="37">
        <f t="shared" ref="K42:S42" si="16">K43+K44</f>
        <v>389.2</v>
      </c>
      <c r="L42" s="37">
        <f t="shared" si="16"/>
        <v>0</v>
      </c>
      <c r="M42" s="127">
        <f t="shared" si="16"/>
        <v>0</v>
      </c>
      <c r="N42" s="37">
        <f t="shared" si="16"/>
        <v>0</v>
      </c>
      <c r="O42" s="37">
        <f t="shared" si="16"/>
        <v>0</v>
      </c>
      <c r="P42" s="37">
        <f t="shared" si="16"/>
        <v>0</v>
      </c>
      <c r="Q42" s="37">
        <f t="shared" si="16"/>
        <v>188.9</v>
      </c>
      <c r="R42" s="37">
        <f t="shared" si="16"/>
        <v>188.9</v>
      </c>
      <c r="S42" s="37">
        <f t="shared" si="16"/>
        <v>2</v>
      </c>
      <c r="T42" s="51">
        <f t="shared" si="2"/>
        <v>48.535457348406993</v>
      </c>
      <c r="U42" s="51">
        <f t="shared" si="3"/>
        <v>100</v>
      </c>
      <c r="V42" s="37">
        <f t="shared" si="4"/>
        <v>51.464542651593007</v>
      </c>
      <c r="W42" s="52"/>
      <c r="X42" s="26"/>
      <c r="Y42" s="27"/>
      <c r="Z42" s="28"/>
      <c r="AA42" s="29"/>
      <c r="AB42" s="12"/>
      <c r="AC42" s="2"/>
      <c r="AD42" s="2"/>
      <c r="AE42" s="2"/>
      <c r="AF42" s="2"/>
      <c r="AG42" s="2"/>
      <c r="AH42" s="2"/>
      <c r="AI42" s="2"/>
    </row>
    <row r="43" spans="2:35" ht="21" customHeight="1">
      <c r="B43" s="88" t="s">
        <v>59</v>
      </c>
      <c r="C43" s="89"/>
      <c r="D43" s="89"/>
      <c r="E43" s="89"/>
      <c r="F43" s="89"/>
      <c r="G43" s="90"/>
      <c r="H43" s="47" t="s">
        <v>36</v>
      </c>
      <c r="I43" s="48" t="s">
        <v>49</v>
      </c>
      <c r="J43" s="24">
        <v>82.2</v>
      </c>
      <c r="K43" s="24">
        <v>82.2</v>
      </c>
      <c r="L43" s="24"/>
      <c r="M43" s="122"/>
      <c r="N43" s="24"/>
      <c r="O43" s="24"/>
      <c r="P43" s="24"/>
      <c r="Q43" s="24">
        <v>82.2</v>
      </c>
      <c r="R43" s="24">
        <v>82.2</v>
      </c>
      <c r="S43" s="109">
        <f>R43/Q43</f>
        <v>1</v>
      </c>
      <c r="T43" s="24">
        <f t="shared" si="2"/>
        <v>100</v>
      </c>
      <c r="U43" s="24">
        <f t="shared" si="3"/>
        <v>100</v>
      </c>
      <c r="V43" s="23">
        <f t="shared" si="4"/>
        <v>0</v>
      </c>
      <c r="W43" s="115"/>
      <c r="X43" s="30"/>
      <c r="Y43" s="27"/>
      <c r="Z43" s="28"/>
      <c r="AA43" s="29"/>
      <c r="AB43" s="12"/>
      <c r="AC43" s="2"/>
      <c r="AD43" s="2"/>
      <c r="AE43" s="2"/>
      <c r="AF43" s="2"/>
      <c r="AG43" s="2"/>
      <c r="AH43" s="2"/>
      <c r="AI43" s="2"/>
    </row>
    <row r="44" spans="2:35" ht="33" customHeight="1" thickBot="1">
      <c r="B44" s="61" t="s">
        <v>60</v>
      </c>
      <c r="C44" s="62"/>
      <c r="D44" s="62"/>
      <c r="E44" s="62"/>
      <c r="F44" s="62"/>
      <c r="G44" s="63"/>
      <c r="H44" s="33" t="s">
        <v>36</v>
      </c>
      <c r="I44" s="34" t="s">
        <v>36</v>
      </c>
      <c r="J44" s="35">
        <v>0</v>
      </c>
      <c r="K44" s="35">
        <v>307</v>
      </c>
      <c r="L44" s="35"/>
      <c r="M44" s="126"/>
      <c r="N44" s="35"/>
      <c r="O44" s="35"/>
      <c r="P44" s="35"/>
      <c r="Q44" s="35">
        <v>106.7</v>
      </c>
      <c r="R44" s="35">
        <v>106.7</v>
      </c>
      <c r="S44" s="108">
        <f>R44/Q44</f>
        <v>1</v>
      </c>
      <c r="T44" s="36">
        <f t="shared" si="2"/>
        <v>34.755700325732903</v>
      </c>
      <c r="U44" s="36">
        <f t="shared" si="3"/>
        <v>100</v>
      </c>
      <c r="V44" s="44">
        <f t="shared" si="4"/>
        <v>65.244299674267097</v>
      </c>
      <c r="W44" s="113" t="s">
        <v>105</v>
      </c>
      <c r="X44" s="30"/>
      <c r="Y44" s="27"/>
      <c r="Z44" s="28"/>
      <c r="AA44" s="29"/>
      <c r="AB44" s="12"/>
      <c r="AC44" s="2"/>
      <c r="AD44" s="2"/>
      <c r="AE44" s="2"/>
      <c r="AF44" s="2"/>
      <c r="AG44" s="2"/>
      <c r="AH44" s="2"/>
      <c r="AI44" s="2"/>
    </row>
    <row r="45" spans="2:35" ht="26.25" customHeight="1" thickBot="1">
      <c r="B45" s="123" t="s">
        <v>61</v>
      </c>
      <c r="C45" s="124"/>
      <c r="D45" s="124"/>
      <c r="E45" s="124"/>
      <c r="F45" s="124"/>
      <c r="G45" s="125"/>
      <c r="H45" s="49" t="s">
        <v>62</v>
      </c>
      <c r="I45" s="50" t="s">
        <v>19</v>
      </c>
      <c r="J45" s="37">
        <f t="shared" ref="J45" si="17">J46+J47+J49+J50+J51</f>
        <v>23260.5</v>
      </c>
      <c r="K45" s="37">
        <f t="shared" ref="K45:S45" si="18">K46+K47+K49+K50+K51</f>
        <v>11810.3</v>
      </c>
      <c r="L45" s="37">
        <f t="shared" si="18"/>
        <v>0</v>
      </c>
      <c r="M45" s="127">
        <f t="shared" si="18"/>
        <v>0</v>
      </c>
      <c r="N45" s="37">
        <f t="shared" si="18"/>
        <v>0</v>
      </c>
      <c r="O45" s="37">
        <f t="shared" si="18"/>
        <v>0</v>
      </c>
      <c r="P45" s="37">
        <f t="shared" si="18"/>
        <v>0</v>
      </c>
      <c r="Q45" s="37">
        <f t="shared" si="18"/>
        <v>15355.4</v>
      </c>
      <c r="R45" s="37">
        <f t="shared" si="18"/>
        <v>15314</v>
      </c>
      <c r="S45" s="37" t="e">
        <f t="shared" si="18"/>
        <v>#DIV/0!</v>
      </c>
      <c r="T45" s="51">
        <f t="shared" si="2"/>
        <v>129.66647756619224</v>
      </c>
      <c r="U45" s="51">
        <f t="shared" si="3"/>
        <v>99.730388006824967</v>
      </c>
      <c r="V45" s="37">
        <f t="shared" si="4"/>
        <v>-29.936089559367275</v>
      </c>
      <c r="W45" s="52"/>
      <c r="X45" s="26"/>
      <c r="Y45" s="27"/>
      <c r="Z45" s="28"/>
      <c r="AA45" s="29"/>
      <c r="AB45" s="12"/>
      <c r="AC45" s="2"/>
      <c r="AD45" s="2"/>
      <c r="AE45" s="2"/>
      <c r="AF45" s="2"/>
      <c r="AG45" s="2"/>
      <c r="AH45" s="2"/>
      <c r="AI45" s="2"/>
    </row>
    <row r="46" spans="2:35" ht="19.5" customHeight="1">
      <c r="B46" s="88" t="s">
        <v>63</v>
      </c>
      <c r="C46" s="89"/>
      <c r="D46" s="89"/>
      <c r="E46" s="89"/>
      <c r="F46" s="89"/>
      <c r="G46" s="90"/>
      <c r="H46" s="47" t="s">
        <v>62</v>
      </c>
      <c r="I46" s="48" t="s">
        <v>18</v>
      </c>
      <c r="J46" s="24">
        <v>1636.5</v>
      </c>
      <c r="K46" s="24">
        <v>1605</v>
      </c>
      <c r="L46" s="24"/>
      <c r="M46" s="147"/>
      <c r="N46" s="24"/>
      <c r="O46" s="24"/>
      <c r="P46" s="24"/>
      <c r="Q46" s="24">
        <v>1648.4</v>
      </c>
      <c r="R46" s="24">
        <v>1648.4</v>
      </c>
      <c r="S46" s="109">
        <f>R46/Q46</f>
        <v>1</v>
      </c>
      <c r="T46" s="24">
        <f t="shared" si="2"/>
        <v>102.70404984423675</v>
      </c>
      <c r="U46" s="24">
        <f t="shared" si="3"/>
        <v>100</v>
      </c>
      <c r="V46" s="23">
        <f t="shared" si="4"/>
        <v>-2.7040498442367493</v>
      </c>
      <c r="W46" s="115"/>
      <c r="X46" s="30"/>
      <c r="Y46" s="27"/>
      <c r="Z46" s="28"/>
      <c r="AA46" s="29"/>
      <c r="AB46" s="12"/>
      <c r="AC46" s="2"/>
      <c r="AD46" s="2"/>
      <c r="AE46" s="2"/>
      <c r="AF46" s="2"/>
      <c r="AG46" s="2"/>
      <c r="AH46" s="2"/>
      <c r="AI46" s="2"/>
    </row>
    <row r="47" spans="2:35" ht="18" hidden="1" customHeight="1">
      <c r="B47" s="58" t="s">
        <v>64</v>
      </c>
      <c r="C47" s="59"/>
      <c r="D47" s="59"/>
      <c r="E47" s="59"/>
      <c r="F47" s="59"/>
      <c r="G47" s="60"/>
      <c r="H47" s="65" t="s">
        <v>62</v>
      </c>
      <c r="I47" s="66" t="s">
        <v>21</v>
      </c>
      <c r="J47" s="64"/>
      <c r="K47" s="64"/>
      <c r="L47" s="64"/>
      <c r="M47" s="32"/>
      <c r="N47" s="64"/>
      <c r="O47" s="64"/>
      <c r="P47" s="64"/>
      <c r="Q47" s="64"/>
      <c r="R47" s="64"/>
      <c r="S47" s="106" t="e">
        <f>R47/Q47</f>
        <v>#DIV/0!</v>
      </c>
      <c r="T47" s="24" t="e">
        <f t="shared" si="2"/>
        <v>#DIV/0!</v>
      </c>
      <c r="U47" s="24" t="e">
        <f t="shared" si="3"/>
        <v>#DIV/0!</v>
      </c>
      <c r="V47" s="23" t="e">
        <f t="shared" si="4"/>
        <v>#DIV/0!</v>
      </c>
      <c r="W47" s="111"/>
      <c r="X47" s="30"/>
      <c r="Y47" s="27"/>
      <c r="Z47" s="28"/>
      <c r="AA47" s="29"/>
      <c r="AB47" s="12"/>
      <c r="AC47" s="2"/>
      <c r="AD47" s="2"/>
      <c r="AE47" s="2"/>
      <c r="AF47" s="2"/>
      <c r="AG47" s="2"/>
      <c r="AH47" s="2"/>
      <c r="AI47" s="2"/>
    </row>
    <row r="48" spans="2:35" ht="3" hidden="1" customHeight="1">
      <c r="B48" s="67" t="s">
        <v>64</v>
      </c>
      <c r="C48" s="68"/>
      <c r="D48" s="68"/>
      <c r="E48" s="68"/>
      <c r="F48" s="68"/>
      <c r="G48" s="69"/>
      <c r="H48" s="65" t="s">
        <v>62</v>
      </c>
      <c r="I48" s="66" t="s">
        <v>21</v>
      </c>
      <c r="J48" s="64">
        <v>0</v>
      </c>
      <c r="K48" s="64">
        <v>0</v>
      </c>
      <c r="L48" s="64"/>
      <c r="M48" s="107"/>
      <c r="N48" s="64"/>
      <c r="O48" s="64"/>
      <c r="P48" s="64"/>
      <c r="Q48" s="64"/>
      <c r="R48" s="64">
        <v>0</v>
      </c>
      <c r="S48" s="106"/>
      <c r="T48" s="24" t="e">
        <f t="shared" si="2"/>
        <v>#DIV/0!</v>
      </c>
      <c r="U48" s="24" t="e">
        <f t="shared" si="3"/>
        <v>#DIV/0!</v>
      </c>
      <c r="V48" s="23" t="e">
        <f t="shared" si="4"/>
        <v>#DIV/0!</v>
      </c>
      <c r="W48" s="111" t="s">
        <v>65</v>
      </c>
      <c r="X48" s="30"/>
      <c r="Y48" s="27"/>
      <c r="Z48" s="28"/>
      <c r="AA48" s="29"/>
      <c r="AB48" s="12"/>
      <c r="AC48" s="2"/>
      <c r="AD48" s="2"/>
      <c r="AE48" s="2"/>
      <c r="AF48" s="2"/>
      <c r="AG48" s="2"/>
      <c r="AH48" s="2"/>
      <c r="AI48" s="2"/>
    </row>
    <row r="49" spans="2:35" ht="18.75">
      <c r="B49" s="67" t="s">
        <v>66</v>
      </c>
      <c r="C49" s="68"/>
      <c r="D49" s="68"/>
      <c r="E49" s="68"/>
      <c r="F49" s="68"/>
      <c r="G49" s="69"/>
      <c r="H49" s="65" t="s">
        <v>62</v>
      </c>
      <c r="I49" s="66" t="s">
        <v>23</v>
      </c>
      <c r="J49" s="64">
        <v>11781.9</v>
      </c>
      <c r="K49" s="64">
        <v>6798.6</v>
      </c>
      <c r="L49" s="64"/>
      <c r="M49" s="31"/>
      <c r="N49" s="64"/>
      <c r="O49" s="64"/>
      <c r="P49" s="64"/>
      <c r="Q49" s="64">
        <v>6975</v>
      </c>
      <c r="R49" s="64">
        <v>6975</v>
      </c>
      <c r="S49" s="106">
        <f>R49/Q49</f>
        <v>1</v>
      </c>
      <c r="T49" s="24">
        <f t="shared" si="2"/>
        <v>102.59465184008472</v>
      </c>
      <c r="U49" s="24">
        <f t="shared" si="3"/>
        <v>100</v>
      </c>
      <c r="V49" s="23">
        <f t="shared" si="4"/>
        <v>-2.5946518400847225</v>
      </c>
      <c r="W49" s="111"/>
      <c r="X49" s="30"/>
      <c r="Y49" s="27"/>
      <c r="Z49" s="28"/>
      <c r="AA49" s="29"/>
      <c r="AB49" s="12"/>
      <c r="AC49" s="2"/>
      <c r="AD49" s="2"/>
      <c r="AE49" s="2"/>
      <c r="AF49" s="2"/>
      <c r="AG49" s="2"/>
      <c r="AH49" s="2"/>
      <c r="AI49" s="2"/>
    </row>
    <row r="50" spans="2:35" ht="96.75" customHeight="1">
      <c r="B50" s="67" t="s">
        <v>67</v>
      </c>
      <c r="C50" s="68"/>
      <c r="D50" s="68"/>
      <c r="E50" s="68"/>
      <c r="F50" s="68"/>
      <c r="G50" s="69"/>
      <c r="H50" s="65" t="s">
        <v>62</v>
      </c>
      <c r="I50" s="66" t="s">
        <v>25</v>
      </c>
      <c r="J50" s="64">
        <v>8731.4</v>
      </c>
      <c r="K50" s="64">
        <v>3406.7</v>
      </c>
      <c r="L50" s="64"/>
      <c r="M50" s="31"/>
      <c r="N50" s="64"/>
      <c r="O50" s="64"/>
      <c r="P50" s="64"/>
      <c r="Q50" s="64">
        <v>6732</v>
      </c>
      <c r="R50" s="64">
        <v>6690.6</v>
      </c>
      <c r="S50" s="106">
        <f>R50/Q50</f>
        <v>0.99385026737967919</v>
      </c>
      <c r="T50" s="24">
        <f t="shared" si="2"/>
        <v>196.3953385974697</v>
      </c>
      <c r="U50" s="24">
        <f t="shared" si="3"/>
        <v>99.38502673796792</v>
      </c>
      <c r="V50" s="23">
        <f t="shared" si="4"/>
        <v>-97.010311859501783</v>
      </c>
      <c r="W50" s="112" t="s">
        <v>106</v>
      </c>
      <c r="X50" s="30"/>
      <c r="Y50" s="27"/>
      <c r="Z50" s="28"/>
      <c r="AA50" s="29"/>
      <c r="AB50" s="12"/>
      <c r="AC50" s="2"/>
      <c r="AD50" s="2"/>
      <c r="AE50" s="2"/>
      <c r="AF50" s="2"/>
      <c r="AG50" s="2"/>
      <c r="AH50" s="2"/>
      <c r="AI50" s="2"/>
    </row>
    <row r="51" spans="2:35" ht="19.5" thickBot="1">
      <c r="B51" s="70" t="s">
        <v>68</v>
      </c>
      <c r="C51" s="71"/>
      <c r="D51" s="71"/>
      <c r="E51" s="71"/>
      <c r="F51" s="71"/>
      <c r="G51" s="72"/>
      <c r="H51" s="33" t="s">
        <v>62</v>
      </c>
      <c r="I51" s="34" t="s">
        <v>29</v>
      </c>
      <c r="J51" s="35">
        <v>1110.7</v>
      </c>
      <c r="K51" s="35">
        <v>0</v>
      </c>
      <c r="L51" s="35"/>
      <c r="M51" s="126"/>
      <c r="N51" s="35"/>
      <c r="O51" s="35"/>
      <c r="P51" s="35"/>
      <c r="Q51" s="35"/>
      <c r="R51" s="35">
        <v>0</v>
      </c>
      <c r="S51" s="108" t="e">
        <f>R51/Q51</f>
        <v>#DIV/0!</v>
      </c>
      <c r="T51" s="36" t="e">
        <f t="shared" si="2"/>
        <v>#DIV/0!</v>
      </c>
      <c r="U51" s="36" t="e">
        <f>R51/Q51*100</f>
        <v>#DIV/0!</v>
      </c>
      <c r="V51" s="44" t="e">
        <f t="shared" si="4"/>
        <v>#DIV/0!</v>
      </c>
      <c r="W51" s="113"/>
      <c r="X51" s="30"/>
      <c r="Y51" s="27"/>
      <c r="Z51" s="28"/>
      <c r="AA51" s="29"/>
      <c r="AB51" s="12"/>
      <c r="AC51" s="2"/>
      <c r="AD51" s="2"/>
      <c r="AE51" s="2"/>
      <c r="AF51" s="2"/>
      <c r="AG51" s="2"/>
      <c r="AH51" s="2"/>
      <c r="AI51" s="2"/>
    </row>
    <row r="52" spans="2:35" ht="19.5" thickBot="1">
      <c r="B52" s="123" t="s">
        <v>69</v>
      </c>
      <c r="C52" s="124"/>
      <c r="D52" s="124"/>
      <c r="E52" s="124"/>
      <c r="F52" s="124"/>
      <c r="G52" s="125"/>
      <c r="H52" s="49" t="s">
        <v>31</v>
      </c>
      <c r="I52" s="50" t="s">
        <v>19</v>
      </c>
      <c r="J52" s="37">
        <f t="shared" ref="J52:S52" si="19">J53</f>
        <v>6369.6</v>
      </c>
      <c r="K52" s="37">
        <f t="shared" si="19"/>
        <v>4545.5</v>
      </c>
      <c r="L52" s="37">
        <f t="shared" si="19"/>
        <v>0</v>
      </c>
      <c r="M52" s="127">
        <f t="shared" si="19"/>
        <v>0</v>
      </c>
      <c r="N52" s="37">
        <f t="shared" si="19"/>
        <v>0</v>
      </c>
      <c r="O52" s="37">
        <f t="shared" si="19"/>
        <v>0</v>
      </c>
      <c r="P52" s="37">
        <f t="shared" si="19"/>
        <v>0</v>
      </c>
      <c r="Q52" s="37">
        <f t="shared" si="19"/>
        <v>5666</v>
      </c>
      <c r="R52" s="37">
        <f t="shared" si="19"/>
        <v>5666</v>
      </c>
      <c r="S52" s="37">
        <f t="shared" si="19"/>
        <v>1</v>
      </c>
      <c r="T52" s="51">
        <f t="shared" si="2"/>
        <v>124.65075349246509</v>
      </c>
      <c r="U52" s="51">
        <f t="shared" si="3"/>
        <v>100</v>
      </c>
      <c r="V52" s="37">
        <f t="shared" si="4"/>
        <v>-24.650753492465086</v>
      </c>
      <c r="W52" s="52"/>
      <c r="X52" s="26"/>
      <c r="Y52" s="27"/>
      <c r="Z52" s="28"/>
      <c r="AA52" s="29"/>
      <c r="AB52" s="12"/>
      <c r="AC52" s="2"/>
      <c r="AD52" s="2"/>
      <c r="AE52" s="2"/>
      <c r="AF52" s="2"/>
      <c r="AG52" s="2"/>
      <c r="AH52" s="2"/>
      <c r="AI52" s="2"/>
    </row>
    <row r="53" spans="2:35" ht="45.75" thickBot="1">
      <c r="B53" s="129" t="s">
        <v>70</v>
      </c>
      <c r="C53" s="130"/>
      <c r="D53" s="130"/>
      <c r="E53" s="130"/>
      <c r="F53" s="130"/>
      <c r="G53" s="131"/>
      <c r="H53" s="139" t="s">
        <v>31</v>
      </c>
      <c r="I53" s="140" t="s">
        <v>21</v>
      </c>
      <c r="J53" s="36">
        <v>6369.6</v>
      </c>
      <c r="K53" s="36">
        <v>4545.5</v>
      </c>
      <c r="L53" s="36"/>
      <c r="M53" s="141"/>
      <c r="N53" s="36"/>
      <c r="O53" s="36"/>
      <c r="P53" s="36"/>
      <c r="Q53" s="36">
        <v>5666</v>
      </c>
      <c r="R53" s="36">
        <v>5666</v>
      </c>
      <c r="S53" s="142">
        <f>R53/Q53</f>
        <v>1</v>
      </c>
      <c r="T53" s="36">
        <f t="shared" si="2"/>
        <v>124.65075349246509</v>
      </c>
      <c r="U53" s="36">
        <f t="shared" si="3"/>
        <v>100</v>
      </c>
      <c r="V53" s="44">
        <f t="shared" si="4"/>
        <v>-24.650753492465086</v>
      </c>
      <c r="W53" s="143" t="s">
        <v>107</v>
      </c>
      <c r="X53" s="30"/>
      <c r="Y53" s="27"/>
      <c r="Z53" s="28"/>
      <c r="AA53" s="29"/>
      <c r="AB53" s="12"/>
      <c r="AC53" s="2"/>
      <c r="AD53" s="2"/>
      <c r="AE53" s="2"/>
      <c r="AF53" s="2"/>
      <c r="AG53" s="2"/>
      <c r="AH53" s="2"/>
      <c r="AI53" s="2"/>
    </row>
    <row r="54" spans="2:35" ht="40.5" customHeight="1" thickBot="1">
      <c r="B54" s="79" t="s">
        <v>71</v>
      </c>
      <c r="C54" s="80"/>
      <c r="D54" s="80"/>
      <c r="E54" s="80"/>
      <c r="F54" s="80"/>
      <c r="G54" s="81"/>
      <c r="H54" s="49" t="s">
        <v>33</v>
      </c>
      <c r="I54" s="50" t="s">
        <v>19</v>
      </c>
      <c r="J54" s="37">
        <f t="shared" ref="J54:S54" si="20">J55</f>
        <v>328.8</v>
      </c>
      <c r="K54" s="37">
        <f t="shared" si="20"/>
        <v>460</v>
      </c>
      <c r="L54" s="37">
        <f t="shared" si="20"/>
        <v>0</v>
      </c>
      <c r="M54" s="37">
        <f t="shared" si="20"/>
        <v>0</v>
      </c>
      <c r="N54" s="37">
        <f t="shared" si="20"/>
        <v>0</v>
      </c>
      <c r="O54" s="37">
        <f t="shared" si="20"/>
        <v>0</v>
      </c>
      <c r="P54" s="37">
        <f t="shared" si="20"/>
        <v>0</v>
      </c>
      <c r="Q54" s="37">
        <f t="shared" si="20"/>
        <v>377.6</v>
      </c>
      <c r="R54" s="37">
        <f t="shared" si="20"/>
        <v>377.6</v>
      </c>
      <c r="S54" s="37">
        <f t="shared" si="20"/>
        <v>0</v>
      </c>
      <c r="T54" s="51">
        <f t="shared" si="2"/>
        <v>82.08695652173914</v>
      </c>
      <c r="U54" s="51">
        <f t="shared" si="3"/>
        <v>100</v>
      </c>
      <c r="V54" s="37">
        <f t="shared" si="4"/>
        <v>17.91304347826086</v>
      </c>
      <c r="W54" s="148"/>
      <c r="X54" s="26"/>
      <c r="Y54" s="27"/>
      <c r="Z54" s="28"/>
      <c r="AA54" s="29"/>
      <c r="AB54" s="12"/>
      <c r="AC54" s="2"/>
      <c r="AD54" s="2"/>
      <c r="AE54" s="2"/>
      <c r="AF54" s="2"/>
      <c r="AG54" s="2"/>
      <c r="AH54" s="2"/>
      <c r="AI54" s="2"/>
    </row>
    <row r="55" spans="2:35" ht="33" customHeight="1" thickBot="1">
      <c r="B55" s="144" t="s">
        <v>72</v>
      </c>
      <c r="C55" s="145"/>
      <c r="D55" s="145"/>
      <c r="E55" s="145"/>
      <c r="F55" s="145"/>
      <c r="G55" s="146"/>
      <c r="H55" s="139" t="s">
        <v>33</v>
      </c>
      <c r="I55" s="140" t="s">
        <v>18</v>
      </c>
      <c r="J55" s="36">
        <v>328.8</v>
      </c>
      <c r="K55" s="36">
        <v>460</v>
      </c>
      <c r="L55" s="36"/>
      <c r="M55" s="36"/>
      <c r="N55" s="36"/>
      <c r="O55" s="36"/>
      <c r="P55" s="36"/>
      <c r="Q55" s="36">
        <v>377.6</v>
      </c>
      <c r="R55" s="36">
        <v>377.6</v>
      </c>
      <c r="S55" s="142"/>
      <c r="T55" s="36">
        <f t="shared" si="2"/>
        <v>82.08695652173914</v>
      </c>
      <c r="U55" s="36">
        <f t="shared" si="3"/>
        <v>100</v>
      </c>
      <c r="V55" s="44">
        <f t="shared" si="4"/>
        <v>17.91304347826086</v>
      </c>
      <c r="W55" s="143" t="s">
        <v>108</v>
      </c>
      <c r="X55" s="30"/>
      <c r="Y55" s="27"/>
      <c r="Z55" s="28"/>
      <c r="AA55" s="29"/>
      <c r="AB55" s="12"/>
      <c r="AC55" s="2"/>
      <c r="AD55" s="2"/>
      <c r="AE55" s="2"/>
      <c r="AF55" s="2"/>
      <c r="AG55" s="2"/>
      <c r="AH55" s="2"/>
      <c r="AI55" s="2"/>
    </row>
    <row r="56" spans="2:35" ht="61.5" customHeight="1" thickBot="1">
      <c r="B56" s="79" t="s">
        <v>73</v>
      </c>
      <c r="C56" s="80"/>
      <c r="D56" s="80"/>
      <c r="E56" s="80"/>
      <c r="F56" s="80"/>
      <c r="G56" s="81"/>
      <c r="H56" s="49" t="s">
        <v>38</v>
      </c>
      <c r="I56" s="50" t="s">
        <v>19</v>
      </c>
      <c r="J56" s="37">
        <f t="shared" ref="J56" si="21">J57+J58</f>
        <v>24865.199999999997</v>
      </c>
      <c r="K56" s="37">
        <f t="shared" ref="K56:S56" si="22">K57+K58</f>
        <v>25230.1</v>
      </c>
      <c r="L56" s="37">
        <f t="shared" si="22"/>
        <v>0</v>
      </c>
      <c r="M56" s="37">
        <f t="shared" si="22"/>
        <v>0</v>
      </c>
      <c r="N56" s="37">
        <f t="shared" si="22"/>
        <v>0</v>
      </c>
      <c r="O56" s="37">
        <f t="shared" si="22"/>
        <v>0</v>
      </c>
      <c r="P56" s="37">
        <f t="shared" si="22"/>
        <v>0</v>
      </c>
      <c r="Q56" s="37">
        <f t="shared" si="22"/>
        <v>29557.8</v>
      </c>
      <c r="R56" s="37">
        <f t="shared" si="22"/>
        <v>29557.8</v>
      </c>
      <c r="S56" s="37">
        <f t="shared" si="22"/>
        <v>1</v>
      </c>
      <c r="T56" s="51">
        <f t="shared" si="2"/>
        <v>117.15292448305794</v>
      </c>
      <c r="U56" s="51">
        <f t="shared" si="3"/>
        <v>100</v>
      </c>
      <c r="V56" s="37">
        <f t="shared" si="4"/>
        <v>-17.152924483057944</v>
      </c>
      <c r="W56" s="52"/>
      <c r="X56" s="26"/>
      <c r="Y56" s="27"/>
      <c r="Z56" s="28"/>
      <c r="AA56" s="29"/>
      <c r="AB56" s="12"/>
      <c r="AC56" s="2"/>
      <c r="AD56" s="2"/>
      <c r="AE56" s="2"/>
      <c r="AF56" s="2"/>
      <c r="AG56" s="2"/>
      <c r="AH56" s="2"/>
      <c r="AI56" s="2"/>
    </row>
    <row r="57" spans="2:35" ht="59.25" customHeight="1">
      <c r="B57" s="82" t="s">
        <v>74</v>
      </c>
      <c r="C57" s="83"/>
      <c r="D57" s="83"/>
      <c r="E57" s="83"/>
      <c r="F57" s="83"/>
      <c r="G57" s="84"/>
      <c r="H57" s="47" t="s">
        <v>38</v>
      </c>
      <c r="I57" s="48" t="s">
        <v>18</v>
      </c>
      <c r="J57" s="24">
        <v>15575.9</v>
      </c>
      <c r="K57" s="24">
        <v>15168.4</v>
      </c>
      <c r="L57" s="24"/>
      <c r="M57" s="24"/>
      <c r="N57" s="24"/>
      <c r="O57" s="24"/>
      <c r="P57" s="24"/>
      <c r="Q57" s="24">
        <v>15168.4</v>
      </c>
      <c r="R57" s="24">
        <v>15168.4</v>
      </c>
      <c r="S57" s="109"/>
      <c r="T57" s="24">
        <f t="shared" si="2"/>
        <v>100</v>
      </c>
      <c r="U57" s="24">
        <f t="shared" si="3"/>
        <v>100</v>
      </c>
      <c r="V57" s="23">
        <f t="shared" si="4"/>
        <v>0</v>
      </c>
      <c r="W57" s="114"/>
      <c r="X57" s="30"/>
      <c r="Y57" s="27"/>
      <c r="Z57" s="28"/>
      <c r="AA57" s="29"/>
      <c r="AB57" s="12"/>
      <c r="AC57" s="2"/>
      <c r="AD57" s="2"/>
      <c r="AE57" s="2"/>
      <c r="AF57" s="2"/>
      <c r="AG57" s="2"/>
      <c r="AH57" s="2"/>
      <c r="AI57" s="2"/>
    </row>
    <row r="58" spans="2:35" ht="31.5" thickBot="1">
      <c r="B58" s="70" t="s">
        <v>75</v>
      </c>
      <c r="C58" s="71"/>
      <c r="D58" s="71"/>
      <c r="E58" s="71"/>
      <c r="F58" s="71"/>
      <c r="G58" s="72"/>
      <c r="H58" s="33" t="s">
        <v>38</v>
      </c>
      <c r="I58" s="34" t="s">
        <v>21</v>
      </c>
      <c r="J58" s="35">
        <v>9289.2999999999993</v>
      </c>
      <c r="K58" s="35">
        <v>10061.700000000001</v>
      </c>
      <c r="L58" s="35"/>
      <c r="M58" s="35"/>
      <c r="N58" s="35"/>
      <c r="O58" s="35"/>
      <c r="P58" s="35"/>
      <c r="Q58" s="35">
        <v>14389.4</v>
      </c>
      <c r="R58" s="35">
        <v>14389.4</v>
      </c>
      <c r="S58" s="108">
        <f>R58/Q58</f>
        <v>1</v>
      </c>
      <c r="T58" s="36">
        <f t="shared" si="2"/>
        <v>143.01161831499644</v>
      </c>
      <c r="U58" s="36">
        <f t="shared" si="3"/>
        <v>100</v>
      </c>
      <c r="V58" s="44">
        <f t="shared" si="4"/>
        <v>-43.01161831499644</v>
      </c>
      <c r="W58" s="25" t="s">
        <v>77</v>
      </c>
      <c r="X58" s="30"/>
      <c r="Y58" s="27"/>
      <c r="Z58" s="28"/>
      <c r="AA58" s="29"/>
      <c r="AB58" s="12"/>
      <c r="AC58" s="2"/>
      <c r="AD58" s="2"/>
      <c r="AE58" s="2"/>
      <c r="AF58" s="2"/>
      <c r="AG58" s="2"/>
      <c r="AH58" s="2"/>
      <c r="AI58" s="2"/>
    </row>
    <row r="59" spans="2:35" ht="19.5" thickBot="1">
      <c r="B59" s="73" t="s">
        <v>76</v>
      </c>
      <c r="C59" s="74"/>
      <c r="D59" s="74"/>
      <c r="E59" s="74"/>
      <c r="F59" s="74"/>
      <c r="G59" s="74"/>
      <c r="H59" s="74"/>
      <c r="I59" s="75"/>
      <c r="J59" s="45">
        <f t="shared" ref="J59:S59" si="23">J11+J19+J22+J26+J30+J33+J39+J42+J45+J52+J54+J56</f>
        <v>479199.3</v>
      </c>
      <c r="K59" s="37">
        <f t="shared" si="23"/>
        <v>463310.6</v>
      </c>
      <c r="L59" s="37">
        <f t="shared" si="23"/>
        <v>0</v>
      </c>
      <c r="M59" s="37">
        <f t="shared" si="23"/>
        <v>0</v>
      </c>
      <c r="N59" s="37">
        <f t="shared" si="23"/>
        <v>0</v>
      </c>
      <c r="O59" s="37">
        <f t="shared" si="23"/>
        <v>0</v>
      </c>
      <c r="P59" s="38">
        <f t="shared" si="23"/>
        <v>0</v>
      </c>
      <c r="Q59" s="46">
        <f t="shared" si="23"/>
        <v>521037.7</v>
      </c>
      <c r="R59" s="45">
        <f t="shared" si="23"/>
        <v>520737.99999999994</v>
      </c>
      <c r="S59" s="38" t="e">
        <f t="shared" si="23"/>
        <v>#DIV/0!</v>
      </c>
      <c r="T59" s="43">
        <f t="shared" si="2"/>
        <v>112.39501103579326</v>
      </c>
      <c r="U59" s="43">
        <f t="shared" si="3"/>
        <v>99.942480169861014</v>
      </c>
      <c r="V59" s="37">
        <f t="shared" si="4"/>
        <v>-12.452530865932246</v>
      </c>
      <c r="W59" s="39"/>
      <c r="X59" s="26"/>
      <c r="Y59" s="27"/>
      <c r="Z59" s="40"/>
      <c r="AA59" s="41"/>
      <c r="AB59" s="19"/>
    </row>
    <row r="60" spans="2:35">
      <c r="W60" s="19"/>
      <c r="X60" s="19"/>
      <c r="Y60" s="19"/>
      <c r="Z60" s="19"/>
      <c r="AA60" s="19"/>
      <c r="AB60" s="19"/>
    </row>
  </sheetData>
  <mergeCells count="52">
    <mergeCell ref="B13:G13"/>
    <mergeCell ref="B9:G9"/>
    <mergeCell ref="B10:G10"/>
    <mergeCell ref="B12:G12"/>
    <mergeCell ref="B6:W6"/>
    <mergeCell ref="B7:W7"/>
    <mergeCell ref="B26:G26"/>
    <mergeCell ref="B14:G14"/>
    <mergeCell ref="B15:G15"/>
    <mergeCell ref="B16:G16"/>
    <mergeCell ref="B17:G17"/>
    <mergeCell ref="B19:G19"/>
    <mergeCell ref="B20:G20"/>
    <mergeCell ref="B21:G21"/>
    <mergeCell ref="B22:G22"/>
    <mergeCell ref="B23:G23"/>
    <mergeCell ref="B24:G24"/>
    <mergeCell ref="B25:G25"/>
    <mergeCell ref="B37:G37"/>
    <mergeCell ref="B28:G28"/>
    <mergeCell ref="B29:G29"/>
    <mergeCell ref="B30:G30"/>
    <mergeCell ref="B31:G32"/>
    <mergeCell ref="Q31:Q32"/>
    <mergeCell ref="R31:R32"/>
    <mergeCell ref="B33:G33"/>
    <mergeCell ref="B34:G34"/>
    <mergeCell ref="B35:G35"/>
    <mergeCell ref="H31:H32"/>
    <mergeCell ref="I31:I32"/>
    <mergeCell ref="J31:J32"/>
    <mergeCell ref="B45:G45"/>
    <mergeCell ref="B46:G46"/>
    <mergeCell ref="B48:G48"/>
    <mergeCell ref="B49:G49"/>
    <mergeCell ref="B50:G50"/>
    <mergeCell ref="B27:G27"/>
    <mergeCell ref="B58:G58"/>
    <mergeCell ref="B59:I59"/>
    <mergeCell ref="B52:G52"/>
    <mergeCell ref="B53:G53"/>
    <mergeCell ref="B54:G54"/>
    <mergeCell ref="B55:G55"/>
    <mergeCell ref="B56:G56"/>
    <mergeCell ref="B57:G57"/>
    <mergeCell ref="B51:G51"/>
    <mergeCell ref="B38:G38"/>
    <mergeCell ref="B39:G39"/>
    <mergeCell ref="B40:G40"/>
    <mergeCell ref="B41:G41"/>
    <mergeCell ref="B42:G42"/>
    <mergeCell ref="B43:G43"/>
  </mergeCells>
  <printOptions horizontalCentered="1"/>
  <pageMargins left="0.31496062992125984" right="0" top="0.35433070866141736" bottom="0.35433070866141736" header="0.31496062992125984" footer="0.31496062992125984"/>
  <pageSetup paperSize="9" scale="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по разделам</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2018-05-17T06:39:49Z</dcterms:modified>
</cp:coreProperties>
</file>