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0" windowWidth="17640" windowHeight="10995" activeTab="2"/>
  </bookViews>
  <sheets>
    <sheet name="по разделам" sheetId="1" r:id="rId1"/>
    <sheet name="целевая" sheetId="2" r:id="rId2"/>
    <sheet name="по ведомст" sheetId="3" r:id="rId3"/>
    <sheet name="программы" sheetId="4" r:id="rId4"/>
  </sheets>
  <definedNames>
    <definedName name="_xlnm.Print_Titles" localSheetId="2">'по ведомст'!$18:$18</definedName>
    <definedName name="_xlnm.Print_Titles" localSheetId="3">'программы'!$20:$20</definedName>
    <definedName name="_xlnm.Print_Titles" localSheetId="1">'целевая'!$19:$19</definedName>
    <definedName name="_xlnm.Print_Area" localSheetId="2">'по ведомст'!$A$1:$R$681</definedName>
    <definedName name="_xlnm.Print_Area" localSheetId="0">'по разделам'!$A$1:$N$68</definedName>
    <definedName name="_xlnm.Print_Area" localSheetId="3">'программы'!$A$1:$I$425</definedName>
    <definedName name="_xlnm.Print_Area" localSheetId="1">'целевая'!$A$1:$Q$612</definedName>
  </definedNames>
  <calcPr fullCalcOnLoad="1"/>
</workbook>
</file>

<file path=xl/sharedStrings.xml><?xml version="1.0" encoding="utf-8"?>
<sst xmlns="http://schemas.openxmlformats.org/spreadsheetml/2006/main" count="7091" uniqueCount="678">
  <si>
    <t>Основное мероприятие "Физическая культура и массовый спорт"</t>
  </si>
  <si>
    <t>02 0 01 00000</t>
  </si>
  <si>
    <t>02 0 01 21600</t>
  </si>
  <si>
    <t>02 0 01 00590</t>
  </si>
  <si>
    <t xml:space="preserve">Мероприятия в области спорта и физической культуры </t>
  </si>
  <si>
    <t>Основное мероприятие "Подготовка спортивного резерва"</t>
  </si>
  <si>
    <t>02 0 02 00000</t>
  </si>
  <si>
    <t>02 0 02 21600</t>
  </si>
  <si>
    <t>02 0 03 00000</t>
  </si>
  <si>
    <t>Основное мероприятие "Совершенствование кадрового и материально-технического обеспечения отрасли. Популяризация здорового образа жизни"</t>
  </si>
  <si>
    <t>02 0 03 21600</t>
  </si>
  <si>
    <t>03 0 00 00000</t>
  </si>
  <si>
    <t>03 3 00 00000</t>
  </si>
  <si>
    <t>03 3 01 00000</t>
  </si>
  <si>
    <t>01 2 00 00000</t>
  </si>
  <si>
    <t>01 2 02 00000</t>
  </si>
  <si>
    <t>Основное мероприятие "Мероприятия по обеспечению экологической безопасности и экологическому просвещению"</t>
  </si>
  <si>
    <t>01 2 03 00000</t>
  </si>
  <si>
    <t>01 2 03 72180</t>
  </si>
  <si>
    <t>05 1 01 11590</t>
  </si>
  <si>
    <t>05 2 02 72020</t>
  </si>
  <si>
    <t>Подпрограмма "Развитие общего и дополнительного образования детей"</t>
  </si>
  <si>
    <t>05 2 01 13590</t>
  </si>
  <si>
    <t>Основное мероприятие "Реализация государственной функции по осуществлению регионального государственного экологического надзора"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</si>
  <si>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</si>
  <si>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>Основное мероприятие "Информационная деятельность библиотек"</t>
  </si>
  <si>
    <t>Основное мероприятие " Реализация дополнительных общеобразовательных, предпрофессиональных программ, реализация дополнительных общеобразовательных, общеразвивающих программ"</t>
  </si>
  <si>
    <t>Основное мероприятие "Содержание муниципальных дорог и искусственных сооружений"</t>
  </si>
  <si>
    <t>Основное мероприятие "Ремонт муниципальных дорог и искусственных сооружений"</t>
  </si>
  <si>
    <t>Основное мероприятие "Привлечение общественности к охране общественного порядка"</t>
  </si>
  <si>
    <t>Основное мероприятие "Предоставление мер социальной поддержки отдельным категориям граждан за счет средств районного бюджета"</t>
  </si>
  <si>
    <t>Прочие мероприятия по профилактике употребления  психоактивных веществ</t>
  </si>
  <si>
    <t xml:space="preserve">Осуществление части полномочий по внутреннему муниципальному финансовому контролю </t>
  </si>
  <si>
    <t>Основное мероприятие «Предоставление жилья медицинским работникам»</t>
  </si>
  <si>
    <t>12 0 01 00000</t>
  </si>
  <si>
    <t>12 0 01 21840</t>
  </si>
  <si>
    <t>Подпрограмма "Обеспечение реализации подпрограмм"</t>
  </si>
  <si>
    <t>01 2 02 20120</t>
  </si>
  <si>
    <t>Основное мероприятие "Повышение социальной активности молодежи, направленной на достижение общественных интересов"</t>
  </si>
  <si>
    <t>Основное мероприятие "Пропаганда предпринимательства, формирование положительного образа предпринимателя"</t>
  </si>
  <si>
    <t>43 0 00 00000</t>
  </si>
  <si>
    <t>43 0 00 21860</t>
  </si>
  <si>
    <t>04 4 00 00000</t>
  </si>
  <si>
    <t>03 3 03 00000</t>
  </si>
  <si>
    <t>03 3 03 21960</t>
  </si>
  <si>
    <t>03 3 04 21960</t>
  </si>
  <si>
    <t>03 3 01 21960</t>
  </si>
  <si>
    <t>Мероприятия по оздоровлению детей, включая занятость несовершеннолетних</t>
  </si>
  <si>
    <t>Подпрограмма "Предоставление мер социальной поддержки отдельным категориям граждан"</t>
  </si>
  <si>
    <t>03 1 00 00000</t>
  </si>
  <si>
    <t>03 1 01 21830</t>
  </si>
  <si>
    <t>03 1 01 00000</t>
  </si>
  <si>
    <t>Основное мероприятие " Предоставление иных социальных выплат"</t>
  </si>
  <si>
    <t>03 1 04 00000</t>
  </si>
  <si>
    <t>03 2 00 00000</t>
  </si>
  <si>
    <t>Подпрограмма "Модернизация и развитие социального обслуживания"</t>
  </si>
  <si>
    <t>05 2 01 72010</t>
  </si>
  <si>
    <t>05 2 03 00000</t>
  </si>
  <si>
    <t>05 2 03 72020</t>
  </si>
  <si>
    <t>05 2 04 27980</t>
  </si>
  <si>
    <t>05 2 06 72020</t>
  </si>
  <si>
    <t>05 2 09 00000</t>
  </si>
  <si>
    <t>Основное мероприятие "Организация предоставления дополнительного образования в учреждениях дополнительного образования детей"</t>
  </si>
  <si>
    <t>05 2 08 00000</t>
  </si>
  <si>
    <t>05 2 08 15590</t>
  </si>
  <si>
    <t>01 1 04 00000</t>
  </si>
  <si>
    <t>04 4 01 00000</t>
  </si>
  <si>
    <t>04 4 01 15590</t>
  </si>
  <si>
    <t>03 2 02 00000</t>
  </si>
  <si>
    <t>04 1 02 00000</t>
  </si>
  <si>
    <t>04 1 02 01590</t>
  </si>
  <si>
    <t>Основное мероприятие "Культурно-досуговая деятельность"</t>
  </si>
  <si>
    <t>06 1 00 00000</t>
  </si>
  <si>
    <t>06 1 04 00000</t>
  </si>
  <si>
    <t>06 1 07 00000</t>
  </si>
  <si>
    <t>06 1 07 23060</t>
  </si>
  <si>
    <t>06 2 00 00000</t>
  </si>
  <si>
    <t>Основное мероприятие "Предупреждение опасного поведения участников дорожного движения путем организации и проведения профилактических мероприятий, и их информационно-пропагандистское сопровождение"</t>
  </si>
  <si>
    <t>06 3 00 00000</t>
  </si>
  <si>
    <t>81 2 00 00000</t>
  </si>
  <si>
    <t>11 0 07 00000</t>
  </si>
  <si>
    <t>11 0 07 21760</t>
  </si>
  <si>
    <t>03 3 01 S1030</t>
  </si>
  <si>
    <t>81 2 00 21770</t>
  </si>
  <si>
    <t>05 1 01 72010</t>
  </si>
  <si>
    <t>05 2 05 00000</t>
  </si>
  <si>
    <t>05 2 05 72020</t>
  </si>
  <si>
    <t>05 1 02 00000</t>
  </si>
  <si>
    <t>05 1 02 72020</t>
  </si>
  <si>
    <t xml:space="preserve">05 2 09 S3230 </t>
  </si>
  <si>
    <t>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</t>
  </si>
  <si>
    <t xml:space="preserve">Осуществление отдельных государственных полномочий в соответствии с законом области  от 15 января 2013 года № 2966-ОЗ" О наделении органов местного самоуправления отдельными государственными полномочиями по отлову и содержанию безнадзорных животных" </t>
  </si>
  <si>
    <t>Основное мероприятие  "Обеспечение внедрения и /или эксплуатации аппаратно-програмного комплекса "Безопасный город"</t>
  </si>
  <si>
    <t>05 3 00 00000</t>
  </si>
  <si>
    <t>11 0 04 70010</t>
  </si>
  <si>
    <t>Основное мероприятие  "Привлечение общественности к охране общественного порядка"</t>
  </si>
  <si>
    <t>03 2 02 72060</t>
  </si>
  <si>
    <t>11 0 04 72220</t>
  </si>
  <si>
    <t>05 1 04 72020</t>
  </si>
  <si>
    <t>Основное мероприятие "Развитие инфраструктуры физической культуры и спорта"</t>
  </si>
  <si>
    <t>02 0 04 00000</t>
  </si>
  <si>
    <t>02 0 04 21601</t>
  </si>
  <si>
    <t>02 0 02 21601</t>
  </si>
  <si>
    <t>02 0 01 21601</t>
  </si>
  <si>
    <t>06 1 04 S1060</t>
  </si>
  <si>
    <t>01 1 05 00000</t>
  </si>
  <si>
    <t>01 2 01 00000</t>
  </si>
  <si>
    <t>Основное мероприятие "Охрана и рациональное использование водных ресурсов"</t>
  </si>
  <si>
    <t>КУЛЬТУРА , КИНЕМАТОГРАФИЯ</t>
  </si>
  <si>
    <t>Иные межбюджетные трансферты на осуществление части полномочий по подготовке градостроительных планов земельных участков в соответствии с градостроительным законодательством</t>
  </si>
  <si>
    <t>05 1 04 00000</t>
  </si>
  <si>
    <t>31 0 00 21390</t>
  </si>
  <si>
    <t>03 1 04 21820</t>
  </si>
  <si>
    <t xml:space="preserve">03 1 04 21820 </t>
  </si>
  <si>
    <t xml:space="preserve">03 1 04 21810 </t>
  </si>
  <si>
    <t>03 3 01 00590</t>
  </si>
  <si>
    <t>Публичные нормативные социальные выплаты гражданам</t>
  </si>
  <si>
    <t>Субсидии некоммерческим организациям (за исключением государственных (муниципальных) учреждений)</t>
  </si>
  <si>
    <t>Иные закупки товаров, работ и услуг для обеспечения государственных (муниципальных) нужд</t>
  </si>
  <si>
    <t>Основное мероприятие "Предоставление иных социальных выплат"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</si>
  <si>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</si>
  <si>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Подпрограмма "Развитие дополнительного художественного образования детей"</t>
  </si>
  <si>
    <t>05 2 09 S3230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</si>
  <si>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</si>
  <si>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 отдельных государственных полномочий в соответствии с законом области  от 10 декабря 2014 года  № 3526-ОЗ "О наделении органов местного самоуправления отдельными государственными полномочиями по  организации деятельности многофункциональных центров предоставления государственных и муниципальных услуг"</t>
  </si>
  <si>
    <t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</si>
  <si>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 xml:space="preserve">Учреждения по внешкольной работе с детьми  </t>
  </si>
  <si>
    <t>Функционирование высшего должностного лица субъекта Российской Федерации и муниципального образования</t>
  </si>
  <si>
    <t>81 2 00 21790</t>
  </si>
  <si>
    <t>08 0 00 00000</t>
  </si>
  <si>
    <t>08 0 01 00000</t>
  </si>
  <si>
    <t>08 0 02 00000</t>
  </si>
  <si>
    <t>Основное мероприятие "Информационное обеспечение деятельности по противодействию незаконному обороту наркотиков и зависимости от психоактивных веществ"</t>
  </si>
  <si>
    <t>Прочие мероприятия по профилактике употребления психоактивных веществ</t>
  </si>
  <si>
    <t>06 1 03 00000</t>
  </si>
  <si>
    <t>06 1 03 23060</t>
  </si>
  <si>
    <t>Основное мероприятие  "Предупреждение экстремизма и терроризма "</t>
  </si>
  <si>
    <t>Дополнительное образование детей</t>
  </si>
  <si>
    <t xml:space="preserve">Молодежная политика </t>
  </si>
  <si>
    <t>Молодежная политика</t>
  </si>
  <si>
    <t>Общее образование</t>
  </si>
  <si>
    <t>05 3 01 00000</t>
  </si>
  <si>
    <t>05 3 02 00000</t>
  </si>
  <si>
    <t>05 3 02 00190</t>
  </si>
  <si>
    <t xml:space="preserve">09 0 00 00000 </t>
  </si>
  <si>
    <t xml:space="preserve">09 0 01 00000 </t>
  </si>
  <si>
    <t>09 0 01 20100</t>
  </si>
  <si>
    <t xml:space="preserve">09 0 02 00000 </t>
  </si>
  <si>
    <t>09 0 02 20110</t>
  </si>
  <si>
    <t>81 1 00 21710</t>
  </si>
  <si>
    <t>Наименование</t>
  </si>
  <si>
    <t>01</t>
  </si>
  <si>
    <t>04</t>
  </si>
  <si>
    <t>Резервные фонды</t>
  </si>
  <si>
    <t>03</t>
  </si>
  <si>
    <t>02</t>
  </si>
  <si>
    <t>09</t>
  </si>
  <si>
    <t>10</t>
  </si>
  <si>
    <t>НАЦИОНАЛЬНАЯ ЭКОНОМИКА</t>
  </si>
  <si>
    <t>05</t>
  </si>
  <si>
    <t>07</t>
  </si>
  <si>
    <t>ОБРАЗОВАНИЕ</t>
  </si>
  <si>
    <t>Дошкольное образование</t>
  </si>
  <si>
    <t>Детские дошкольные учреждения</t>
  </si>
  <si>
    <t>08</t>
  </si>
  <si>
    <t>Культура</t>
  </si>
  <si>
    <t>Библиотеки</t>
  </si>
  <si>
    <t>06</t>
  </si>
  <si>
    <t>СОЦИАЛЬНАЯ ПОЛИТИКА</t>
  </si>
  <si>
    <t>Социальное обеспечение населения</t>
  </si>
  <si>
    <t>ВСЕГО РАСХОДОВ</t>
  </si>
  <si>
    <t>ОХРАНА ОКРУЖАЮЩЕЙ СРЕДЫ</t>
  </si>
  <si>
    <t>Пенсионное обеспечение</t>
  </si>
  <si>
    <t>11</t>
  </si>
  <si>
    <t>Другие общегосударственные вопросы</t>
  </si>
  <si>
    <t>Глава местной администрации</t>
  </si>
  <si>
    <t>14</t>
  </si>
  <si>
    <t>Охрана семьи и детства</t>
  </si>
  <si>
    <t>Резервные фонды местных администраций</t>
  </si>
  <si>
    <t>Процентные платежи по долговым обязательствам</t>
  </si>
  <si>
    <t>Выполнение других обязательств государства</t>
  </si>
  <si>
    <t>Учреждения по внешкольной работе с детьми</t>
  </si>
  <si>
    <t>Никольского муниципального района</t>
  </si>
  <si>
    <t>ЗДРАВООХРАНЕНИЕ</t>
  </si>
  <si>
    <t>110</t>
  </si>
  <si>
    <t xml:space="preserve">Другие вопросы в области образования </t>
  </si>
  <si>
    <t>098</t>
  </si>
  <si>
    <t>Бюджетные инвестиции</t>
  </si>
  <si>
    <t>Коммунальное хозяйство</t>
  </si>
  <si>
    <t>13</t>
  </si>
  <si>
    <t>Дорожное хозяйство (дорожные фонды)</t>
  </si>
  <si>
    <t>ФИЗИЧЕСКАЯ КУЛЬТУРА И СПОРТ</t>
  </si>
  <si>
    <t>Массовый спорт</t>
  </si>
  <si>
    <t>Другие вопросы в области культуры, кинематографии</t>
  </si>
  <si>
    <t>Осуществление отдельных государственных полномочий</t>
  </si>
  <si>
    <t>Другие вопросы в области охраны окружающей среды</t>
  </si>
  <si>
    <t>ЖИЛИЩНО-КОММУНАЛЬНОЕ ХОЗЯЙСТВО</t>
  </si>
  <si>
    <t>Жилищное хозяйство</t>
  </si>
  <si>
    <t>Судебная система</t>
  </si>
  <si>
    <t xml:space="preserve"> </t>
  </si>
  <si>
    <t>Сумма</t>
  </si>
  <si>
    <t>Другие вопросы в области национальной экономики</t>
  </si>
  <si>
    <t>12</t>
  </si>
  <si>
    <t>к решению Представительного Собрания</t>
  </si>
  <si>
    <t>Администрация Никольского муниципального района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</si>
  <si>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</si>
  <si>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</si>
  <si>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</si>
  <si>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850</t>
  </si>
  <si>
    <t>240</t>
  </si>
  <si>
    <t xml:space="preserve"> 850</t>
  </si>
  <si>
    <t>Расходы на выплату персонала казенных учреждений</t>
  </si>
  <si>
    <t>Проведение мероприятий для детей и молодежи</t>
  </si>
  <si>
    <t>360</t>
  </si>
  <si>
    <t>870</t>
  </si>
  <si>
    <t>Резервные средства</t>
  </si>
  <si>
    <t>410</t>
  </si>
  <si>
    <t>Иные выплаты населению</t>
  </si>
  <si>
    <t>ГРБС</t>
  </si>
  <si>
    <t>Санитарно-эпидемилогическое благополучие</t>
  </si>
  <si>
    <t>630</t>
  </si>
  <si>
    <t>Расходы на обеспечение функций органов местного самоуправления</t>
  </si>
  <si>
    <t>610</t>
  </si>
  <si>
    <t xml:space="preserve">Субсидии бюджетным учреждениям </t>
  </si>
  <si>
    <t xml:space="preserve">Учреждения культуры </t>
  </si>
  <si>
    <t>Подпрограмма "Развитие библиотечного дела в Никольском муниципальном районе"</t>
  </si>
  <si>
    <t>Дотации</t>
  </si>
  <si>
    <t>Подпрограмма "Развитие дошкольного образования"</t>
  </si>
  <si>
    <t>Подпрограмма "Профилактика преступлений и иных правонарушений"</t>
  </si>
  <si>
    <t>Представительное Собрание Никольского муниципального района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</si>
  <si>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</si>
  <si>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Финансовое управление Никольского муниципального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</si>
  <si>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</si>
  <si>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Дотации на выравнивание бюджетной обеспеченности</t>
  </si>
  <si>
    <t>510</t>
  </si>
  <si>
    <t xml:space="preserve">Иные дотации </t>
  </si>
  <si>
    <t xml:space="preserve">Дотации </t>
  </si>
  <si>
    <t>Подпрограмма "Развитие культурно-досугового обеспечения населения Никольского муниципального района"</t>
  </si>
  <si>
    <t xml:space="preserve">Дотации на поддержку мер по обеспечению сбалансированности бюджетов 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</si>
  <si>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</si>
  <si>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</si>
  <si>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</si>
  <si>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310</t>
  </si>
  <si>
    <t>Реализация мероприятий, направленных на формирование положительного образа предпринимателя, популяризация роли предпринимателя</t>
  </si>
  <si>
    <t>Обеспечение деятельности органов местного самоуправления</t>
  </si>
  <si>
    <t>Расходы на обеспечение функций представительных органов</t>
  </si>
  <si>
    <t>Прочие мероприятия в сфере безопасности дорожного движения</t>
  </si>
  <si>
    <t>Школы-детские сады, школы начальные, неполные средние и средние</t>
  </si>
  <si>
    <t>ОБЩЕГОСУДАРСТВЕННЫЕ ВОПРОСЫ</t>
  </si>
  <si>
    <t xml:space="preserve"> Осуществление отдельных государственных полномочий</t>
  </si>
  <si>
    <t>Дотации на выравнивание бюджетной обеспеченности субъектов Российской Федерации и муниципальных образований</t>
  </si>
  <si>
    <t>Другие мероприятия в области охраны окружающей среды и природоохранные мероприятия</t>
  </si>
  <si>
    <t>Ремонт муниципальных дорог и искусственных сооружений</t>
  </si>
  <si>
    <t>Содержание   муниципальных дорог и искусственных сооружений</t>
  </si>
  <si>
    <t xml:space="preserve">Осуществление отдельных государственных полномочий в соответствии с законом области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 </t>
  </si>
  <si>
    <t>320</t>
  </si>
  <si>
    <t>Социальные выплаты гражданам, кроме публичных нормативных социальных выплат</t>
  </si>
  <si>
    <t>Руководство и управление в сфере установленных функций ОМС (Глава района)</t>
  </si>
  <si>
    <t>Осуществление отдельных государственных полномочий в соответствии с законом области от 17 декабря 2007 года №1719-ОЗ "О наделении органов местного самоуправления отдельными государственными полномочиями в сфере образования"</t>
  </si>
  <si>
    <t>Подпрограмма "Рациональное природопользование и охрана окружающей среды Никольского муниципального района на 2015-2018 годы"</t>
  </si>
  <si>
    <t xml:space="preserve">Осуществление мероприятий по  организации  деятельности аварийно-спасательных служб и (или) аварийно-спасательных формирований </t>
  </si>
  <si>
    <t>Мероприятия по предупреждению и ликвидации последствий чрезвычайных ситуаций и стихийных бедствий</t>
  </si>
  <si>
    <t>Мероприятия по энергосбережению</t>
  </si>
  <si>
    <t>Подпрограмма "Обеспечение условий реализации муниципальной программы"</t>
  </si>
  <si>
    <t>540</t>
  </si>
  <si>
    <t>Иные межбюджетные трансферты</t>
  </si>
  <si>
    <t>(тыс. рублей)</t>
  </si>
  <si>
    <t>Обеспечение системы здравоохранения медицинскими кадрами</t>
  </si>
  <si>
    <t xml:space="preserve">Другие вопросы в области здравоохранения </t>
  </si>
  <si>
    <t>730</t>
  </si>
  <si>
    <t>Обслуживание муниципального долга</t>
  </si>
  <si>
    <t>Иные межбюджетные трансферты, передаваемые районному бюджету из бюджетов поселений</t>
  </si>
  <si>
    <t xml:space="preserve">Иные межбюджетные трансферты, передаваемые районному бюджету из бюджетов поселений </t>
  </si>
  <si>
    <t xml:space="preserve">Иные межбюджетные трансферты бюджетам городских, сельских поселений из бюджета муниципального района </t>
  </si>
  <si>
    <t>Муниципальная программа  "Энергосбережение и развитие жилищно-коммунального хозяйства Никольского муниципального района на 2015-2018 годы"</t>
  </si>
  <si>
    <t>92 0 00 00000</t>
  </si>
  <si>
    <t>92 0 00 00190</t>
  </si>
  <si>
    <t>73 0 00 00000</t>
  </si>
  <si>
    <t>73 0 00 72190</t>
  </si>
  <si>
    <t>73 0 00 72210</t>
  </si>
  <si>
    <t>81 0 00 00000</t>
  </si>
  <si>
    <t>81 1 00 00000</t>
  </si>
  <si>
    <t>81 1 00 21720</t>
  </si>
  <si>
    <t>81 1 00 21730</t>
  </si>
  <si>
    <t>81 1 00 21740</t>
  </si>
  <si>
    <t>91 0 00 00000</t>
  </si>
  <si>
    <t>91 0 00 00190</t>
  </si>
  <si>
    <t>91 2 00 00190</t>
  </si>
  <si>
    <t>73 0 00 51200</t>
  </si>
  <si>
    <t>70 0 00 00000</t>
  </si>
  <si>
    <t>70 5 00 00000</t>
  </si>
  <si>
    <t>06 0 00 00000</t>
  </si>
  <si>
    <t>07 0 00 00000</t>
  </si>
  <si>
    <t>73 0 00 72250</t>
  </si>
  <si>
    <t>Осуществление отдельных государственных полномочий в соответствии с законом области от 5 октября 2006 года №1501-ОЗ" 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(тарифов)"</t>
  </si>
  <si>
    <t>97 0 00 00000</t>
  </si>
  <si>
    <t>31 0 00 00000</t>
  </si>
  <si>
    <t>81 1 00 21750</t>
  </si>
  <si>
    <t>01 0 00 00000</t>
  </si>
  <si>
    <t>01 1 00 00000</t>
  </si>
  <si>
    <t>10 0 00 00000</t>
  </si>
  <si>
    <t>Основное мероприятие "Создание и развитие условий для патриотического воспитания граждан"</t>
  </si>
  <si>
    <t>10 0 02 00000</t>
  </si>
  <si>
    <t>10 0 02 21970</t>
  </si>
  <si>
    <t>10 0 03 00000</t>
  </si>
  <si>
    <t>Основное мероприятие "Активация и развитие волонтерского движения на территории района"</t>
  </si>
  <si>
    <t>10 0 03 21970</t>
  </si>
  <si>
    <t>10 0 04 00000</t>
  </si>
  <si>
    <t>10 0 04 21970</t>
  </si>
  <si>
    <t>Основное мероприятие "Поддержка общественных и молодежных объединений как основ социально-экономического развития района"</t>
  </si>
  <si>
    <t>10 0 05 00000</t>
  </si>
  <si>
    <t>10 0 05 21970</t>
  </si>
  <si>
    <t>04 0 00 00000</t>
  </si>
  <si>
    <t>04 1 00 00000</t>
  </si>
  <si>
    <t>04 1 01 00000</t>
  </si>
  <si>
    <t>04 1 01 01590</t>
  </si>
  <si>
    <t>04 2 00 00000</t>
  </si>
  <si>
    <t>04 2 01 00000</t>
  </si>
  <si>
    <t>04 2 01 01590</t>
  </si>
  <si>
    <t>04 3 00 00000</t>
  </si>
  <si>
    <t>04 3 01 00000</t>
  </si>
  <si>
    <t>04 3 01 03590</t>
  </si>
  <si>
    <t>04 5 00 00000</t>
  </si>
  <si>
    <t>04 5 01 00000</t>
  </si>
  <si>
    <t>Основное мероприятие "Строительство (приобретение) жилья в сельских поселениях Муниципального района для молодых семей и молодых специалистов"</t>
  </si>
  <si>
    <t>12 0 00 00000</t>
  </si>
  <si>
    <t>97 0 00 21990</t>
  </si>
  <si>
    <t>11 0 00 00000</t>
  </si>
  <si>
    <t>11 0 08 00000</t>
  </si>
  <si>
    <t>11 0 08 00190</t>
  </si>
  <si>
    <t>Основное мероприятие "Минимизация расходов на обслуживание муниципального долга района"</t>
  </si>
  <si>
    <t>11 0 06 00000</t>
  </si>
  <si>
    <t>11 0 06 20990</t>
  </si>
  <si>
    <t>Основное мероприятие "Выравнивание бюджетной обеспеченности муниципальных образований района"</t>
  </si>
  <si>
    <t>11 0 04 00000</t>
  </si>
  <si>
    <t>11 0 05 00000</t>
  </si>
  <si>
    <t>Основное мероприятие "Поддержка мер по обеспечению сбалансированности бюджетов поселений"</t>
  </si>
  <si>
    <t>11 0 05 70020</t>
  </si>
  <si>
    <t>05 0 00 00000</t>
  </si>
  <si>
    <t>05 2 00 00000</t>
  </si>
  <si>
    <t>05 2 01 00000</t>
  </si>
  <si>
    <t>05 2 02 00000</t>
  </si>
  <si>
    <t>05 2 04 00000</t>
  </si>
  <si>
    <t>05 2 06 00000</t>
  </si>
  <si>
    <t>05 1 00 00000</t>
  </si>
  <si>
    <t>05 1 01 00000</t>
  </si>
  <si>
    <t>Основное мероприятие "Реализация механизмов обеспечения доступности качественных образовательных услуг общего образования детям с ограниченными возможностями здоровья, детям-инвалидам"</t>
  </si>
  <si>
    <t>Основное мероприятие "Предоставление питания на льготных условиях  отдельным категориям обучающихся"</t>
  </si>
  <si>
    <t>Основное мероприятие " Дополнительные меры  по стимулированию педагогических работников  и повышение статуса педагогических работников"</t>
  </si>
  <si>
    <t>02 0 00 00000</t>
  </si>
  <si>
    <t xml:space="preserve">Основное мероприятие "Организация предоставления дошкольного и дополнительного образования в  муниципальных  бюджетных дошкольных образовательных учреждениях" </t>
  </si>
  <si>
    <t>Основное мероприятие "Организация предоставления бесплатного дошкольного, начального общего, основного общего, среднего общего и дополнительного образования  в муниципальных общеобразовательных учреждениях "</t>
  </si>
  <si>
    <t>Основное мероприятие "Организация содержания и обучения  детей с ограниченными возможностями здоровья за время их пребывания в муниципальном учреждении, осуществляющем образовательную деятельность по адаптированным программам"</t>
  </si>
  <si>
    <t>Содержание и обучение детей с ограниченными возможностями здоровья за время их пребывания в муниципальной организации, осуществляющей образовательную деятельность</t>
  </si>
  <si>
    <t>Доплата к пенсии лицам, замещавшим муниципальные должности и должности муниципальной службы в органах местного самоуправления Никольского муниципального района</t>
  </si>
  <si>
    <t>Дополнительное материальное содержание лицам, имеющим звание "Почетный гражданин Никольского района"</t>
  </si>
  <si>
    <t>Основное мероприятие "Обеспечение социальной поддержки  детей, обучающихся в муниципальных общеобразовательных учреждениях, из многодетных семей, приемных семей, имеющих  в своем составе трех и более детей, в том числе родных, в части предоставления денежных выплат "</t>
  </si>
  <si>
    <t>Защита населения и территории от чрезвычайных ситуаций природного и техногенного характера, гражданская оборона</t>
  </si>
  <si>
    <t>(тыс.руб.)</t>
  </si>
  <si>
    <t>Основное мероприятие "Предоставление компенсации, выплачиваемой  родителям (законным представителям) детей, посещающих дошкольные  образовательные учреждения"</t>
  </si>
  <si>
    <t>Основное мероприятие "Содействие развитию предпринимательства в приоритетных отраслях"</t>
  </si>
  <si>
    <t>Реализация мероприятий, направленных на  поддержку и развитие предпринимательства</t>
  </si>
  <si>
    <t xml:space="preserve">Улучшение жилищных условий граждан, проживающих в сельской местности, в том числе молодых семей и молодых специалистов </t>
  </si>
  <si>
    <t xml:space="preserve">Внедрение и (или) эксплуатация аппаратно-программного комплекса "Безопасный город" </t>
  </si>
  <si>
    <t xml:space="preserve">Сохранение и развитие сети муниципальных загородных 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</t>
  </si>
  <si>
    <t>Содержание и ремонт муниципального имущества</t>
  </si>
  <si>
    <t xml:space="preserve">91 2 00 00000 </t>
  </si>
  <si>
    <t xml:space="preserve">02 </t>
  </si>
  <si>
    <t>547</t>
  </si>
  <si>
    <t>12 0 02 00000</t>
  </si>
  <si>
    <t>12 0 02 21840</t>
  </si>
  <si>
    <t>03 3 04 00000</t>
  </si>
  <si>
    <t xml:space="preserve">03 3 04 21960 </t>
  </si>
  <si>
    <t>06 2 03 20300</t>
  </si>
  <si>
    <t>07 1 00 00000</t>
  </si>
  <si>
    <t>340</t>
  </si>
  <si>
    <t>Стипендии</t>
  </si>
  <si>
    <t>08 0 02 L5671</t>
  </si>
  <si>
    <t>07 1 03 00000</t>
  </si>
  <si>
    <t>07 1 03 20450</t>
  </si>
  <si>
    <t>07 1 06 20470</t>
  </si>
  <si>
    <t>07 1 06 00000</t>
  </si>
  <si>
    <t>546</t>
  </si>
  <si>
    <t>Основное мероприятие "Организация и осуществление деятельности  по опеке и попечительству в отношении совершеннолетних граждан и  в отношении несовершеннолетних граждан"</t>
  </si>
  <si>
    <t xml:space="preserve">546 </t>
  </si>
  <si>
    <t xml:space="preserve"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</t>
  </si>
  <si>
    <t>Основное мероприятие "Информационное обеспечение деятельности по противодействию незаконному обороту наркотиков и зависимости от психоактивных веществ</t>
  </si>
  <si>
    <t>Управление культуры администрации Никольского муниципального района</t>
  </si>
  <si>
    <t>Управление образования  администрации Никольского муниципального района</t>
  </si>
  <si>
    <t>08 0  02 L5671</t>
  </si>
  <si>
    <t>06 2 03 00000</t>
  </si>
  <si>
    <t xml:space="preserve">07 </t>
  </si>
  <si>
    <t>Основное мероприятие "Вынос встроенных  и пристроенных котельных из зданий образовательных учреждений, учреждений культуры и отдыха"</t>
  </si>
  <si>
    <t>Обеспечение дошкольного образования в муниципальных образовательных организациях района,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</si>
  <si>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 "Строительство (приобретение) жилья для граждан,проживающих в сельских поселениях Муниципального района"</t>
  </si>
  <si>
    <t>Улучшение жилищных условий граждан, проживающих в сельской местности, в том числе молодых семей и молодых специалистов</t>
  </si>
  <si>
    <t>ИТОГО РАСХОДОВ</t>
  </si>
  <si>
    <t xml:space="preserve">ВЕДОМСТВЕННАЯ СТРУКТУРА РАСХОДОВ РАЙОННОГО БЮДЖЕТА  ПО ГЛАВНЫМ РАСПОРЯДИТЕЛЯМ БЮДЖЕТНЫХ СРЕДСТВ, РАЗДЕЛАМ, ПОДРАЗДЕЛАМ И (ИЛИ)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</t>
  </si>
  <si>
    <t xml:space="preserve">РАСПРЕДЕЛЕНИЕ БЮДЖЕТНЫХ АССИГНОВАНИЙ НА РЕАЛИЗАЦИЮ МУНИЦИПАЛЬНЫХ ПРОГРАММ НИКОЛЬСКОГО РАЙОНА </t>
  </si>
  <si>
    <t>06 3 01 00000</t>
  </si>
  <si>
    <t>06 3 01 21890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</si>
  <si>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продукцией"</t>
  </si>
  <si>
    <t>Мероприятия по профилактике преступлений и иных правонарушений</t>
  </si>
  <si>
    <t>Основное мероприятие "Выполнение функций и полномочий Управлением образования  администрации Никольского муниципального района"</t>
  </si>
  <si>
    <t>Основное мероприятие "Выполнение функций и полномочий Управлением образования администрации Никольского муниципального района"</t>
  </si>
  <si>
    <t>Основное мероприятие "Выполнение функций  и полномочий  Управлением культуры администрации  Никольского муниципального района"</t>
  </si>
  <si>
    <t>114</t>
  </si>
  <si>
    <t>115</t>
  </si>
  <si>
    <t>Резервный фонд района</t>
  </si>
  <si>
    <t>Иные межбюджетные трансферты муниципального уровня</t>
  </si>
  <si>
    <t>Осуществление части полномочий по обеспечению условий для развития на территории поселения физической культуры,школьного спорта  и массового спорта, организации проведения официальных физкультурно-оздоровительных и спортивных мероприятий</t>
  </si>
  <si>
    <t>Ежемесячная денежная компенсация расходов на оплату помещения, отопления, освещения и твердого топлива отдельным категориям граждан, проживающих и работающих в сельской местности</t>
  </si>
  <si>
    <t>08 0 01 L5671</t>
  </si>
  <si>
    <t>08 0  01 L5671</t>
  </si>
  <si>
    <t>01 1 05 43250</t>
  </si>
  <si>
    <t xml:space="preserve">43 0 00 21860 </t>
  </si>
  <si>
    <t>81 1 00 21920</t>
  </si>
  <si>
    <t>07 2 00 00000</t>
  </si>
  <si>
    <t>07 2 03 00000</t>
  </si>
  <si>
    <t>07 2 03 S1250</t>
  </si>
  <si>
    <t>Развитие мобильной торговли в малонаселенных и труднодоступных населенных пунктах</t>
  </si>
  <si>
    <t>Основное мероприятие "Создание условий для развития мобильной торговли в малонаселенных и труднодоступных населенных пунктах"</t>
  </si>
  <si>
    <t>Основное мероприятие «Обеспечение бюджетного процесса в части учета операций со средствами муниципальных учреждений района»</t>
  </si>
  <si>
    <t>Центр бюджетного учета и отчетности</t>
  </si>
  <si>
    <t>11 0 09 00000</t>
  </si>
  <si>
    <t>11 0 09 12590</t>
  </si>
  <si>
    <t>Содержание муниципальных дорог и искусственных сооружений</t>
  </si>
  <si>
    <t>09 0 02 S1360</t>
  </si>
  <si>
    <t>Основное мероприятие "Реализация дополнительных общеобразовательных, предпрофессиональных программ, реализация дополнительных общеобразовательных, общеразвивающих программ"</t>
  </si>
  <si>
    <t>Осуществление дорожной деятельности 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</si>
  <si>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Осуществление дорожной деятельности  в отношении автомобильных дорог общего пользования местного значения для обеспечения подъездов к земельным  участкам, предоставляемым отдельным категориям граждан</t>
  </si>
  <si>
    <t>Осуществление дорожной деятельности в отношении автомобильных дорог общего пользования местного значения</t>
  </si>
  <si>
    <t xml:space="preserve">Бюджетные инвестиции </t>
  </si>
  <si>
    <t>05 2 10 15590</t>
  </si>
  <si>
    <t>05 2 10 00000</t>
  </si>
  <si>
    <t>Основное мероприятие "Дополнительные меры  по стимулированию педагогических работников  и повышение статуса педагогических работников"</t>
  </si>
  <si>
    <t>Основное мероприятие "Модернизация региональных систем дошкольного образования "</t>
  </si>
  <si>
    <t>05 1 03 00000</t>
  </si>
  <si>
    <t xml:space="preserve">07 1 03 20450 </t>
  </si>
  <si>
    <t>Расходы на обеспечение деятельности (оказание услуг) муниципальных учреждений</t>
  </si>
  <si>
    <t>"О районном бюджете на 2019 год</t>
  </si>
  <si>
    <t xml:space="preserve"> НА 2019 ГОД И ПЛАНОВЫЙ ПЕРИОД 2020 И 2021 ГОДОВ </t>
  </si>
  <si>
    <t>2019 год</t>
  </si>
  <si>
    <t>2020 год</t>
  </si>
  <si>
    <t>2021 год</t>
  </si>
  <si>
    <t xml:space="preserve">НА 2019 ГОД И ПЛАНОВЫЙ ПЕРИОД 2020 И 2021 ГОДОВ </t>
  </si>
  <si>
    <t>Муниципальная программа "Управление муниципальными финансами Никольского муниципального района на 2016-2021 годы"</t>
  </si>
  <si>
    <t>Муниципальная программа "Развитие физической культуры и спорта в Никольском муниципальном районе на 2014-2021 годы"</t>
  </si>
  <si>
    <t>Муниципальная  программа "Экономическое развитие Никольского муниципального района на 2018-2021 годы"</t>
  </si>
  <si>
    <t>Подпрограмма «Развитие торговли в Никольском муниципальном районе на 2018-2021 г.г.»</t>
  </si>
  <si>
    <t>Подпрограмма "Поддержка и развитие малого и среднего предпринимательства в Никольском муниципальном районе на 2018-2021 г.г."</t>
  </si>
  <si>
    <t>Подпрограмма  "Организация  отдыха детей, их оздоровления и занятости в Никольском муниципальном районе на 2017-2021 годы"</t>
  </si>
  <si>
    <t>Муниципальная программа "Социальная поддержка граждан Никольского муниципального района на 2017-2021 годы"</t>
  </si>
  <si>
    <t>Основное мероприятие "Сохранение уровня охвата детей всеми формами отдыха, оздоровления и занятости"</t>
  </si>
  <si>
    <t>Муниципальная программа "Развитие сферы культуры Никольского муниципального района на 2014-2021 годы"</t>
  </si>
  <si>
    <t>Муниципальная программа "Развитие образования Никольского муниципального района на 2016-2021 годы"</t>
  </si>
  <si>
    <t>Основное мероприятие "Обеспечение социальной поддержки  детей, обучающихся в муниципальных общеобразовательных учреждениях, из многодетных семей, приемных семей, имеющих  в своем составе трех и более детей, в том числе родных, в части предоставления денежных выплат"</t>
  </si>
  <si>
    <t>Основное мероприятие "Модернизация содержания общего и дополнительного образования"</t>
  </si>
  <si>
    <t>Подпрограмма "Противодействие незаконному обороту наркотиков, снижение масштабов злоупотребления алкогольной продукцией, профилактика алкоголизма и наркомании"</t>
  </si>
  <si>
    <t>Муниципальная программа  "Энергосбережение и развитие жилищно-коммунального хозяйства Никольского муниципального района на 2015-2021 годы"</t>
  </si>
  <si>
    <t>Подпрограмма "Энергосбережение Никольского муниципального района на 2015-2021 годы"</t>
  </si>
  <si>
    <t>Подпрограмма "Рациональное природопользование и охрана окружающей среды Никольского муниципального района на 2015-2021 годы"</t>
  </si>
  <si>
    <t>Муниципальная программа  "Кадровая политика в сфере здравоохранения Никольского муниципального района на 2016-2021 годы"</t>
  </si>
  <si>
    <t>Муниципальная программа "Устойчивое развитие сельских территорий Никольского района Вологодской области на 2014-2017 годы и период до 2021 года"</t>
  </si>
  <si>
    <t>Муниципальная программа "Развитие сети автомобильных дорог общего пользования местного значения на территории Никольского муниципального района на период 2016-2021 годы"</t>
  </si>
  <si>
    <t xml:space="preserve"> Муниципальная программа "Обеспечение законности, правопорядка и общественной безопасности в Никольском муниципальном районе на 2014-2021 годы"</t>
  </si>
  <si>
    <t>Муниципальная программа "Обеспечение законности, правопорядка и общественной безопасности в Никольском муниципальном районе на 2014-2021 годы"</t>
  </si>
  <si>
    <t>Муниципальная  программа "Реализация молодежной политики на территории Никольского муниципального района на 2016-2021 гг."</t>
  </si>
  <si>
    <t xml:space="preserve">Муниципальная программа "Развитие образования Никольского муниципального района на 2016-2021 годы"
</t>
  </si>
  <si>
    <t>Подпрограмма  "Организация отдыха детей, их оздоровления и занятости в Никольском муниципальном районе на 2017-2021 годы"</t>
  </si>
  <si>
    <t>Основное мероприятие "Проведение районного этапа областного смотра-конкурса деятельности организаций отдыха детей и их оздоровления "Горизонты лета", участие в областном смотре-конкурсе"</t>
  </si>
  <si>
    <t>Основное мероприятие "Оказание туристско-информационных услуг"</t>
  </si>
  <si>
    <t>Основное мероприятие "Организация и проведение мероприятий"</t>
  </si>
  <si>
    <t>Мероприятия государственной программы Российской Федерации "Доступная среда" на 2011-2025 годы</t>
  </si>
  <si>
    <t>05 2 01 L0270</t>
  </si>
  <si>
    <t>01.00.00</t>
  </si>
  <si>
    <t>40.00.00</t>
  </si>
  <si>
    <t>03.00.00</t>
  </si>
  <si>
    <t>03 1 04 L4970</t>
  </si>
  <si>
    <t>Выравнивание обеспеченности по реализации расходных обязательств в части обеспечения выплаты заработной платы работникам муниципальных учреждений</t>
  </si>
  <si>
    <t>04 4 01 S1650</t>
  </si>
  <si>
    <t>04 1 01 S1650</t>
  </si>
  <si>
    <t>04 1 02 S1650</t>
  </si>
  <si>
    <t>04 2 01 S1650</t>
  </si>
  <si>
    <t>04 3 01 S1650</t>
  </si>
  <si>
    <t>04 6 00 00000</t>
  </si>
  <si>
    <t>04 6 01 00000</t>
  </si>
  <si>
    <t>04 6 01 00190</t>
  </si>
  <si>
    <t>04 5 01 02590</t>
  </si>
  <si>
    <t>Музеи</t>
  </si>
  <si>
    <t>04 5 01 S1650</t>
  </si>
  <si>
    <t>Основное мероприятие "Публичный показ музейных предметов, музейных коллекций"</t>
  </si>
  <si>
    <t>Прочие мероприятия по профилактике употребления алкоголизма и психоактивных веществ</t>
  </si>
  <si>
    <t>Основное мероприятие "Организация и осуществление  деятельности по опеке и попечительству в отношении совершеннолетних граждан и  в отношении несовершеннолетних граждан"</t>
  </si>
  <si>
    <t>05 1 01 S1650</t>
  </si>
  <si>
    <t>05 2 01 S1650</t>
  </si>
  <si>
    <t>05 2 04 S1650</t>
  </si>
  <si>
    <t>05 2 08 S1650</t>
  </si>
  <si>
    <t>01 1 02 00000</t>
  </si>
  <si>
    <t>05 3 01 S1650</t>
  </si>
  <si>
    <t>03 3 01 S1650</t>
  </si>
  <si>
    <t>01 1 02 21350</t>
  </si>
  <si>
    <t>05 2 09 41220</t>
  </si>
  <si>
    <t>05 2 10 S1650</t>
  </si>
  <si>
    <t>Основное мероприятие "Повышение энергетической эффективности муниципальных учреждений"</t>
  </si>
  <si>
    <t>01 1 01 00000</t>
  </si>
  <si>
    <t>01 1 01 21350</t>
  </si>
  <si>
    <t>08 0 03 00000</t>
  </si>
  <si>
    <t>Основное мероприятие "Строительство (реконструкция ) общеобразовательных учреждений "</t>
  </si>
  <si>
    <t>08 0 03 41220</t>
  </si>
  <si>
    <t>Основное мероприятие "Реализация государственных полномочий  по отлову и содержанию безнадзорных животных"</t>
  </si>
  <si>
    <t>01 2 04 00000</t>
  </si>
  <si>
    <t>01 2 04 72230</t>
  </si>
  <si>
    <t>Основное мероприятие "Снижение объемов энергетических ресурсов в системах коммунальной инфраструктуры"</t>
  </si>
  <si>
    <t>11 0 09 21780</t>
  </si>
  <si>
    <t>Осуществление части полномочий по ведению бухгалтерского (бюджетного) учета и составлению отчетности</t>
  </si>
  <si>
    <t>Строительство, реконструкция объектов  социальной и коммунальной инфраструктур муниципальной собственности (Выполнение работ по строительству объекта "Пристройка столовой и спортзала к МБОУ "Средняя общеобразовательная школа №1 города Никольска" в г.Никольске Никольского района Вологодской области")</t>
  </si>
  <si>
    <t>Субсидии на капитальный ремонт объектов социальной и коммунальной инфраструктур муниципальной собственности</t>
  </si>
  <si>
    <t>05 1 03 S1220</t>
  </si>
  <si>
    <t xml:space="preserve">Мероприятия по объектам нецентрализованного водоснабжения </t>
  </si>
  <si>
    <t>01 1 04 21350</t>
  </si>
  <si>
    <t xml:space="preserve">01 2 01 21360 </t>
  </si>
  <si>
    <t xml:space="preserve">01 1 02 21350 </t>
  </si>
  <si>
    <t>04 2 01 21800</t>
  </si>
  <si>
    <t>Осуществление части полномочий по организации определения поставщиков (подрядчиков, исполнителей) для муниципальных нужд поселений</t>
  </si>
  <si>
    <t>Осуществление части полномочий по правовому обеспечению деятельности ОМС поселений</t>
  </si>
  <si>
    <t>Осуществление полномочий по информационно-техническому обеспечению деятельности ОМС поселений</t>
  </si>
  <si>
    <t>Иные межбюджетные трансферты на обеспечение выполнения  части полномочий по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осуществление муниципального контроля за сохранностью автомобильных дорог местного значения в границах населенных пунктов поселения, организация дорожного движения</t>
  </si>
  <si>
    <t>Осуществление части полномочий по участию в предупреждении и ликвидации последствий чрезвычайных ситуаций в границах МО Г.Никольск, организации и осуществлении мероприятий по территориальной обороне, защите населения и территории МО Г.Никольск от чрезвычайных ситуаций природного и техногенного характера</t>
  </si>
  <si>
    <t>Капитальный ремонт объектов социальной и коммунальной инфраструктур муниципальной собственности</t>
  </si>
  <si>
    <t xml:space="preserve">Обеспечение безопасных условий нахождения людей в зданиях общеобразовательных организаций, учреждений культуры и отдыха, имеющих встроенные и пристроенные котельные (разработка, изготовление и экспертиза проектно-сметной документации) </t>
  </si>
  <si>
    <t>01 2 01 21360</t>
  </si>
  <si>
    <t xml:space="preserve">01 2 04 00000 </t>
  </si>
  <si>
    <t>Центр обслуживания бюджетных учреждений</t>
  </si>
  <si>
    <t>05 3 01 19590</t>
  </si>
  <si>
    <t>Осуществление части полномочий по организации и проведению культурно-массовых мероприятий МО г.Никольска</t>
  </si>
  <si>
    <t>Основное мероприятие "Содействие организации предоставления общедоступного  и бесплатного дошкольного образования, начального общего, основного общего, среднего общего образования, дополнительного образования на территории Никольского муниципального района, обеспечение методической, хозяйственной, правовой деятельности образовательных организаций"</t>
  </si>
  <si>
    <t>04 6 03 00000</t>
  </si>
  <si>
    <t>Основное мероприятие "Обслуживание хозяйственной деятельности учреждений культуры Никольского муниципального района"</t>
  </si>
  <si>
    <t>04 6 03 19590</t>
  </si>
  <si>
    <t>04 6 03 S1650</t>
  </si>
  <si>
    <t>Осуществление части полномочий контрольно- счетного органа по  внешнему муниципальному финансовому контролю</t>
  </si>
  <si>
    <t>Осуществление части полномочий по созданию условий для предоставления транспортных услуг  населению и организацию транспортного обслуживания населения</t>
  </si>
  <si>
    <t>Муниципальная программа  "Энергосбережение и развитие жилищно-коммунального хозяйства Никольского муниципального района на 2015-20201 годы"</t>
  </si>
  <si>
    <t>06 3 06 00000</t>
  </si>
  <si>
    <t>06 3 06 21890</t>
  </si>
  <si>
    <t>Условно утверждаемые расходы</t>
  </si>
  <si>
    <t>КУЛЬТУРА, КИНЕМАТОГРАФИЯ</t>
  </si>
  <si>
    <t>00</t>
  </si>
  <si>
    <t>Осуществление отдельных государственных полномочий  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лиц из числа детей указанных категорий"</t>
  </si>
  <si>
    <t>Осуществление отдельных государственных полномочий в сфере межбюджетных отношений в соответствии с законом области от 6 декабря 2013 года №3223-ОЗ 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</t>
  </si>
  <si>
    <t>КЦСР</t>
  </si>
  <si>
    <t>КВР</t>
  </si>
  <si>
    <t>РЗ</t>
  </si>
  <si>
    <t>ПР</t>
  </si>
  <si>
    <t>НА 2019 ГОД И ПЛАНОВЫЙ ПЕРИОД 2020 И 2021 ГОДОВ</t>
  </si>
  <si>
    <t>08 0 04 00000</t>
  </si>
  <si>
    <t>08 0 04 41220</t>
  </si>
  <si>
    <t>Основное мероприятие"Строительство фельдшерско-акушерских пунктов и офисов врача общей практики"</t>
  </si>
  <si>
    <t>Строительство (реконструкция) объектов социальной и коммунальной инфраструктур муниципальной собственности</t>
  </si>
  <si>
    <t>06 1 01 00000</t>
  </si>
  <si>
    <t>Основное мероприятие "Предупреждение беспризорности, безнадзорности, профилактика правонарушений несовершеннолетних"</t>
  </si>
  <si>
    <t>Осуществление отдельных государственных  полномочий  в сфере административных отношений   в соответствии с законом области от 28 ноября 2005 года №1369-ОЗ "О наделении органов местного самоуправления отдельными государственными полномочиями в сфере административных отношений"</t>
  </si>
  <si>
    <t>Подпрограмма "Сохранение и популяризация нематериального культурного наследия, информационно - методическое обеспечение деятельности муниципальных учреждений культуры, населения района и пользователей сети "Интернет"</t>
  </si>
  <si>
    <t>09 0 02 S1350</t>
  </si>
  <si>
    <t xml:space="preserve">РАСПРЕДЕЛЕНИЕ 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 НА 2019 ГОД И ПЛАНОВЫЙ ПЕРИОД 2020 И 2021 ГОДОВ </t>
  </si>
  <si>
    <t>РАСПРЕДЕЛЕНИЕ БЮДЖЕТНЫХ АССИГНОВАНИЙ ПО РАЗДЕЛАМ, ПОДРАЗДЕЛАМ</t>
  </si>
  <si>
    <t>КЛАССИФИКАЦИИ РАСХОДОВ БЮДЖЕТОВ</t>
  </si>
  <si>
    <t>06 1 01 72140</t>
  </si>
  <si>
    <t>Реализация мероприятий по обеспечению жильем молодых семей</t>
  </si>
  <si>
    <t xml:space="preserve">Обеспечение безопасных условий нахождения людей в зданиях общеобразовательных организаций, учреждений культуры и отдыха, имеющих встроенные и пристроенные котельные  ( разработка, изготовление и экспертиза проектно-сметной документации) </t>
  </si>
  <si>
    <t>Подпрограмма "Формирование законопослушного поведения участников дорожного движения"</t>
  </si>
  <si>
    <t>Основное мероприятие "Снижение объемов потребления всех видов топливно-энергетических ресурсов в системах муниципальных учреждений</t>
  </si>
  <si>
    <t>Основное мероприятие "Снижение объемов потребления всех видов топливно-энергетических ресурсов муниципальных учреждений"</t>
  </si>
  <si>
    <t>Основное мероприятие "Снижение объемов потребления всех видов топливно-энергетических ресурсов мунципальных учреждений"</t>
  </si>
  <si>
    <t>(Приложение  7</t>
  </si>
  <si>
    <t>и плановый период  2020 и 2021 годов")</t>
  </si>
  <si>
    <t>(Приложение  6</t>
  </si>
  <si>
    <t>(Приложение  8</t>
  </si>
  <si>
    <t>(Приложение  9</t>
  </si>
  <si>
    <t>91 0 00 74001</t>
  </si>
  <si>
    <t>Стимулирование органов местного самоуправления  муниципальных районов (городских округов) области за достижение наилучших результатов по социально-экономическому развитию муниципальных образований области</t>
  </si>
  <si>
    <t>01 2 G5 52430</t>
  </si>
  <si>
    <t>Исполнение судебных актов</t>
  </si>
  <si>
    <t>830</t>
  </si>
  <si>
    <t>Основное мероприятие «Создание условий для функционирования и  обеспечения системы персонифицированного финансирования дополнительного образования детей»</t>
  </si>
  <si>
    <t>Основное мероприятие «Создание условий для функционирования и обеспечения системы персонифицированного финансирования дополнительного образования детей»</t>
  </si>
  <si>
    <t>Приложение 4</t>
  </si>
  <si>
    <t>Приложение 5</t>
  </si>
  <si>
    <t>01 2 G5 00000</t>
  </si>
  <si>
    <t>Основное мероприятие "Строительство и реконструкция (модернизация) объектов питьевого водоснабжения в рамках федерального проекта "Чистая вода"</t>
  </si>
  <si>
    <t>Строительство и реконструкция (модернизация) объектов питьевого водоснабжения в рамках федерального проекта "Чистая вода"</t>
  </si>
  <si>
    <t>01 2 G5  00000</t>
  </si>
  <si>
    <t>Основное мероприятие  "Предупреждение экстремизма и терроризма"</t>
  </si>
  <si>
    <t>Осуществление отдельных государственных полномочий в соответствии с законом области от 5 октября 2006 года №1501-ОЗ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(тарифов)"</t>
  </si>
  <si>
    <t>Подпрограмма "Организация музейной деятельности на территории Никольского муниципального района"</t>
  </si>
  <si>
    <t>04 2 01 L4670</t>
  </si>
  <si>
    <t>Комплектование книжных фондов муниципальных общедоступных библиотек</t>
  </si>
  <si>
    <t>04 3 01 L5193</t>
  </si>
  <si>
    <t>Основное мероприятие "Обеспечение деятельности Финансового управления района, как ответственного исполнителя муниципальной программы"</t>
  </si>
  <si>
    <t>Благоустройство</t>
  </si>
  <si>
    <t>Муниципальная программа «Формирование современной городской среды на территории Никольского муниципального района на 2018-2022 годы»</t>
  </si>
  <si>
    <t>13 0 00 00000</t>
  </si>
  <si>
    <t xml:space="preserve">Реализация мероприятий по благоустройству общественных территорий </t>
  </si>
  <si>
    <t>13 0 F2 00000</t>
  </si>
  <si>
    <t>13 0 F2 55552</t>
  </si>
  <si>
    <t>Обеспечение развития и укрепление материально-технической базы домов культуры в населенных пунктах с числом жителей до 50 тысяч человек</t>
  </si>
  <si>
    <t>09 0 03 00000</t>
  </si>
  <si>
    <t>Основное мероприятие «Строительство (реконструкция) автомобильных дорог общего пользования местного значения»</t>
  </si>
  <si>
    <t xml:space="preserve">09 0 03 00000 </t>
  </si>
  <si>
    <t>09 0 03 S1350</t>
  </si>
  <si>
    <t>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</t>
  </si>
  <si>
    <t xml:space="preserve">Капитальный ремонт объектов социальной и коммунальной инфраструктур муниципальной собственности (разработка, изготовление и экспертиза проектно-сметной документации, технологическое присоединение) </t>
  </si>
  <si>
    <t>Осуществление части полномочий по участию в предупреждении и ликвидации последствий чрезвычайных ситуаций в границах МО Г.Никольск, организации и осуществлении мероприятий по территориальной обороне, защите населения и территории МО г.Никольск от чрезвычайных ситуаций природного и техногенного характера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</si>
  <si>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</si>
  <si>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</si>
  <si>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07 2 03 S1050</t>
  </si>
  <si>
    <t>Приобретение специализированного автотранспорта для развития мобильной  торговли в малонаселенных и труднодоступных населенных пунктах</t>
  </si>
  <si>
    <t>01 2 01 21370</t>
  </si>
  <si>
    <t>Мероприятия по объектам централизованного водоснабжения</t>
  </si>
  <si>
    <t>05 2 11 00000</t>
  </si>
  <si>
    <t>05 2 11 S1220</t>
  </si>
  <si>
    <t>05 2 11 S3230</t>
  </si>
  <si>
    <t>Основное мероприятие  «Пристройка, реконструкция, капитальный ремонт (ремонт) общеобразовательных организаций Никольского муниципального района»</t>
  </si>
  <si>
    <t xml:space="preserve">Строительство (реконструкция) и пристрой зданий общеобразовательных организаций </t>
  </si>
  <si>
    <t>04 3 01 74090</t>
  </si>
  <si>
    <t>03 1 04 51340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</si>
  <si>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</si>
  <si>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02 0 01 S1650</t>
  </si>
  <si>
    <t>02 0 P5 00000</t>
  </si>
  <si>
    <t>02 0 P5 52280</t>
  </si>
  <si>
    <t>Реализация мероприятий по оснащению объектов спортивной инфраструктуры  спортивно-технологическим оборудованием</t>
  </si>
  <si>
    <t>Основное мероприятие "Охрана и рациональное использование водных ресурсов»</t>
  </si>
  <si>
    <t>Комплектование книжных фондов муниципальных библиотек</t>
  </si>
  <si>
    <t>03 1 Р1 72300</t>
  </si>
  <si>
    <t>03 1 Р1 00000</t>
  </si>
  <si>
    <t>03 1 P1 00000</t>
  </si>
  <si>
    <t>Основное мероприятие "Реализация регионального проекта "Финансовая поддержка семей при рождении детей" в части организации и предоставления денежной выплаты взамен предоставления земельного участка гражданам, имеющих трех и более детей"</t>
  </si>
  <si>
    <t>Осуществление отдельных государственных полномочий в соответствии с законом области от 10 декабря 2018 года № 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</si>
  <si>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11 0 08 74060</t>
  </si>
  <si>
    <t>Поощрение за качественное управление муниципальными финансами</t>
  </si>
  <si>
    <t>Основное мероприятие «Оказание социальной поддержки студентам, специалистам сферы здравоохранения»</t>
  </si>
  <si>
    <t>Осуществление отдельных государственных полномочий  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лиц из числа детей указанных категорий" за счет средств единой субвенции</t>
  </si>
  <si>
    <t>03 2 02 72315</t>
  </si>
  <si>
    <t xml:space="preserve">Осуществление отдельных государственных  полномочий  в сфере административных отношений  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 за счет средств единой субвенции </t>
  </si>
  <si>
    <t>06 1 01 72311</t>
  </si>
  <si>
    <t>Осуществление отдельных государственных полномочий в соответствии с законом области от 5 октября 2006 года № 1501-ОЗ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(тарифов)" за счет средств единой субвенции</t>
  </si>
  <si>
    <t>73 0 00 72312</t>
  </si>
  <si>
    <t>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 за счет средств единой субвенции</t>
  </si>
  <si>
    <t xml:space="preserve">01 2 03 72314 </t>
  </si>
  <si>
    <t>01 2 03 72314</t>
  </si>
  <si>
    <t>Другие вопросы в области социальной политики</t>
  </si>
  <si>
    <t xml:space="preserve">05 2 06 21850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</si>
  <si>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</si>
  <si>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05 2 06 21850</t>
  </si>
  <si>
    <t>Реализация мероприятий по обеспечению системы образования профессиональными  кадрами</t>
  </si>
  <si>
    <t>МЕЖБЮДЖЕТНЫЕ ТРАНСФЕРТЫ ОБЩЕГО ХАРАКТЕРА БЮДЖЕТАМ БЮДЖЕТНОЙ СИСТЕМЫ РОССИЙСКОЙ ФЕДЕРАЦИИ</t>
  </si>
  <si>
    <t>Транспорт</t>
  </si>
  <si>
    <t xml:space="preserve"> Создание условий для предоставления транспортных услуг  населению и организацию транспортного обслуживания населения</t>
  </si>
  <si>
    <t>97 0 00 21920</t>
  </si>
  <si>
    <t>244</t>
  </si>
  <si>
    <t>09 0 01 S1350</t>
  </si>
  <si>
    <t xml:space="preserve">ОБСЛУЖИВАНИЕ ГОСУДАРСТВЕННОГО  И МУНИЦИПАЛЬНОГО ДОЛГА </t>
  </si>
  <si>
    <t>Обслуживание  внутреннего государственного и муниципального долга</t>
  </si>
  <si>
    <t>Обслуживание внутреннего государственного и муниципального долга</t>
  </si>
  <si>
    <t>Реализация регионального проекта "Спорт - норма жизни"</t>
  </si>
  <si>
    <t xml:space="preserve">Основное мероприятие "Реализация регионального проекта "Формирование комфортной городской среды" </t>
  </si>
  <si>
    <t>Приложение 6</t>
  </si>
  <si>
    <t>Приложение 7</t>
  </si>
  <si>
    <t>Основное мероприятие "Осуществление  внутреннего муниципального финансового контроля с использованием информационных и коммуникационных технологий"</t>
  </si>
  <si>
    <t>Поощрение за содействие достижению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 за счет средств межбюджетных трансфертов, предоставляемых из федерального бюджета за достижение показателей деятельности органов исполнительной власти субъектов Российской Федерации</t>
  </si>
  <si>
    <t>91 2 00 55501</t>
  </si>
  <si>
    <t>92 0 00 55501</t>
  </si>
  <si>
    <t>91 0 00 55501</t>
  </si>
  <si>
    <t>11 0 08 55501</t>
  </si>
  <si>
    <t>05 3 02 55501</t>
  </si>
  <si>
    <t>04 6 01 55501</t>
  </si>
  <si>
    <t>от 27.12.2019 года № 88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</si>
</sst>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\-#,##0.0\ "/>
    <numFmt numFmtId="180" formatCode="#,##0.0_р_."/>
    <numFmt numFmtId="181" formatCode="[$-FC19]d\ mmmm\ yyyy\ &quot;г.&quot;"/>
    <numFmt numFmtId="182" formatCode="000000"/>
  </numFmts>
  <fonts count="52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20"/>
      <name val="Arial Cyr"/>
      <family val="0"/>
    </font>
    <font>
      <sz val="24"/>
      <name val="Arial Cyr"/>
      <family val="0"/>
    </font>
    <font>
      <sz val="10"/>
      <name val="Times New Roman"/>
      <family val="1"/>
    </font>
    <font>
      <b/>
      <i/>
      <sz val="14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9" fontId="0" fillId="28" borderId="3">
      <alignment horizontal="left" vertical="top"/>
      <protection/>
    </xf>
    <xf numFmtId="49" fontId="1" fillId="0" borderId="3">
      <alignment horizontal="left" vertical="top"/>
      <protection/>
    </xf>
    <xf numFmtId="49" fontId="0" fillId="28" borderId="3">
      <alignment horizontal="left" vertical="top"/>
      <protection/>
    </xf>
    <xf numFmtId="49" fontId="0" fillId="28" borderId="3">
      <alignment horizontal="left" vertical="top"/>
      <protection/>
    </xf>
    <xf numFmtId="49" fontId="0" fillId="28" borderId="3">
      <alignment horizontal="left" vertical="top"/>
      <protection/>
    </xf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1" fillId="0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4" fillId="0" borderId="0">
      <alignment horizontal="left" vertical="top"/>
      <protection/>
    </xf>
    <xf numFmtId="0" fontId="43" fillId="0" borderId="7" applyNumberFormat="0" applyFill="0" applyAlignment="0" applyProtection="0"/>
    <xf numFmtId="0" fontId="44" fillId="33" borderId="8" applyNumberFormat="0" applyAlignment="0" applyProtection="0"/>
    <xf numFmtId="0" fontId="45" fillId="0" borderId="0" applyNumberFormat="0" applyFill="0" applyBorder="0" applyAlignment="0" applyProtection="0"/>
    <xf numFmtId="0" fontId="46" fillId="3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5" fillId="0" borderId="0">
      <alignment/>
      <protection/>
    </xf>
    <xf numFmtId="0" fontId="0" fillId="29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3" fillId="0" borderId="0" applyNumberFormat="0" applyFill="0" applyBorder="0" applyAlignment="0" applyProtection="0"/>
    <xf numFmtId="0" fontId="47" fillId="35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6" borderId="10" applyNumberFormat="0" applyFont="0" applyAlignment="0" applyProtection="0"/>
    <xf numFmtId="9" fontId="0" fillId="0" borderId="0" applyFont="0" applyFill="0" applyBorder="0" applyAlignment="0" applyProtection="0"/>
    <xf numFmtId="49" fontId="5" fillId="37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49" fillId="0" borderId="11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8" borderId="0" applyNumberFormat="0" applyBorder="0" applyAlignment="0" applyProtection="0"/>
    <xf numFmtId="0" fontId="0" fillId="32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</cellStyleXfs>
  <cellXfs count="180">
    <xf numFmtId="0" fontId="0" fillId="0" borderId="0" xfId="0" applyAlignment="1">
      <alignment/>
    </xf>
    <xf numFmtId="0" fontId="0" fillId="39" borderId="0" xfId="0" applyFont="1" applyFill="1" applyAlignment="1">
      <alignment/>
    </xf>
    <xf numFmtId="0" fontId="8" fillId="39" borderId="12" xfId="97" applyNumberFormat="1" applyFont="1" applyFill="1" applyBorder="1" applyAlignment="1" applyProtection="1">
      <alignment horizontal="right"/>
      <protection hidden="1"/>
    </xf>
    <xf numFmtId="172" fontId="0" fillId="39" borderId="0" xfId="0" applyNumberFormat="1" applyFont="1" applyFill="1" applyAlignment="1">
      <alignment/>
    </xf>
    <xf numFmtId="174" fontId="0" fillId="39" borderId="0" xfId="0" applyNumberFormat="1" applyFont="1" applyFill="1" applyAlignment="1">
      <alignment/>
    </xf>
    <xf numFmtId="0" fontId="8" fillId="39" borderId="13" xfId="97" applyNumberFormat="1" applyFont="1" applyFill="1" applyBorder="1" applyAlignment="1" applyProtection="1">
      <alignment horizontal="left" wrapText="1"/>
      <protection hidden="1"/>
    </xf>
    <xf numFmtId="0" fontId="11" fillId="39" borderId="0" xfId="0" applyFont="1" applyFill="1" applyAlignment="1">
      <alignment/>
    </xf>
    <xf numFmtId="172" fontId="10" fillId="39" borderId="0" xfId="0" applyNumberFormat="1" applyFont="1" applyFill="1" applyAlignment="1">
      <alignment/>
    </xf>
    <xf numFmtId="0" fontId="9" fillId="39" borderId="14" xfId="97" applyNumberFormat="1" applyFont="1" applyFill="1" applyBorder="1" applyAlignment="1" applyProtection="1">
      <alignment horizontal="center" vertical="center" wrapText="1"/>
      <protection hidden="1"/>
    </xf>
    <xf numFmtId="0" fontId="9" fillId="39" borderId="0" xfId="97" applyNumberFormat="1" applyFont="1" applyFill="1" applyAlignment="1" applyProtection="1">
      <alignment horizontal="center" vertical="center" wrapText="1"/>
      <protection hidden="1"/>
    </xf>
    <xf numFmtId="0" fontId="9" fillId="39" borderId="15" xfId="97" applyNumberFormat="1" applyFont="1" applyFill="1" applyBorder="1" applyAlignment="1" applyProtection="1">
      <alignment horizontal="center" vertical="center" wrapText="1"/>
      <protection hidden="1"/>
    </xf>
    <xf numFmtId="0" fontId="7" fillId="39" borderId="0" xfId="0" applyFont="1" applyFill="1" applyAlignment="1">
      <alignment horizontal="center"/>
    </xf>
    <xf numFmtId="0" fontId="0" fillId="39" borderId="0" xfId="0" applyFont="1" applyFill="1" applyAlignment="1">
      <alignment horizontal="center"/>
    </xf>
    <xf numFmtId="0" fontId="0" fillId="39" borderId="0" xfId="0" applyFont="1" applyFill="1" applyAlignment="1">
      <alignment wrapText="1"/>
    </xf>
    <xf numFmtId="0" fontId="8" fillId="39" borderId="0" xfId="97" applyNumberFormat="1" applyFont="1" applyFill="1" applyBorder="1" applyAlignment="1" applyProtection="1">
      <alignment horizontal="right"/>
      <protection hidden="1"/>
    </xf>
    <xf numFmtId="0" fontId="8" fillId="39" borderId="15" xfId="0" applyFont="1" applyFill="1" applyBorder="1" applyAlignment="1">
      <alignment wrapText="1"/>
    </xf>
    <xf numFmtId="174" fontId="8" fillId="39" borderId="15" xfId="97" applyNumberFormat="1" applyFont="1" applyFill="1" applyBorder="1" applyAlignment="1" applyProtection="1">
      <alignment horizontal="center" vertical="center" wrapText="1"/>
      <protection hidden="1"/>
    </xf>
    <xf numFmtId="174" fontId="8" fillId="39" borderId="15" xfId="0" applyNumberFormat="1" applyFont="1" applyFill="1" applyBorder="1" applyAlignment="1">
      <alignment horizontal="center" vertical="center"/>
    </xf>
    <xf numFmtId="0" fontId="12" fillId="39" borderId="0" xfId="0" applyFont="1" applyFill="1" applyAlignment="1">
      <alignment/>
    </xf>
    <xf numFmtId="49" fontId="9" fillId="39" borderId="15" xfId="0" applyNumberFormat="1" applyFont="1" applyFill="1" applyBorder="1" applyAlignment="1">
      <alignment horizontal="center" vertical="center" wrapText="1"/>
    </xf>
    <xf numFmtId="174" fontId="9" fillId="39" borderId="15" xfId="0" applyNumberFormat="1" applyFont="1" applyFill="1" applyBorder="1" applyAlignment="1">
      <alignment horizontal="center" vertical="center"/>
    </xf>
    <xf numFmtId="0" fontId="8" fillId="39" borderId="15" xfId="0" applyFont="1" applyFill="1" applyBorder="1" applyAlignment="1">
      <alignment horizontal="left" vertical="center" wrapText="1"/>
    </xf>
    <xf numFmtId="49" fontId="8" fillId="39" borderId="15" xfId="0" applyNumberFormat="1" applyFont="1" applyFill="1" applyBorder="1" applyAlignment="1">
      <alignment horizontal="center" vertical="center" wrapText="1"/>
    </xf>
    <xf numFmtId="0" fontId="8" fillId="39" borderId="13" xfId="0" applyFont="1" applyFill="1" applyBorder="1" applyAlignment="1">
      <alignment wrapText="1"/>
    </xf>
    <xf numFmtId="0" fontId="8" fillId="39" borderId="16" xfId="0" applyFont="1" applyFill="1" applyBorder="1" applyAlignment="1">
      <alignment wrapText="1"/>
    </xf>
    <xf numFmtId="174" fontId="8" fillId="39" borderId="15" xfId="0" applyNumberFormat="1" applyFont="1" applyFill="1" applyBorder="1" applyAlignment="1">
      <alignment horizontal="center" vertical="center" wrapText="1"/>
    </xf>
    <xf numFmtId="174" fontId="8" fillId="39" borderId="16" xfId="0" applyNumberFormat="1" applyFont="1" applyFill="1" applyBorder="1" applyAlignment="1">
      <alignment wrapText="1"/>
    </xf>
    <xf numFmtId="0" fontId="8" fillId="39" borderId="15" xfId="0" applyFont="1" applyFill="1" applyBorder="1" applyAlignment="1">
      <alignment/>
    </xf>
    <xf numFmtId="0" fontId="9" fillId="39" borderId="17" xfId="0" applyFont="1" applyFill="1" applyBorder="1" applyAlignment="1">
      <alignment wrapText="1"/>
    </xf>
    <xf numFmtId="0" fontId="9" fillId="39" borderId="12" xfId="0" applyFont="1" applyFill="1" applyBorder="1" applyAlignment="1">
      <alignment wrapText="1"/>
    </xf>
    <xf numFmtId="0" fontId="8" fillId="39" borderId="0" xfId="0" applyFont="1" applyFill="1" applyAlignment="1">
      <alignment/>
    </xf>
    <xf numFmtId="0" fontId="9" fillId="39" borderId="0" xfId="0" applyFont="1" applyFill="1" applyAlignment="1">
      <alignment wrapText="1"/>
    </xf>
    <xf numFmtId="0" fontId="9" fillId="39" borderId="0" xfId="0" applyFont="1" applyFill="1" applyAlignment="1">
      <alignment/>
    </xf>
    <xf numFmtId="0" fontId="8" fillId="39" borderId="0" xfId="0" applyFont="1" applyFill="1" applyAlignment="1">
      <alignment horizontal="right"/>
    </xf>
    <xf numFmtId="0" fontId="10" fillId="39" borderId="0" xfId="0" applyFont="1" applyFill="1" applyAlignment="1">
      <alignment/>
    </xf>
    <xf numFmtId="174" fontId="10" fillId="39" borderId="0" xfId="0" applyNumberFormat="1" applyFont="1" applyFill="1" applyAlignment="1">
      <alignment/>
    </xf>
    <xf numFmtId="0" fontId="8" fillId="39" borderId="15" xfId="0" applyNumberFormat="1" applyFont="1" applyFill="1" applyBorder="1" applyAlignment="1">
      <alignment horizontal="left" vertical="center" wrapText="1"/>
    </xf>
    <xf numFmtId="3" fontId="8" fillId="39" borderId="15" xfId="0" applyNumberFormat="1" applyFont="1" applyFill="1" applyBorder="1" applyAlignment="1">
      <alignment horizontal="center" vertical="center" wrapText="1"/>
    </xf>
    <xf numFmtId="0" fontId="8" fillId="39" borderId="0" xfId="0" applyFont="1" applyFill="1" applyAlignment="1">
      <alignment wrapText="1"/>
    </xf>
    <xf numFmtId="0" fontId="8" fillId="39" borderId="15" xfId="0" applyFont="1" applyFill="1" applyBorder="1" applyAlignment="1">
      <alignment horizontal="center" vertical="center"/>
    </xf>
    <xf numFmtId="0" fontId="8" fillId="39" borderId="15" xfId="0" applyFont="1" applyFill="1" applyBorder="1" applyAlignment="1">
      <alignment horizontal="left" vertical="top" wrapText="1"/>
    </xf>
    <xf numFmtId="174" fontId="8" fillId="39" borderId="0" xfId="0" applyNumberFormat="1" applyFont="1" applyFill="1" applyAlignment="1">
      <alignment/>
    </xf>
    <xf numFmtId="172" fontId="8" fillId="39" borderId="15" xfId="0" applyNumberFormat="1" applyFont="1" applyFill="1" applyBorder="1" applyAlignment="1">
      <alignment vertical="top" wrapText="1"/>
    </xf>
    <xf numFmtId="172" fontId="8" fillId="39" borderId="15" xfId="0" applyNumberFormat="1" applyFont="1" applyFill="1" applyBorder="1" applyAlignment="1">
      <alignment horizontal="left" wrapText="1"/>
    </xf>
    <xf numFmtId="4" fontId="8" fillId="39" borderId="15" xfId="0" applyNumberFormat="1" applyFont="1" applyFill="1" applyBorder="1" applyAlignment="1">
      <alignment/>
    </xf>
    <xf numFmtId="174" fontId="8" fillId="39" borderId="15" xfId="0" applyNumberFormat="1" applyFont="1" applyFill="1" applyBorder="1" applyAlignment="1">
      <alignment/>
    </xf>
    <xf numFmtId="49" fontId="8" fillId="39" borderId="15" xfId="0" applyNumberFormat="1" applyFont="1" applyFill="1" applyBorder="1" applyAlignment="1">
      <alignment horizontal="center" vertical="center"/>
    </xf>
    <xf numFmtId="172" fontId="8" fillId="39" borderId="15" xfId="0" applyNumberFormat="1" applyFont="1" applyFill="1" applyBorder="1" applyAlignment="1">
      <alignment wrapText="1"/>
    </xf>
    <xf numFmtId="172" fontId="8" fillId="39" borderId="15" xfId="0" applyNumberFormat="1" applyFont="1" applyFill="1" applyBorder="1" applyAlignment="1">
      <alignment horizontal="center" vertical="center" wrapText="1"/>
    </xf>
    <xf numFmtId="2" fontId="8" fillId="39" borderId="15" xfId="0" applyNumberFormat="1" applyFont="1" applyFill="1" applyBorder="1" applyAlignment="1">
      <alignment wrapText="1"/>
    </xf>
    <xf numFmtId="2" fontId="8" fillId="39" borderId="15" xfId="0" applyNumberFormat="1" applyFont="1" applyFill="1" applyBorder="1" applyAlignment="1">
      <alignment horizontal="left" wrapText="1"/>
    </xf>
    <xf numFmtId="0" fontId="8" fillId="39" borderId="15" xfId="0" applyFont="1" applyFill="1" applyBorder="1" applyAlignment="1">
      <alignment horizontal="center" vertical="center" wrapText="1"/>
    </xf>
    <xf numFmtId="0" fontId="8" fillId="39" borderId="15" xfId="97" applyNumberFormat="1" applyFont="1" applyFill="1" applyBorder="1" applyAlignment="1" applyProtection="1">
      <alignment horizontal="center" vertical="center" wrapText="1"/>
      <protection hidden="1"/>
    </xf>
    <xf numFmtId="0" fontId="9" fillId="39" borderId="15" xfId="0" applyFont="1" applyFill="1" applyBorder="1" applyAlignment="1">
      <alignment wrapText="1"/>
    </xf>
    <xf numFmtId="174" fontId="13" fillId="39" borderId="15" xfId="0" applyNumberFormat="1" applyFont="1" applyFill="1" applyBorder="1" applyAlignment="1">
      <alignment horizontal="center" vertical="center"/>
    </xf>
    <xf numFmtId="172" fontId="8" fillId="39" borderId="0" xfId="0" applyNumberFormat="1" applyFont="1" applyFill="1" applyAlignment="1">
      <alignment/>
    </xf>
    <xf numFmtId="0" fontId="8" fillId="39" borderId="0" xfId="0" applyFont="1" applyFill="1" applyAlignment="1">
      <alignment horizontal="center" wrapText="1"/>
    </xf>
    <xf numFmtId="0" fontId="8" fillId="39" borderId="15" xfId="0" applyNumberFormat="1" applyFont="1" applyFill="1" applyBorder="1" applyAlignment="1">
      <alignment horizontal="left" wrapText="1"/>
    </xf>
    <xf numFmtId="0" fontId="8" fillId="39" borderId="15" xfId="97" applyNumberFormat="1" applyFont="1" applyFill="1" applyBorder="1" applyAlignment="1" applyProtection="1">
      <alignment horizontal="left" wrapText="1"/>
      <protection hidden="1"/>
    </xf>
    <xf numFmtId="174" fontId="11" fillId="39" borderId="0" xfId="0" applyNumberFormat="1" applyFont="1" applyFill="1" applyAlignment="1">
      <alignment/>
    </xf>
    <xf numFmtId="0" fontId="8" fillId="39" borderId="18" xfId="0" applyFont="1" applyFill="1" applyBorder="1" applyAlignment="1">
      <alignment horizontal="left" wrapText="1"/>
    </xf>
    <xf numFmtId="0" fontId="8" fillId="39" borderId="0" xfId="0" applyFont="1" applyFill="1" applyAlignment="1">
      <alignment horizontal="center"/>
    </xf>
    <xf numFmtId="0" fontId="9" fillId="39" borderId="0" xfId="0" applyFont="1" applyFill="1" applyAlignment="1">
      <alignment horizontal="center" wrapText="1"/>
    </xf>
    <xf numFmtId="0" fontId="8" fillId="39" borderId="0" xfId="0" applyFont="1" applyFill="1" applyAlignment="1">
      <alignment/>
    </xf>
    <xf numFmtId="0" fontId="8" fillId="39" borderId="15" xfId="0" applyFont="1" applyFill="1" applyBorder="1" applyAlignment="1">
      <alignment horizontal="justify" vertical="top" wrapText="1"/>
    </xf>
    <xf numFmtId="0" fontId="8" fillId="39" borderId="19" xfId="0" applyFont="1" applyFill="1" applyBorder="1" applyAlignment="1">
      <alignment horizontal="left" wrapText="1"/>
    </xf>
    <xf numFmtId="49" fontId="8" fillId="39" borderId="18" xfId="0" applyNumberFormat="1" applyFont="1" applyFill="1" applyBorder="1" applyAlignment="1">
      <alignment horizontal="center" vertical="center" wrapText="1"/>
    </xf>
    <xf numFmtId="0" fontId="8" fillId="39" borderId="20" xfId="0" applyFont="1" applyFill="1" applyBorder="1" applyAlignment="1">
      <alignment horizontal="left" wrapText="1"/>
    </xf>
    <xf numFmtId="0" fontId="9" fillId="39" borderId="0" xfId="0" applyFont="1" applyFill="1" applyAlignment="1">
      <alignment horizontal="center"/>
    </xf>
    <xf numFmtId="0" fontId="8" fillId="39" borderId="0" xfId="0" applyFont="1" applyFill="1" applyAlignment="1">
      <alignment horizontal="center"/>
    </xf>
    <xf numFmtId="0" fontId="9" fillId="39" borderId="0" xfId="0" applyFont="1" applyFill="1" applyAlignment="1">
      <alignment horizontal="center" vertical="center" wrapText="1"/>
    </xf>
    <xf numFmtId="0" fontId="8" fillId="39" borderId="0" xfId="0" applyFont="1" applyFill="1" applyAlignment="1">
      <alignment horizontal="left"/>
    </xf>
    <xf numFmtId="0" fontId="14" fillId="39" borderId="0" xfId="0" applyFont="1" applyFill="1" applyAlignment="1">
      <alignment/>
    </xf>
    <xf numFmtId="0" fontId="9" fillId="39" borderId="0" xfId="0" applyFont="1" applyFill="1" applyAlignment="1">
      <alignment horizontal="center"/>
    </xf>
    <xf numFmtId="0" fontId="8" fillId="39" borderId="0" xfId="0" applyFont="1" applyFill="1" applyAlignment="1">
      <alignment horizontal="center"/>
    </xf>
    <xf numFmtId="0" fontId="9" fillId="39" borderId="20" xfId="0" applyFont="1" applyFill="1" applyBorder="1" applyAlignment="1">
      <alignment horizontal="center" vertical="center" wrapText="1"/>
    </xf>
    <xf numFmtId="0" fontId="9" fillId="39" borderId="0" xfId="0" applyFont="1" applyFill="1" applyAlignment="1">
      <alignment horizontal="center" vertical="center" wrapText="1"/>
    </xf>
    <xf numFmtId="0" fontId="9" fillId="39" borderId="15" xfId="0" applyFont="1" applyFill="1" applyBorder="1" applyAlignment="1">
      <alignment horizontal="center" vertical="center" wrapText="1"/>
    </xf>
    <xf numFmtId="0" fontId="8" fillId="39" borderId="0" xfId="0" applyFont="1" applyFill="1" applyAlignment="1">
      <alignment horizontal="left"/>
    </xf>
    <xf numFmtId="0" fontId="8" fillId="39" borderId="15" xfId="0" applyFont="1" applyFill="1" applyBorder="1" applyAlignment="1">
      <alignment horizontal="left" wrapText="1"/>
    </xf>
    <xf numFmtId="0" fontId="9" fillId="39" borderId="15" xfId="0" applyFont="1" applyFill="1" applyBorder="1" applyAlignment="1">
      <alignment horizontal="left" wrapText="1"/>
    </xf>
    <xf numFmtId="0" fontId="9" fillId="39" borderId="15" xfId="0" applyFont="1" applyFill="1" applyBorder="1" applyAlignment="1">
      <alignment horizontal="left" vertical="center" wrapText="1"/>
    </xf>
    <xf numFmtId="0" fontId="9" fillId="39" borderId="0" xfId="0" applyFont="1" applyFill="1" applyAlignment="1">
      <alignment horizontal="center" vertical="center" wrapText="1"/>
    </xf>
    <xf numFmtId="0" fontId="15" fillId="39" borderId="15" xfId="97" applyNumberFormat="1" applyFont="1" applyFill="1" applyBorder="1" applyAlignment="1" applyProtection="1">
      <alignment horizontal="center" vertical="center" wrapText="1"/>
      <protection hidden="1"/>
    </xf>
    <xf numFmtId="0" fontId="15" fillId="39" borderId="0" xfId="97" applyNumberFormat="1" applyFont="1" applyFill="1" applyAlignment="1" applyProtection="1">
      <alignment horizontal="center" vertical="center" wrapText="1"/>
      <protection hidden="1"/>
    </xf>
    <xf numFmtId="0" fontId="15" fillId="39" borderId="14" xfId="97" applyNumberFormat="1" applyFont="1" applyFill="1" applyBorder="1" applyAlignment="1" applyProtection="1">
      <alignment horizontal="center" vertical="center" wrapText="1"/>
      <protection hidden="1"/>
    </xf>
    <xf numFmtId="0" fontId="15" fillId="39" borderId="15" xfId="0" applyFont="1" applyFill="1" applyBorder="1" applyAlignment="1">
      <alignment horizontal="center" vertical="center" wrapText="1"/>
    </xf>
    <xf numFmtId="0" fontId="15" fillId="39" borderId="20" xfId="97" applyNumberFormat="1" applyFont="1" applyFill="1" applyBorder="1" applyAlignment="1" applyProtection="1">
      <alignment horizontal="center" vertical="center" wrapText="1"/>
      <protection hidden="1"/>
    </xf>
    <xf numFmtId="0" fontId="15" fillId="39" borderId="15" xfId="0" applyFont="1" applyFill="1" applyBorder="1" applyAlignment="1">
      <alignment horizontal="left" vertical="center" wrapText="1"/>
    </xf>
    <xf numFmtId="49" fontId="15" fillId="39" borderId="15" xfId="0" applyNumberFormat="1" applyFont="1" applyFill="1" applyBorder="1" applyAlignment="1">
      <alignment horizontal="center" vertical="center"/>
    </xf>
    <xf numFmtId="174" fontId="15" fillId="39" borderId="15" xfId="0" applyNumberFormat="1" applyFont="1" applyFill="1" applyBorder="1" applyAlignment="1">
      <alignment horizontal="center" vertical="center"/>
    </xf>
    <xf numFmtId="174" fontId="16" fillId="39" borderId="15" xfId="0" applyNumberFormat="1" applyFont="1" applyFill="1" applyBorder="1" applyAlignment="1">
      <alignment horizontal="center" vertical="center"/>
    </xf>
    <xf numFmtId="0" fontId="16" fillId="39" borderId="15" xfId="0" applyFont="1" applyFill="1" applyBorder="1" applyAlignment="1">
      <alignment horizontal="left" wrapText="1"/>
    </xf>
    <xf numFmtId="49" fontId="16" fillId="39" borderId="15" xfId="0" applyNumberFormat="1" applyFont="1" applyFill="1" applyBorder="1" applyAlignment="1">
      <alignment horizontal="center" vertical="center"/>
    </xf>
    <xf numFmtId="49" fontId="16" fillId="39" borderId="15" xfId="0" applyNumberFormat="1" applyFont="1" applyFill="1" applyBorder="1" applyAlignment="1">
      <alignment horizontal="center" vertical="center" wrapText="1"/>
    </xf>
    <xf numFmtId="0" fontId="16" fillId="39" borderId="15" xfId="0" applyFont="1" applyFill="1" applyBorder="1" applyAlignment="1">
      <alignment horizontal="center" vertical="center" wrapText="1"/>
    </xf>
    <xf numFmtId="0" fontId="16" fillId="39" borderId="15" xfId="0" applyFont="1" applyFill="1" applyBorder="1" applyAlignment="1">
      <alignment wrapText="1"/>
    </xf>
    <xf numFmtId="174" fontId="16" fillId="39" borderId="15" xfId="97" applyNumberFormat="1" applyFont="1" applyFill="1" applyBorder="1" applyAlignment="1" applyProtection="1">
      <alignment horizontal="center" vertical="center" wrapText="1"/>
      <protection hidden="1"/>
    </xf>
    <xf numFmtId="0" fontId="16" fillId="39" borderId="13" xfId="97" applyNumberFormat="1" applyFont="1" applyFill="1" applyBorder="1" applyAlignment="1" applyProtection="1">
      <alignment horizontal="left" wrapText="1"/>
      <protection hidden="1"/>
    </xf>
    <xf numFmtId="0" fontId="15" fillId="39" borderId="15" xfId="0" applyFont="1" applyFill="1" applyBorder="1" applyAlignment="1">
      <alignment horizontal="left" wrapText="1"/>
    </xf>
    <xf numFmtId="0" fontId="16" fillId="39" borderId="15" xfId="0" applyFont="1" applyFill="1" applyBorder="1" applyAlignment="1">
      <alignment horizontal="left" vertical="center" wrapText="1"/>
    </xf>
    <xf numFmtId="174" fontId="16" fillId="39" borderId="0" xfId="0" applyNumberFormat="1" applyFont="1" applyFill="1" applyAlignment="1">
      <alignment horizontal="center" vertical="center"/>
    </xf>
    <xf numFmtId="49" fontId="15" fillId="39" borderId="15" xfId="0" applyNumberFormat="1" applyFont="1" applyFill="1" applyBorder="1" applyAlignment="1">
      <alignment horizontal="center" vertical="center" wrapText="1"/>
    </xf>
    <xf numFmtId="172" fontId="16" fillId="39" borderId="15" xfId="0" applyNumberFormat="1" applyFont="1" applyFill="1" applyBorder="1" applyAlignment="1">
      <alignment horizontal="center" vertical="center" wrapText="1"/>
    </xf>
    <xf numFmtId="174" fontId="16" fillId="39" borderId="15" xfId="0" applyNumberFormat="1" applyFont="1" applyFill="1" applyBorder="1" applyAlignment="1">
      <alignment horizontal="center" vertical="center" wrapText="1"/>
    </xf>
    <xf numFmtId="0" fontId="16" fillId="39" borderId="0" xfId="0" applyFont="1" applyFill="1" applyAlignment="1">
      <alignment wrapText="1"/>
    </xf>
    <xf numFmtId="0" fontId="17" fillId="39" borderId="15" xfId="0" applyFont="1" applyFill="1" applyBorder="1" applyAlignment="1">
      <alignment wrapText="1"/>
    </xf>
    <xf numFmtId="0" fontId="16" fillId="39" borderId="15" xfId="0" applyFont="1" applyFill="1" applyBorder="1" applyAlignment="1">
      <alignment horizontal="left" vertical="top" wrapText="1"/>
    </xf>
    <xf numFmtId="0" fontId="16" fillId="39" borderId="15" xfId="0" applyFont="1" applyFill="1" applyBorder="1" applyAlignment="1">
      <alignment horizontal="center" vertical="center"/>
    </xf>
    <xf numFmtId="172" fontId="16" fillId="39" borderId="15" xfId="0" applyNumberFormat="1" applyFont="1" applyFill="1" applyBorder="1" applyAlignment="1">
      <alignment vertical="top" wrapText="1"/>
    </xf>
    <xf numFmtId="172" fontId="16" fillId="39" borderId="15" xfId="0" applyNumberFormat="1" applyFont="1" applyFill="1" applyBorder="1" applyAlignment="1">
      <alignment horizontal="left" wrapText="1"/>
    </xf>
    <xf numFmtId="172" fontId="16" fillId="39" borderId="15" xfId="0" applyNumberFormat="1" applyFont="1" applyFill="1" applyBorder="1" applyAlignment="1">
      <alignment wrapText="1"/>
    </xf>
    <xf numFmtId="2" fontId="16" fillId="39" borderId="15" xfId="0" applyNumberFormat="1" applyFont="1" applyFill="1" applyBorder="1" applyAlignment="1">
      <alignment wrapText="1"/>
    </xf>
    <xf numFmtId="0" fontId="16" fillId="39" borderId="0" xfId="0" applyFont="1" applyFill="1" applyAlignment="1">
      <alignment horizontal="center" vertical="center"/>
    </xf>
    <xf numFmtId="2" fontId="16" fillId="39" borderId="15" xfId="0" applyNumberFormat="1" applyFont="1" applyFill="1" applyBorder="1" applyAlignment="1">
      <alignment horizontal="left" wrapText="1"/>
    </xf>
    <xf numFmtId="49" fontId="17" fillId="39" borderId="15" xfId="0" applyNumberFormat="1" applyFont="1" applyFill="1" applyBorder="1" applyAlignment="1">
      <alignment horizontal="center" vertical="center" wrapText="1"/>
    </xf>
    <xf numFmtId="0" fontId="16" fillId="39" borderId="15" xfId="0" applyFont="1" applyFill="1" applyBorder="1" applyAlignment="1">
      <alignment/>
    </xf>
    <xf numFmtId="0" fontId="16" fillId="39" borderId="15" xfId="0" applyNumberFormat="1" applyFont="1" applyFill="1" applyBorder="1" applyAlignment="1">
      <alignment horizontal="left" wrapText="1"/>
    </xf>
    <xf numFmtId="0" fontId="16" fillId="39" borderId="15" xfId="0" applyNumberFormat="1" applyFont="1" applyFill="1" applyBorder="1" applyAlignment="1">
      <alignment horizontal="left" vertical="center" wrapText="1"/>
    </xf>
    <xf numFmtId="0" fontId="16" fillId="39" borderId="19" xfId="0" applyFont="1" applyFill="1" applyBorder="1" applyAlignment="1">
      <alignment horizontal="left" wrapText="1"/>
    </xf>
    <xf numFmtId="0" fontId="16" fillId="39" borderId="15" xfId="0" applyFont="1" applyFill="1" applyBorder="1" applyAlignment="1">
      <alignment horizontal="justify" vertical="top" wrapText="1"/>
    </xf>
    <xf numFmtId="0" fontId="16" fillId="39" borderId="18" xfId="0" applyFont="1" applyFill="1" applyBorder="1" applyAlignment="1">
      <alignment horizontal="center" vertical="center" wrapText="1"/>
    </xf>
    <xf numFmtId="0" fontId="16" fillId="39" borderId="20" xfId="0" applyFont="1" applyFill="1" applyBorder="1" applyAlignment="1">
      <alignment horizontal="left" wrapText="1"/>
    </xf>
    <xf numFmtId="3" fontId="16" fillId="39" borderId="15" xfId="0" applyNumberFormat="1" applyFont="1" applyFill="1" applyBorder="1" applyAlignment="1">
      <alignment horizontal="center" vertical="center" wrapText="1"/>
    </xf>
    <xf numFmtId="0" fontId="16" fillId="39" borderId="13" xfId="0" applyFont="1" applyFill="1" applyBorder="1" applyAlignment="1">
      <alignment horizontal="left" vertical="center" wrapText="1"/>
    </xf>
    <xf numFmtId="0" fontId="16" fillId="39" borderId="19" xfId="0" applyFont="1" applyFill="1" applyBorder="1" applyAlignment="1">
      <alignment horizontal="left" vertical="center" wrapText="1"/>
    </xf>
    <xf numFmtId="0" fontId="16" fillId="39" borderId="20" xfId="0" applyFont="1" applyFill="1" applyBorder="1" applyAlignment="1">
      <alignment horizontal="left" vertical="center" wrapText="1"/>
    </xf>
    <xf numFmtId="0" fontId="16" fillId="39" borderId="13" xfId="0" applyFont="1" applyFill="1" applyBorder="1" applyAlignment="1">
      <alignment horizontal="left" wrapText="1"/>
    </xf>
    <xf numFmtId="0" fontId="16" fillId="39" borderId="18" xfId="0" applyFont="1" applyFill="1" applyBorder="1" applyAlignment="1">
      <alignment horizontal="left" wrapText="1"/>
    </xf>
    <xf numFmtId="0" fontId="16" fillId="39" borderId="0" xfId="0" applyFont="1" applyFill="1" applyAlignment="1">
      <alignment/>
    </xf>
    <xf numFmtId="0" fontId="16" fillId="39" borderId="15" xfId="97" applyNumberFormat="1" applyFont="1" applyFill="1" applyBorder="1" applyAlignment="1" applyProtection="1">
      <alignment horizontal="left" wrapText="1"/>
      <protection hidden="1"/>
    </xf>
    <xf numFmtId="174" fontId="16" fillId="39" borderId="13" xfId="0" applyNumberFormat="1" applyFont="1" applyFill="1" applyBorder="1" applyAlignment="1">
      <alignment horizontal="center" vertical="center"/>
    </xf>
    <xf numFmtId="174" fontId="16" fillId="39" borderId="0" xfId="0" applyNumberFormat="1" applyFont="1" applyFill="1" applyBorder="1" applyAlignment="1">
      <alignment horizontal="center" vertical="center"/>
    </xf>
    <xf numFmtId="174" fontId="16" fillId="39" borderId="18" xfId="0" applyNumberFormat="1" applyFont="1" applyFill="1" applyBorder="1" applyAlignment="1">
      <alignment horizontal="center" vertical="center"/>
    </xf>
    <xf numFmtId="174" fontId="16" fillId="39" borderId="20" xfId="0" applyNumberFormat="1" applyFont="1" applyFill="1" applyBorder="1" applyAlignment="1">
      <alignment horizontal="center" vertical="center"/>
    </xf>
    <xf numFmtId="0" fontId="16" fillId="39" borderId="13" xfId="0" applyFont="1" applyFill="1" applyBorder="1" applyAlignment="1">
      <alignment wrapText="1"/>
    </xf>
    <xf numFmtId="0" fontId="16" fillId="39" borderId="16" xfId="0" applyFont="1" applyFill="1" applyBorder="1" applyAlignment="1">
      <alignment wrapText="1"/>
    </xf>
    <xf numFmtId="174" fontId="16" fillId="39" borderId="16" xfId="0" applyNumberFormat="1" applyFont="1" applyFill="1" applyBorder="1" applyAlignment="1">
      <alignment horizontal="center" vertical="center" wrapText="1"/>
    </xf>
    <xf numFmtId="0" fontId="15" fillId="39" borderId="17" xfId="0" applyFont="1" applyFill="1" applyBorder="1" applyAlignment="1">
      <alignment wrapText="1"/>
    </xf>
    <xf numFmtId="0" fontId="15" fillId="39" borderId="12" xfId="0" applyFont="1" applyFill="1" applyBorder="1" applyAlignment="1">
      <alignment wrapText="1"/>
    </xf>
    <xf numFmtId="0" fontId="9" fillId="39" borderId="15" xfId="0" applyFont="1" applyFill="1" applyBorder="1" applyAlignment="1">
      <alignment horizontal="left" vertical="top" wrapText="1"/>
    </xf>
    <xf numFmtId="0" fontId="8" fillId="39" borderId="15" xfId="0" applyFont="1" applyFill="1" applyBorder="1" applyAlignment="1">
      <alignment vertical="top" wrapText="1"/>
    </xf>
    <xf numFmtId="0" fontId="8" fillId="39" borderId="0" xfId="0" applyFont="1" applyFill="1" applyAlignment="1">
      <alignment vertical="top"/>
    </xf>
    <xf numFmtId="0" fontId="8" fillId="39" borderId="15" xfId="0" applyFont="1" applyFill="1" applyBorder="1" applyAlignment="1">
      <alignment vertical="top"/>
    </xf>
    <xf numFmtId="0" fontId="8" fillId="39" borderId="15" xfId="0" applyNumberFormat="1" applyFont="1" applyFill="1" applyBorder="1" applyAlignment="1">
      <alignment horizontal="left" vertical="top" wrapText="1"/>
    </xf>
    <xf numFmtId="0" fontId="8" fillId="39" borderId="0" xfId="0" applyFont="1" applyFill="1" applyAlignment="1">
      <alignment vertical="top" wrapText="1"/>
    </xf>
    <xf numFmtId="0" fontId="8" fillId="39" borderId="13" xfId="97" applyNumberFormat="1" applyFont="1" applyFill="1" applyBorder="1" applyAlignment="1" applyProtection="1">
      <alignment horizontal="left" vertical="top" wrapText="1"/>
      <protection hidden="1"/>
    </xf>
    <xf numFmtId="0" fontId="8" fillId="39" borderId="15" xfId="97" applyNumberFormat="1" applyFont="1" applyFill="1" applyBorder="1" applyAlignment="1" applyProtection="1">
      <alignment horizontal="left" vertical="top" wrapText="1"/>
      <protection hidden="1"/>
    </xf>
    <xf numFmtId="172" fontId="8" fillId="39" borderId="15" xfId="0" applyNumberFormat="1" applyFont="1" applyFill="1" applyBorder="1" applyAlignment="1">
      <alignment horizontal="left" vertical="top" wrapText="1"/>
    </xf>
    <xf numFmtId="2" fontId="8" fillId="39" borderId="15" xfId="0" applyNumberFormat="1" applyFont="1" applyFill="1" applyBorder="1" applyAlignment="1">
      <alignment horizontal="left" vertical="top" wrapText="1"/>
    </xf>
    <xf numFmtId="2" fontId="8" fillId="39" borderId="15" xfId="0" applyNumberFormat="1" applyFont="1" applyFill="1" applyBorder="1" applyAlignment="1">
      <alignment vertical="top" wrapText="1"/>
    </xf>
    <xf numFmtId="0" fontId="9" fillId="39" borderId="15" xfId="0" applyFont="1" applyFill="1" applyBorder="1" applyAlignment="1">
      <alignment vertical="top" wrapText="1"/>
    </xf>
    <xf numFmtId="174" fontId="8" fillId="39" borderId="15" xfId="0" applyNumberFormat="1" applyFont="1" applyFill="1" applyBorder="1" applyAlignment="1">
      <alignment horizontal="left" vertical="top" wrapText="1"/>
    </xf>
    <xf numFmtId="0" fontId="9" fillId="39" borderId="13" xfId="0" applyFont="1" applyFill="1" applyBorder="1" applyAlignment="1">
      <alignment horizontal="left" vertical="center" wrapText="1"/>
    </xf>
    <xf numFmtId="0" fontId="9" fillId="39" borderId="16" xfId="0" applyFont="1" applyFill="1" applyBorder="1" applyAlignment="1">
      <alignment horizontal="left" vertical="center" wrapText="1"/>
    </xf>
    <xf numFmtId="0" fontId="9" fillId="39" borderId="0" xfId="0" applyFont="1" applyFill="1" applyAlignment="1">
      <alignment horizontal="center"/>
    </xf>
    <xf numFmtId="0" fontId="8" fillId="39" borderId="0" xfId="0" applyFont="1" applyFill="1" applyAlignment="1">
      <alignment horizontal="center"/>
    </xf>
    <xf numFmtId="0" fontId="15" fillId="39" borderId="19" xfId="0" applyFont="1" applyFill="1" applyBorder="1" applyAlignment="1">
      <alignment horizontal="center" vertical="center" wrapText="1"/>
    </xf>
    <xf numFmtId="0" fontId="15" fillId="39" borderId="14" xfId="0" applyFont="1" applyFill="1" applyBorder="1" applyAlignment="1">
      <alignment horizontal="center" vertical="center" wrapText="1"/>
    </xf>
    <xf numFmtId="0" fontId="15" fillId="39" borderId="20" xfId="0" applyFont="1" applyFill="1" applyBorder="1" applyAlignment="1">
      <alignment horizontal="center" vertical="center" wrapText="1"/>
    </xf>
    <xf numFmtId="0" fontId="9" fillId="39" borderId="0" xfId="0" applyFont="1" applyFill="1" applyAlignment="1">
      <alignment horizontal="center" wrapText="1"/>
    </xf>
    <xf numFmtId="0" fontId="9" fillId="39" borderId="0" xfId="0" applyFont="1" applyFill="1" applyAlignment="1">
      <alignment horizontal="center" vertical="center" wrapText="1"/>
    </xf>
    <xf numFmtId="0" fontId="15" fillId="39" borderId="15" xfId="0" applyFont="1" applyFill="1" applyBorder="1" applyAlignment="1">
      <alignment horizontal="center" vertical="center" wrapText="1"/>
    </xf>
    <xf numFmtId="0" fontId="9" fillId="39" borderId="13" xfId="0" applyFont="1" applyFill="1" applyBorder="1" applyAlignment="1">
      <alignment horizontal="left" wrapText="1"/>
    </xf>
    <xf numFmtId="0" fontId="9" fillId="39" borderId="16" xfId="0" applyFont="1" applyFill="1" applyBorder="1" applyAlignment="1">
      <alignment horizontal="left" wrapText="1"/>
    </xf>
    <xf numFmtId="0" fontId="9" fillId="39" borderId="18" xfId="0" applyFont="1" applyFill="1" applyBorder="1" applyAlignment="1">
      <alignment horizontal="left" wrapText="1"/>
    </xf>
    <xf numFmtId="0" fontId="8" fillId="39" borderId="13" xfId="0" applyFont="1" applyFill="1" applyBorder="1" applyAlignment="1">
      <alignment horizontal="left" wrapText="1"/>
    </xf>
    <xf numFmtId="0" fontId="8" fillId="39" borderId="16" xfId="0" applyFont="1" applyFill="1" applyBorder="1" applyAlignment="1">
      <alignment horizontal="left" wrapText="1"/>
    </xf>
    <xf numFmtId="0" fontId="8" fillId="39" borderId="18" xfId="0" applyFont="1" applyFill="1" applyBorder="1" applyAlignment="1">
      <alignment horizontal="left" wrapText="1"/>
    </xf>
    <xf numFmtId="0" fontId="9" fillId="39" borderId="18" xfId="0" applyFont="1" applyFill="1" applyBorder="1" applyAlignment="1">
      <alignment horizontal="left" vertical="center" wrapText="1"/>
    </xf>
    <xf numFmtId="0" fontId="8" fillId="39" borderId="0" xfId="0" applyFont="1" applyFill="1" applyAlignment="1">
      <alignment horizontal="left"/>
    </xf>
    <xf numFmtId="0" fontId="9" fillId="39" borderId="19" xfId="0" applyFont="1" applyFill="1" applyBorder="1" applyAlignment="1">
      <alignment horizontal="center" vertical="center" wrapText="1"/>
    </xf>
    <xf numFmtId="0" fontId="9" fillId="39" borderId="20" xfId="0" applyFont="1" applyFill="1" applyBorder="1" applyAlignment="1">
      <alignment horizontal="center" vertical="center" wrapText="1"/>
    </xf>
    <xf numFmtId="0" fontId="9" fillId="39" borderId="15" xfId="0" applyFont="1" applyFill="1" applyBorder="1" applyAlignment="1">
      <alignment horizontal="center" vertical="center" wrapText="1"/>
    </xf>
    <xf numFmtId="0" fontId="8" fillId="39" borderId="0" xfId="0" applyFont="1" applyFill="1" applyAlignment="1">
      <alignment/>
    </xf>
    <xf numFmtId="0" fontId="15" fillId="39" borderId="13" xfId="0" applyFont="1" applyFill="1" applyBorder="1" applyAlignment="1">
      <alignment horizontal="left" vertical="center" wrapText="1"/>
    </xf>
    <xf numFmtId="0" fontId="15" fillId="39" borderId="16" xfId="0" applyFont="1" applyFill="1" applyBorder="1" applyAlignment="1">
      <alignment horizontal="left" vertical="center" wrapText="1"/>
    </xf>
    <xf numFmtId="0" fontId="15" fillId="39" borderId="18" xfId="0" applyFont="1" applyFill="1" applyBorder="1" applyAlignment="1">
      <alignment horizontal="left" vertical="center" wrapText="1"/>
    </xf>
    <xf numFmtId="0" fontId="9" fillId="39" borderId="15" xfId="0" applyFont="1" applyFill="1" applyBorder="1" applyAlignment="1">
      <alignment horizontal="left" vertical="center" wrapText="1"/>
    </xf>
    <xf numFmtId="0" fontId="9" fillId="39" borderId="15" xfId="0" applyFont="1" applyFill="1" applyBorder="1" applyAlignment="1">
      <alignment vertical="center" wrapText="1"/>
    </xf>
  </cellXfs>
  <cellStyles count="13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редактируемые) 2" xfId="44"/>
    <cellStyle name="Данные (редактируемые) 3" xfId="45"/>
    <cellStyle name="Данные (редактируемые) 4" xfId="46"/>
    <cellStyle name="Данные (только для чтения)" xfId="47"/>
    <cellStyle name="Данные (только для чтения) 2" xfId="48"/>
    <cellStyle name="Данные (только для чтения) 3" xfId="49"/>
    <cellStyle name="Данные (только для чтения) 4" xfId="50"/>
    <cellStyle name="Данные для удаления" xfId="51"/>
    <cellStyle name="Данные для удаления 2" xfId="52"/>
    <cellStyle name="Данные для удаления 3" xfId="53"/>
    <cellStyle name="Данные для удаления 4" xfId="54"/>
    <cellStyle name="Currency" xfId="55"/>
    <cellStyle name="Currency [0]" xfId="56"/>
    <cellStyle name="Денежный 2" xfId="57"/>
    <cellStyle name="Заголовки полей" xfId="58"/>
    <cellStyle name="Заголовки полей [печать]" xfId="59"/>
    <cellStyle name="Заголовки полей 2" xfId="60"/>
    <cellStyle name="Заголовки полей 3" xfId="61"/>
    <cellStyle name="Заголовки полей 4" xfId="62"/>
    <cellStyle name="Заголовок 1" xfId="63"/>
    <cellStyle name="Заголовок 2" xfId="64"/>
    <cellStyle name="Заголовок 3" xfId="65"/>
    <cellStyle name="Заголовок 4" xfId="66"/>
    <cellStyle name="Заголовок меры" xfId="67"/>
    <cellStyle name="Заголовок меры 2" xfId="68"/>
    <cellStyle name="Заголовок меры 3" xfId="69"/>
    <cellStyle name="Заголовок меры 4" xfId="70"/>
    <cellStyle name="Заголовок показателя [печать]" xfId="71"/>
    <cellStyle name="Заголовок показателя константы" xfId="72"/>
    <cellStyle name="Заголовок показателя константы 2" xfId="73"/>
    <cellStyle name="Заголовок показателя константы 3" xfId="74"/>
    <cellStyle name="Заголовок показателя константы 4" xfId="75"/>
    <cellStyle name="Заголовок результата расчета" xfId="76"/>
    <cellStyle name="Заголовок результата расчета 2" xfId="77"/>
    <cellStyle name="Заголовок результата расчета 3" xfId="78"/>
    <cellStyle name="Заголовок результата расчета 4" xfId="79"/>
    <cellStyle name="Заголовок свободного показателя" xfId="80"/>
    <cellStyle name="Заголовок свободного показателя 2" xfId="81"/>
    <cellStyle name="Заголовок свободного показателя 3" xfId="82"/>
    <cellStyle name="Заголовок свободного показателя 4" xfId="83"/>
    <cellStyle name="Значение фильтра" xfId="84"/>
    <cellStyle name="Значение фильтра [печать]" xfId="85"/>
    <cellStyle name="Значение фильтра [печать] 2" xfId="86"/>
    <cellStyle name="Значение фильтра [печать] 3" xfId="87"/>
    <cellStyle name="Значение фильтра [печать] 4" xfId="88"/>
    <cellStyle name="Значение фильтра 2" xfId="89"/>
    <cellStyle name="Значение фильтра 3" xfId="90"/>
    <cellStyle name="Значение фильтра 4" xfId="91"/>
    <cellStyle name="Информация о задаче" xfId="92"/>
    <cellStyle name="Итог" xfId="93"/>
    <cellStyle name="Контрольная ячейка" xfId="94"/>
    <cellStyle name="Название" xfId="95"/>
    <cellStyle name="Нейтральный" xfId="96"/>
    <cellStyle name="Обычный 2" xfId="97"/>
    <cellStyle name="Обычный 2 2" xfId="98"/>
    <cellStyle name="Обычный 2 3" xfId="99"/>
    <cellStyle name="Обычный 2 4" xfId="100"/>
    <cellStyle name="Обычный 2 5" xfId="101"/>
    <cellStyle name="Обычный 3" xfId="102"/>
    <cellStyle name="Отдельная ячейка" xfId="103"/>
    <cellStyle name="Отдельная ячейка - константа" xfId="104"/>
    <cellStyle name="Отдельная ячейка - константа [печать]" xfId="105"/>
    <cellStyle name="Отдельная ячейка - константа [печать] 2" xfId="106"/>
    <cellStyle name="Отдельная ячейка - константа [печать] 3" xfId="107"/>
    <cellStyle name="Отдельная ячейка - константа [печать] 4" xfId="108"/>
    <cellStyle name="Отдельная ячейка - константа 2" xfId="109"/>
    <cellStyle name="Отдельная ячейка - константа 3" xfId="110"/>
    <cellStyle name="Отдельная ячейка - константа 4" xfId="111"/>
    <cellStyle name="Отдельная ячейка [печать]" xfId="112"/>
    <cellStyle name="Отдельная ячейка [печать] 2" xfId="113"/>
    <cellStyle name="Отдельная ячейка [печать] 3" xfId="114"/>
    <cellStyle name="Отдельная ячейка [печать] 4" xfId="115"/>
    <cellStyle name="Отдельная ячейка 2" xfId="116"/>
    <cellStyle name="Отдельная ячейка 3" xfId="117"/>
    <cellStyle name="Отдельная ячейка 4" xfId="118"/>
    <cellStyle name="Отдельная ячейка-результат" xfId="119"/>
    <cellStyle name="Отдельная ячейка-результат [печать]" xfId="120"/>
    <cellStyle name="Отдельная ячейка-результат [печать] 2" xfId="121"/>
    <cellStyle name="Отдельная ячейка-результат [печать] 3" xfId="122"/>
    <cellStyle name="Отдельная ячейка-результат [печать] 4" xfId="123"/>
    <cellStyle name="Отдельная ячейка-результат 2" xfId="124"/>
    <cellStyle name="Отдельная ячейка-результат 3" xfId="125"/>
    <cellStyle name="Отдельная ячейка-результат 4" xfId="126"/>
    <cellStyle name="Followed Hyperlink" xfId="127"/>
    <cellStyle name="Плохой" xfId="128"/>
    <cellStyle name="Пояснение" xfId="129"/>
    <cellStyle name="Примечание" xfId="130"/>
    <cellStyle name="Percent" xfId="131"/>
    <cellStyle name="Свойства элементов измерения" xfId="132"/>
    <cellStyle name="Свойства элементов измерения [печать]" xfId="133"/>
    <cellStyle name="Свойства элементов измерения [печать] 2" xfId="134"/>
    <cellStyle name="Свойства элементов измерения [печать] 3" xfId="135"/>
    <cellStyle name="Свойства элементов измерения [печать] 4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  <cellStyle name="Элементы осей" xfId="142"/>
    <cellStyle name="Элементы осей [печать]" xfId="143"/>
    <cellStyle name="Элементы осей [печать] 2" xfId="144"/>
    <cellStyle name="Элементы осей [печать] 3" xfId="145"/>
    <cellStyle name="Элементы осей [печать] 4" xfId="146"/>
    <cellStyle name="Элементы осей 2" xfId="147"/>
    <cellStyle name="Элементы осей 3" xfId="148"/>
    <cellStyle name="Элементы осей 4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S77"/>
  <sheetViews>
    <sheetView view="pageBreakPreview" zoomScale="59" zoomScaleNormal="85" zoomScaleSheetLayoutView="59" zoomScalePageLayoutView="0" workbookViewId="0" topLeftCell="A1">
      <selection activeCell="H6" sqref="H6"/>
    </sheetView>
  </sheetViews>
  <sheetFormatPr defaultColWidth="9.00390625" defaultRowHeight="12.75"/>
  <cols>
    <col min="1" max="1" width="87.625" style="13" customWidth="1"/>
    <col min="2" max="2" width="11.25390625" style="1" customWidth="1"/>
    <col min="3" max="3" width="12.75390625" style="1" customWidth="1"/>
    <col min="4" max="4" width="26.375" style="1" customWidth="1"/>
    <col min="5" max="5" width="0.12890625" style="1" hidden="1" customWidth="1"/>
    <col min="6" max="6" width="20.625" style="1" hidden="1" customWidth="1"/>
    <col min="7" max="7" width="20.25390625" style="1" hidden="1" customWidth="1"/>
    <col min="8" max="8" width="25.375" style="1" customWidth="1"/>
    <col min="9" max="9" width="12.875" style="1" hidden="1" customWidth="1"/>
    <col min="10" max="10" width="14.625" style="1" hidden="1" customWidth="1"/>
    <col min="11" max="11" width="16.00390625" style="1" hidden="1" customWidth="1"/>
    <col min="12" max="12" width="24.25390625" style="1" customWidth="1"/>
    <col min="13" max="13" width="18.00390625" style="1" hidden="1" customWidth="1"/>
    <col min="14" max="14" width="19.125" style="1" hidden="1" customWidth="1"/>
    <col min="15" max="15" width="19.875" style="1" hidden="1" customWidth="1"/>
    <col min="16" max="16" width="12.375" style="1" customWidth="1"/>
    <col min="17" max="16384" width="9.125" style="1" customWidth="1"/>
  </cols>
  <sheetData>
    <row r="1" spans="1:15" ht="25.5" customHeight="1">
      <c r="A1" s="155"/>
      <c r="B1" s="156"/>
      <c r="C1" s="156"/>
      <c r="D1" s="73"/>
      <c r="E1" s="30"/>
      <c r="F1" s="30"/>
      <c r="G1" s="30"/>
      <c r="H1" s="78" t="s">
        <v>587</v>
      </c>
      <c r="I1" s="30"/>
      <c r="J1" s="30"/>
      <c r="K1" s="30"/>
      <c r="L1" s="30"/>
      <c r="M1" s="30"/>
      <c r="N1" s="30"/>
      <c r="O1" s="30"/>
    </row>
    <row r="2" spans="1:15" ht="18.75" customHeight="1">
      <c r="A2" s="73"/>
      <c r="B2" s="74"/>
      <c r="C2" s="74"/>
      <c r="D2" s="30"/>
      <c r="E2" s="30"/>
      <c r="F2" s="30"/>
      <c r="G2" s="30"/>
      <c r="H2" s="78" t="s">
        <v>203</v>
      </c>
      <c r="I2" s="30"/>
      <c r="J2" s="30"/>
      <c r="K2" s="30"/>
      <c r="L2" s="30"/>
      <c r="M2" s="30"/>
      <c r="N2" s="30"/>
      <c r="O2" s="30"/>
    </row>
    <row r="3" spans="1:15" ht="18.75" customHeight="1">
      <c r="A3" s="73"/>
      <c r="B3" s="74"/>
      <c r="C3" s="74"/>
      <c r="D3" s="30"/>
      <c r="E3" s="30"/>
      <c r="F3" s="30"/>
      <c r="G3" s="30"/>
      <c r="H3" s="78" t="s">
        <v>182</v>
      </c>
      <c r="I3" s="30"/>
      <c r="J3" s="30"/>
      <c r="K3" s="30"/>
      <c r="L3" s="30"/>
      <c r="M3" s="30"/>
      <c r="N3" s="30"/>
      <c r="O3" s="30"/>
    </row>
    <row r="4" spans="1:15" ht="16.5" customHeight="1">
      <c r="A4" s="73"/>
      <c r="B4" s="74"/>
      <c r="C4" s="74"/>
      <c r="D4" s="30"/>
      <c r="E4" s="30"/>
      <c r="F4" s="30"/>
      <c r="G4" s="30"/>
      <c r="H4" s="78" t="s">
        <v>677</v>
      </c>
      <c r="I4" s="30"/>
      <c r="J4" s="30"/>
      <c r="K4" s="30"/>
      <c r="L4" s="30"/>
      <c r="M4" s="30"/>
      <c r="N4" s="30"/>
      <c r="O4" s="30"/>
    </row>
    <row r="5" spans="1:15" ht="18.75">
      <c r="A5" s="73" t="s">
        <v>199</v>
      </c>
      <c r="B5" s="74"/>
      <c r="C5" s="30"/>
      <c r="D5" s="30"/>
      <c r="E5" s="78"/>
      <c r="F5" s="30"/>
      <c r="G5" s="30"/>
      <c r="H5" s="78" t="s">
        <v>577</v>
      </c>
      <c r="I5" s="30"/>
      <c r="J5" s="30"/>
      <c r="K5" s="30"/>
      <c r="L5" s="30"/>
      <c r="M5" s="30"/>
      <c r="N5" s="30"/>
      <c r="O5" s="30"/>
    </row>
    <row r="6" spans="1:15" ht="18.75">
      <c r="A6" s="73"/>
      <c r="B6" s="74"/>
      <c r="C6" s="30"/>
      <c r="D6" s="30"/>
      <c r="E6" s="78"/>
      <c r="F6" s="30"/>
      <c r="G6" s="30"/>
      <c r="H6" s="78" t="s">
        <v>203</v>
      </c>
      <c r="I6" s="30"/>
      <c r="J6" s="30"/>
      <c r="K6" s="30"/>
      <c r="L6" s="30"/>
      <c r="M6" s="30"/>
      <c r="N6" s="30"/>
      <c r="O6" s="30"/>
    </row>
    <row r="7" spans="1:15" ht="18.75">
      <c r="A7" s="73"/>
      <c r="B7" s="74"/>
      <c r="C7" s="30"/>
      <c r="D7" s="30"/>
      <c r="E7" s="78"/>
      <c r="F7" s="30"/>
      <c r="G7" s="30"/>
      <c r="H7" s="78" t="s">
        <v>182</v>
      </c>
      <c r="I7" s="30"/>
      <c r="J7" s="30"/>
      <c r="K7" s="30"/>
      <c r="L7" s="30"/>
      <c r="M7" s="30"/>
      <c r="N7" s="30"/>
      <c r="O7" s="30"/>
    </row>
    <row r="8" spans="1:15" ht="18.75">
      <c r="A8" s="73"/>
      <c r="B8" s="74"/>
      <c r="C8" s="30"/>
      <c r="D8" s="30"/>
      <c r="E8" s="78"/>
      <c r="F8" s="30"/>
      <c r="G8" s="30"/>
      <c r="H8" s="78" t="s">
        <v>440</v>
      </c>
      <c r="I8" s="30"/>
      <c r="J8" s="30"/>
      <c r="K8" s="30"/>
      <c r="L8" s="30"/>
      <c r="M8" s="30"/>
      <c r="N8" s="30"/>
      <c r="O8" s="30"/>
    </row>
    <row r="9" spans="1:15" ht="18.75">
      <c r="A9" s="73"/>
      <c r="B9" s="74"/>
      <c r="C9" s="30"/>
      <c r="D9" s="30"/>
      <c r="E9" s="78"/>
      <c r="F9" s="30"/>
      <c r="G9" s="30"/>
      <c r="H9" s="78" t="s">
        <v>576</v>
      </c>
      <c r="I9" s="30"/>
      <c r="J9" s="30"/>
      <c r="K9" s="30"/>
      <c r="L9" s="30"/>
      <c r="M9" s="30"/>
      <c r="N9" s="30"/>
      <c r="O9" s="30"/>
    </row>
    <row r="10" spans="1:15" ht="18.75">
      <c r="A10" s="73"/>
      <c r="B10" s="74"/>
      <c r="C10" s="30"/>
      <c r="D10" s="30"/>
      <c r="E10" s="78"/>
      <c r="F10" s="30"/>
      <c r="G10" s="30"/>
      <c r="H10" s="78"/>
      <c r="I10" s="30"/>
      <c r="J10" s="30"/>
      <c r="K10" s="30"/>
      <c r="L10" s="30"/>
      <c r="M10" s="30"/>
      <c r="N10" s="30"/>
      <c r="O10" s="30"/>
    </row>
    <row r="11" spans="1:15" ht="15" customHeight="1">
      <c r="A11" s="73"/>
      <c r="B11" s="74"/>
      <c r="C11" s="74"/>
      <c r="D11" s="73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</row>
    <row r="12" spans="1:15" ht="31.5" customHeight="1">
      <c r="A12" s="160" t="s">
        <v>566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30"/>
      <c r="N12" s="30"/>
      <c r="O12" s="30"/>
    </row>
    <row r="13" spans="1:19" ht="28.5" customHeight="1">
      <c r="A13" s="161" t="s">
        <v>567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30"/>
      <c r="N13" s="30"/>
      <c r="O13" s="30"/>
      <c r="S13" s="1" t="s">
        <v>199</v>
      </c>
    </row>
    <row r="14" spans="1:15" ht="30.75" customHeight="1">
      <c r="A14" s="161" t="s">
        <v>555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30"/>
      <c r="N14" s="30"/>
      <c r="O14" s="30"/>
    </row>
    <row r="15" spans="1:15" ht="6.75" customHeight="1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30"/>
      <c r="N15" s="30"/>
      <c r="O15" s="30"/>
    </row>
    <row r="16" spans="1:15" ht="19.5" customHeight="1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0"/>
      <c r="N16" s="30"/>
      <c r="O16" s="30"/>
    </row>
    <row r="17" spans="1:15" ht="16.5" customHeight="1">
      <c r="A17" s="31"/>
      <c r="B17" s="32"/>
      <c r="C17" s="32"/>
      <c r="D17" s="30"/>
      <c r="E17" s="33" t="s">
        <v>358</v>
      </c>
      <c r="F17" s="33"/>
      <c r="G17" s="30"/>
      <c r="H17" s="30"/>
      <c r="I17" s="30"/>
      <c r="J17" s="30"/>
      <c r="K17" s="30"/>
      <c r="L17" s="14" t="s">
        <v>266</v>
      </c>
      <c r="M17" s="30"/>
      <c r="N17" s="30"/>
      <c r="O17" s="30"/>
    </row>
    <row r="18" spans="1:15" ht="28.5" customHeight="1">
      <c r="A18" s="157" t="s">
        <v>150</v>
      </c>
      <c r="B18" s="157" t="s">
        <v>553</v>
      </c>
      <c r="C18" s="157" t="s">
        <v>554</v>
      </c>
      <c r="D18" s="162" t="s">
        <v>200</v>
      </c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</row>
    <row r="19" spans="1:15" ht="30.75" customHeight="1">
      <c r="A19" s="158"/>
      <c r="B19" s="159"/>
      <c r="C19" s="159"/>
      <c r="D19" s="83" t="s">
        <v>442</v>
      </c>
      <c r="E19" s="84" t="s">
        <v>477</v>
      </c>
      <c r="F19" s="84" t="s">
        <v>475</v>
      </c>
      <c r="G19" s="85" t="s">
        <v>476</v>
      </c>
      <c r="H19" s="86" t="s">
        <v>443</v>
      </c>
      <c r="I19" s="83" t="s">
        <v>477</v>
      </c>
      <c r="J19" s="83" t="s">
        <v>475</v>
      </c>
      <c r="K19" s="83" t="s">
        <v>476</v>
      </c>
      <c r="L19" s="86" t="s">
        <v>444</v>
      </c>
      <c r="M19" s="83" t="s">
        <v>477</v>
      </c>
      <c r="N19" s="83" t="s">
        <v>475</v>
      </c>
      <c r="O19" s="83" t="s">
        <v>476</v>
      </c>
    </row>
    <row r="20" spans="1:15" ht="21.75" customHeight="1">
      <c r="A20" s="77">
        <v>1</v>
      </c>
      <c r="B20" s="75">
        <v>2</v>
      </c>
      <c r="C20" s="75">
        <v>3</v>
      </c>
      <c r="D20" s="8">
        <v>4</v>
      </c>
      <c r="E20" s="9"/>
      <c r="F20" s="9"/>
      <c r="G20" s="8"/>
      <c r="H20" s="77">
        <v>5</v>
      </c>
      <c r="I20" s="10"/>
      <c r="J20" s="10"/>
      <c r="K20" s="10"/>
      <c r="L20" s="77">
        <v>6</v>
      </c>
      <c r="M20" s="10"/>
      <c r="N20" s="10"/>
      <c r="O20" s="10"/>
    </row>
    <row r="21" spans="1:15" ht="18.75">
      <c r="A21" s="80" t="s">
        <v>248</v>
      </c>
      <c r="B21" s="19" t="s">
        <v>151</v>
      </c>
      <c r="C21" s="19" t="s">
        <v>548</v>
      </c>
      <c r="D21" s="20">
        <f>D22+D23+D24+D25+D26+D27+D28</f>
        <v>57463.6</v>
      </c>
      <c r="E21" s="20">
        <f aca="true" t="shared" si="0" ref="E21:O21">E22+E23+E24+E25+E26+E27+E28</f>
        <v>6114.699999999999</v>
      </c>
      <c r="F21" s="20">
        <f t="shared" si="0"/>
        <v>49484.8</v>
      </c>
      <c r="G21" s="20">
        <f t="shared" si="0"/>
        <v>2978.6</v>
      </c>
      <c r="H21" s="20">
        <f t="shared" si="0"/>
        <v>57401.5</v>
      </c>
      <c r="I21" s="20">
        <f t="shared" si="0"/>
        <v>6117</v>
      </c>
      <c r="J21" s="20">
        <f t="shared" si="0"/>
        <v>48755.9</v>
      </c>
      <c r="K21" s="20">
        <f t="shared" si="0"/>
        <v>2978.6</v>
      </c>
      <c r="L21" s="20">
        <f t="shared" si="0"/>
        <v>51691.399999999994</v>
      </c>
      <c r="M21" s="20">
        <f t="shared" si="0"/>
        <v>6119</v>
      </c>
      <c r="N21" s="20">
        <f t="shared" si="0"/>
        <v>42593.8</v>
      </c>
      <c r="O21" s="20">
        <f t="shared" si="0"/>
        <v>2978.6</v>
      </c>
    </row>
    <row r="22" spans="1:15" ht="37.5">
      <c r="A22" s="21" t="s">
        <v>127</v>
      </c>
      <c r="B22" s="22" t="s">
        <v>151</v>
      </c>
      <c r="C22" s="22" t="s">
        <v>155</v>
      </c>
      <c r="D22" s="17">
        <f>целевая!F21</f>
        <v>1424.4</v>
      </c>
      <c r="E22" s="17">
        <v>0</v>
      </c>
      <c r="F22" s="17">
        <v>1273.6</v>
      </c>
      <c r="G22" s="17">
        <v>0</v>
      </c>
      <c r="H22" s="17">
        <v>1273.6</v>
      </c>
      <c r="I22" s="17">
        <v>0</v>
      </c>
      <c r="J22" s="17">
        <v>1273.6</v>
      </c>
      <c r="K22" s="17">
        <v>0</v>
      </c>
      <c r="L22" s="17">
        <v>1273.6</v>
      </c>
      <c r="M22" s="17">
        <v>0</v>
      </c>
      <c r="N22" s="17">
        <v>1273.6</v>
      </c>
      <c r="O22" s="17">
        <v>0</v>
      </c>
    </row>
    <row r="23" spans="1:15" ht="56.25">
      <c r="A23" s="79" t="s">
        <v>230</v>
      </c>
      <c r="B23" s="22" t="s">
        <v>151</v>
      </c>
      <c r="C23" s="22" t="s">
        <v>154</v>
      </c>
      <c r="D23" s="17">
        <f>целевая!F28</f>
        <v>1596.3999999999999</v>
      </c>
      <c r="E23" s="17">
        <v>0</v>
      </c>
      <c r="F23" s="17">
        <v>1242.6</v>
      </c>
      <c r="G23" s="17">
        <v>287</v>
      </c>
      <c r="H23" s="17">
        <v>1602.9</v>
      </c>
      <c r="I23" s="17">
        <v>0</v>
      </c>
      <c r="J23" s="17">
        <v>1315.9</v>
      </c>
      <c r="K23" s="17">
        <v>287</v>
      </c>
      <c r="L23" s="17">
        <v>1529.6</v>
      </c>
      <c r="M23" s="17">
        <v>0</v>
      </c>
      <c r="N23" s="17">
        <v>1242.6</v>
      </c>
      <c r="O23" s="17">
        <v>287</v>
      </c>
    </row>
    <row r="24" spans="1:15" ht="56.25">
      <c r="A24" s="79" t="s">
        <v>123</v>
      </c>
      <c r="B24" s="22" t="s">
        <v>151</v>
      </c>
      <c r="C24" s="22" t="s">
        <v>152</v>
      </c>
      <c r="D24" s="17">
        <f>целевая!F41</f>
        <v>29252.199999999997</v>
      </c>
      <c r="E24" s="17">
        <v>2173.3999999999996</v>
      </c>
      <c r="F24" s="17">
        <v>23917.9</v>
      </c>
      <c r="G24" s="17">
        <v>412.70000000000005</v>
      </c>
      <c r="H24" s="17">
        <v>26017.4</v>
      </c>
      <c r="I24" s="17">
        <v>2175.3999999999996</v>
      </c>
      <c r="J24" s="17">
        <v>23429.300000000003</v>
      </c>
      <c r="K24" s="17">
        <v>412.70000000000005</v>
      </c>
      <c r="L24" s="17">
        <v>25386.699999999997</v>
      </c>
      <c r="M24" s="17">
        <v>2177.1</v>
      </c>
      <c r="N24" s="17">
        <v>22796.9</v>
      </c>
      <c r="O24" s="17">
        <v>412.70000000000005</v>
      </c>
    </row>
    <row r="25" spans="1:15" ht="18.75">
      <c r="A25" s="79" t="s">
        <v>198</v>
      </c>
      <c r="B25" s="22" t="s">
        <v>151</v>
      </c>
      <c r="C25" s="22" t="s">
        <v>159</v>
      </c>
      <c r="D25" s="17">
        <f>целевая!F107</f>
        <v>5.7</v>
      </c>
      <c r="E25" s="17">
        <v>5.7</v>
      </c>
      <c r="F25" s="17">
        <v>0</v>
      </c>
      <c r="G25" s="17">
        <v>0</v>
      </c>
      <c r="H25" s="17">
        <v>6</v>
      </c>
      <c r="I25" s="17">
        <v>6</v>
      </c>
      <c r="J25" s="17">
        <v>0</v>
      </c>
      <c r="K25" s="17">
        <v>0</v>
      </c>
      <c r="L25" s="17">
        <v>6.3</v>
      </c>
      <c r="M25" s="17">
        <v>6.3</v>
      </c>
      <c r="N25" s="17">
        <v>0</v>
      </c>
      <c r="O25" s="17">
        <v>0</v>
      </c>
    </row>
    <row r="26" spans="1:15" ht="37.5">
      <c r="A26" s="79" t="s">
        <v>232</v>
      </c>
      <c r="B26" s="22" t="s">
        <v>151</v>
      </c>
      <c r="C26" s="22" t="s">
        <v>167</v>
      </c>
      <c r="D26" s="17">
        <f>целевая!F111</f>
        <v>6501.099999999999</v>
      </c>
      <c r="E26" s="17">
        <v>0</v>
      </c>
      <c r="F26" s="17">
        <v>6195.5</v>
      </c>
      <c r="G26" s="17">
        <v>205.2</v>
      </c>
      <c r="H26" s="17">
        <v>6251.799999999999</v>
      </c>
      <c r="I26" s="17">
        <v>0</v>
      </c>
      <c r="J26" s="17">
        <v>6046.599999999999</v>
      </c>
      <c r="K26" s="17">
        <v>205.2</v>
      </c>
      <c r="L26" s="17">
        <v>6080.7</v>
      </c>
      <c r="M26" s="17">
        <v>0</v>
      </c>
      <c r="N26" s="17">
        <v>5875.5</v>
      </c>
      <c r="O26" s="17">
        <v>205.2</v>
      </c>
    </row>
    <row r="27" spans="1:15" ht="18.75">
      <c r="A27" s="79" t="s">
        <v>153</v>
      </c>
      <c r="B27" s="22" t="s">
        <v>151</v>
      </c>
      <c r="C27" s="22" t="s">
        <v>173</v>
      </c>
      <c r="D27" s="17">
        <f>целевая!F127</f>
        <v>0</v>
      </c>
      <c r="E27" s="17">
        <v>0</v>
      </c>
      <c r="F27" s="17">
        <v>5950</v>
      </c>
      <c r="G27" s="17">
        <v>0</v>
      </c>
      <c r="H27" s="17">
        <v>5037</v>
      </c>
      <c r="I27" s="17">
        <v>0</v>
      </c>
      <c r="J27" s="17">
        <v>5487</v>
      </c>
      <c r="K27" s="17">
        <v>0</v>
      </c>
      <c r="L27" s="17">
        <v>500</v>
      </c>
      <c r="M27" s="17">
        <v>0</v>
      </c>
      <c r="N27" s="17">
        <v>500</v>
      </c>
      <c r="O27" s="17">
        <v>0</v>
      </c>
    </row>
    <row r="28" spans="1:15" ht="24.75" customHeight="1">
      <c r="A28" s="79" t="s">
        <v>174</v>
      </c>
      <c r="B28" s="22" t="s">
        <v>151</v>
      </c>
      <c r="C28" s="22" t="s">
        <v>189</v>
      </c>
      <c r="D28" s="17">
        <f>целевая!F131</f>
        <v>18683.800000000003</v>
      </c>
      <c r="E28" s="17">
        <v>3935.6</v>
      </c>
      <c r="F28" s="17">
        <v>10905.2</v>
      </c>
      <c r="G28" s="17">
        <v>2073.7</v>
      </c>
      <c r="H28" s="17">
        <v>17212.8</v>
      </c>
      <c r="I28" s="17">
        <v>3935.6</v>
      </c>
      <c r="J28" s="17">
        <v>11203.5</v>
      </c>
      <c r="K28" s="17">
        <v>2073.7</v>
      </c>
      <c r="L28" s="17">
        <v>16914.5</v>
      </c>
      <c r="M28" s="17">
        <v>3935.6</v>
      </c>
      <c r="N28" s="17">
        <v>10905.2</v>
      </c>
      <c r="O28" s="17">
        <v>2073.7</v>
      </c>
    </row>
    <row r="29" spans="1:15" ht="37.5">
      <c r="A29" s="80" t="s">
        <v>240</v>
      </c>
      <c r="B29" s="19" t="s">
        <v>154</v>
      </c>
      <c r="C29" s="19" t="s">
        <v>548</v>
      </c>
      <c r="D29" s="20">
        <f>D30+D31</f>
        <v>915.3000000000001</v>
      </c>
      <c r="E29" s="20">
        <f aca="true" t="shared" si="1" ref="E29:O29">E30+E31</f>
        <v>735</v>
      </c>
      <c r="F29" s="20">
        <f t="shared" si="1"/>
        <v>194</v>
      </c>
      <c r="G29" s="20">
        <f t="shared" si="1"/>
        <v>54.699999999999996</v>
      </c>
      <c r="H29" s="20">
        <f t="shared" si="1"/>
        <v>534.5</v>
      </c>
      <c r="I29" s="20">
        <f t="shared" si="1"/>
        <v>295.6</v>
      </c>
      <c r="J29" s="20">
        <f t="shared" si="1"/>
        <v>170.9</v>
      </c>
      <c r="K29" s="20">
        <f t="shared" si="1"/>
        <v>54.699999999999996</v>
      </c>
      <c r="L29" s="20">
        <f t="shared" si="1"/>
        <v>523</v>
      </c>
      <c r="M29" s="20">
        <f t="shared" si="1"/>
        <v>278.9</v>
      </c>
      <c r="N29" s="20">
        <f t="shared" si="1"/>
        <v>170</v>
      </c>
      <c r="O29" s="20">
        <f t="shared" si="1"/>
        <v>54.699999999999996</v>
      </c>
    </row>
    <row r="30" spans="1:15" ht="37.5">
      <c r="A30" s="79" t="s">
        <v>357</v>
      </c>
      <c r="B30" s="22" t="s">
        <v>154</v>
      </c>
      <c r="C30" s="22" t="s">
        <v>156</v>
      </c>
      <c r="D30" s="17">
        <f>целевая!F163</f>
        <v>95.1</v>
      </c>
      <c r="E30" s="17">
        <v>0</v>
      </c>
      <c r="F30" s="17">
        <v>110</v>
      </c>
      <c r="G30" s="17">
        <v>54.699999999999996</v>
      </c>
      <c r="H30" s="17">
        <v>178</v>
      </c>
      <c r="I30" s="17">
        <v>0</v>
      </c>
      <c r="J30" s="17">
        <v>110</v>
      </c>
      <c r="K30" s="17">
        <v>54.699999999999996</v>
      </c>
      <c r="L30" s="17">
        <v>184.1</v>
      </c>
      <c r="M30" s="17">
        <v>0</v>
      </c>
      <c r="N30" s="17">
        <v>110</v>
      </c>
      <c r="O30" s="17">
        <v>54.699999999999996</v>
      </c>
    </row>
    <row r="31" spans="1:15" ht="37.5">
      <c r="A31" s="21" t="s">
        <v>241</v>
      </c>
      <c r="B31" s="22" t="s">
        <v>154</v>
      </c>
      <c r="C31" s="22" t="s">
        <v>176</v>
      </c>
      <c r="D31" s="17">
        <f>целевая!F172</f>
        <v>820.2</v>
      </c>
      <c r="E31" s="17">
        <v>735</v>
      </c>
      <c r="F31" s="17">
        <v>84</v>
      </c>
      <c r="G31" s="17">
        <v>0</v>
      </c>
      <c r="H31" s="17">
        <v>356.50000000000006</v>
      </c>
      <c r="I31" s="17">
        <v>295.6</v>
      </c>
      <c r="J31" s="17">
        <v>60.9</v>
      </c>
      <c r="K31" s="17">
        <v>0</v>
      </c>
      <c r="L31" s="17">
        <v>338.9</v>
      </c>
      <c r="M31" s="17">
        <v>278.9</v>
      </c>
      <c r="N31" s="17">
        <v>60</v>
      </c>
      <c r="O31" s="17">
        <v>0</v>
      </c>
    </row>
    <row r="32" spans="1:15" ht="18.75">
      <c r="A32" s="80" t="s">
        <v>158</v>
      </c>
      <c r="B32" s="19" t="s">
        <v>152</v>
      </c>
      <c r="C32" s="19" t="s">
        <v>548</v>
      </c>
      <c r="D32" s="20">
        <f>D34+D35+D33</f>
        <v>24455.300000000003</v>
      </c>
      <c r="E32" s="20">
        <f aca="true" t="shared" si="2" ref="E32:O32">E34+E35</f>
        <v>10064</v>
      </c>
      <c r="F32" s="20">
        <f t="shared" si="2"/>
        <v>12273</v>
      </c>
      <c r="G32" s="20">
        <f t="shared" si="2"/>
        <v>0</v>
      </c>
      <c r="H32" s="20">
        <f>H34+H35+H33</f>
        <v>23078</v>
      </c>
      <c r="I32" s="20">
        <f>I34+I35+I33</f>
        <v>10064</v>
      </c>
      <c r="J32" s="20">
        <f>J34+J35+J33</f>
        <v>13014</v>
      </c>
      <c r="K32" s="20">
        <f>K34+K35+K33</f>
        <v>0</v>
      </c>
      <c r="L32" s="20">
        <f>L34+L35+L33</f>
        <v>23751</v>
      </c>
      <c r="M32" s="20">
        <f t="shared" si="2"/>
        <v>10064</v>
      </c>
      <c r="N32" s="20">
        <f t="shared" si="2"/>
        <v>13687</v>
      </c>
      <c r="O32" s="20">
        <f t="shared" si="2"/>
        <v>0</v>
      </c>
    </row>
    <row r="33" spans="1:15" ht="18.75">
      <c r="A33" s="79" t="s">
        <v>657</v>
      </c>
      <c r="B33" s="22" t="s">
        <v>152</v>
      </c>
      <c r="C33" s="22" t="s">
        <v>164</v>
      </c>
      <c r="D33" s="17">
        <f>целевая!F186</f>
        <v>2.4</v>
      </c>
      <c r="E33" s="17"/>
      <c r="F33" s="17"/>
      <c r="G33" s="17"/>
      <c r="H33" s="17"/>
      <c r="I33" s="17"/>
      <c r="J33" s="17"/>
      <c r="K33" s="17"/>
      <c r="L33" s="17"/>
      <c r="M33" s="20"/>
      <c r="N33" s="20"/>
      <c r="O33" s="20"/>
    </row>
    <row r="34" spans="1:15" ht="22.5" customHeight="1">
      <c r="A34" s="79" t="s">
        <v>190</v>
      </c>
      <c r="B34" s="22" t="s">
        <v>152</v>
      </c>
      <c r="C34" s="22" t="s">
        <v>156</v>
      </c>
      <c r="D34" s="17">
        <f>целевая!F189</f>
        <v>23216.100000000002</v>
      </c>
      <c r="E34" s="17">
        <v>9572.8</v>
      </c>
      <c r="F34" s="17">
        <v>12241</v>
      </c>
      <c r="G34" s="17">
        <v>0</v>
      </c>
      <c r="H34" s="17">
        <v>22554.8</v>
      </c>
      <c r="I34" s="17">
        <v>9572.8</v>
      </c>
      <c r="J34" s="17">
        <v>12982</v>
      </c>
      <c r="K34" s="17">
        <v>0</v>
      </c>
      <c r="L34" s="17">
        <v>23227.8</v>
      </c>
      <c r="M34" s="17">
        <v>9572.8</v>
      </c>
      <c r="N34" s="17">
        <v>13655</v>
      </c>
      <c r="O34" s="17">
        <v>0</v>
      </c>
    </row>
    <row r="35" spans="1:15" ht="21.75" customHeight="1">
      <c r="A35" s="21" t="s">
        <v>201</v>
      </c>
      <c r="B35" s="22" t="s">
        <v>152</v>
      </c>
      <c r="C35" s="22" t="s">
        <v>202</v>
      </c>
      <c r="D35" s="17">
        <f>целевая!F208</f>
        <v>1236.8</v>
      </c>
      <c r="E35" s="17">
        <v>491.2</v>
      </c>
      <c r="F35" s="17">
        <v>32</v>
      </c>
      <c r="G35" s="17">
        <v>0</v>
      </c>
      <c r="H35" s="17">
        <v>523.2</v>
      </c>
      <c r="I35" s="17">
        <v>491.2</v>
      </c>
      <c r="J35" s="17">
        <v>32</v>
      </c>
      <c r="K35" s="17">
        <v>0</v>
      </c>
      <c r="L35" s="17">
        <v>523.2</v>
      </c>
      <c r="M35" s="17">
        <v>491.2</v>
      </c>
      <c r="N35" s="17">
        <v>32</v>
      </c>
      <c r="O35" s="17">
        <v>0</v>
      </c>
    </row>
    <row r="36" spans="1:15" ht="26.25" customHeight="1">
      <c r="A36" s="80" t="s">
        <v>196</v>
      </c>
      <c r="B36" s="19" t="s">
        <v>159</v>
      </c>
      <c r="C36" s="19" t="s">
        <v>548</v>
      </c>
      <c r="D36" s="20">
        <f>D37+D38+D39</f>
        <v>3165.3</v>
      </c>
      <c r="E36" s="20">
        <f aca="true" t="shared" si="3" ref="E36:O36">E37+E38</f>
        <v>6208</v>
      </c>
      <c r="F36" s="20">
        <f t="shared" si="3"/>
        <v>1310</v>
      </c>
      <c r="G36" s="20">
        <f t="shared" si="3"/>
        <v>0</v>
      </c>
      <c r="H36" s="20">
        <f>H37+H38+H39</f>
        <v>818</v>
      </c>
      <c r="I36" s="20">
        <f>I37+I38+I39</f>
        <v>7663</v>
      </c>
      <c r="J36" s="20">
        <f>J37+J38+J39</f>
        <v>818</v>
      </c>
      <c r="K36" s="20">
        <f>K37+K38+K39</f>
        <v>237</v>
      </c>
      <c r="L36" s="20">
        <f>L37+L38+L39</f>
        <v>22297.399999999998</v>
      </c>
      <c r="M36" s="20">
        <f t="shared" si="3"/>
        <v>0</v>
      </c>
      <c r="N36" s="20">
        <f t="shared" si="3"/>
        <v>818</v>
      </c>
      <c r="O36" s="20">
        <f t="shared" si="3"/>
        <v>0</v>
      </c>
    </row>
    <row r="37" spans="1:15" ht="24" customHeight="1">
      <c r="A37" s="79" t="s">
        <v>197</v>
      </c>
      <c r="B37" s="22" t="s">
        <v>159</v>
      </c>
      <c r="C37" s="22" t="s">
        <v>151</v>
      </c>
      <c r="D37" s="17">
        <f>целевая!F221</f>
        <v>1118.2</v>
      </c>
      <c r="E37" s="17">
        <v>0</v>
      </c>
      <c r="F37" s="17">
        <v>609.1</v>
      </c>
      <c r="G37" s="17">
        <v>0</v>
      </c>
      <c r="H37" s="17">
        <v>609.1</v>
      </c>
      <c r="I37" s="17">
        <v>0</v>
      </c>
      <c r="J37" s="17">
        <v>609.1</v>
      </c>
      <c r="K37" s="17">
        <v>0</v>
      </c>
      <c r="L37" s="17">
        <v>609.1</v>
      </c>
      <c r="M37" s="17">
        <v>0</v>
      </c>
      <c r="N37" s="17">
        <v>609.1</v>
      </c>
      <c r="O37" s="17">
        <v>0</v>
      </c>
    </row>
    <row r="38" spans="1:15" ht="22.5" customHeight="1">
      <c r="A38" s="21" t="s">
        <v>188</v>
      </c>
      <c r="B38" s="22" t="s">
        <v>159</v>
      </c>
      <c r="C38" s="22" t="s">
        <v>155</v>
      </c>
      <c r="D38" s="17">
        <f>целевая!F229</f>
        <v>247.10000000000002</v>
      </c>
      <c r="E38" s="17">
        <v>6208</v>
      </c>
      <c r="F38" s="17">
        <v>700.9</v>
      </c>
      <c r="G38" s="17">
        <v>0</v>
      </c>
      <c r="H38" s="17">
        <v>208.9</v>
      </c>
      <c r="I38" s="17">
        <v>7663</v>
      </c>
      <c r="J38" s="17">
        <v>208.9</v>
      </c>
      <c r="K38" s="17">
        <v>237</v>
      </c>
      <c r="L38" s="17">
        <v>21688.3</v>
      </c>
      <c r="M38" s="17">
        <v>0</v>
      </c>
      <c r="N38" s="17">
        <v>208.9</v>
      </c>
      <c r="O38" s="17">
        <v>0</v>
      </c>
    </row>
    <row r="39" spans="1:15" ht="20.25" customHeight="1">
      <c r="A39" s="79" t="s">
        <v>600</v>
      </c>
      <c r="B39" s="22" t="s">
        <v>159</v>
      </c>
      <c r="C39" s="22" t="s">
        <v>154</v>
      </c>
      <c r="D39" s="17">
        <f>целевая!F248</f>
        <v>1800</v>
      </c>
      <c r="E39" s="17"/>
      <c r="F39" s="17"/>
      <c r="G39" s="17"/>
      <c r="H39" s="17">
        <v>0</v>
      </c>
      <c r="I39" s="17"/>
      <c r="J39" s="17"/>
      <c r="K39" s="17"/>
      <c r="L39" s="17">
        <v>0</v>
      </c>
      <c r="M39" s="17"/>
      <c r="N39" s="17"/>
      <c r="O39" s="17"/>
    </row>
    <row r="40" spans="1:15" ht="18.75">
      <c r="A40" s="80" t="s">
        <v>171</v>
      </c>
      <c r="B40" s="19" t="s">
        <v>167</v>
      </c>
      <c r="C40" s="19" t="s">
        <v>548</v>
      </c>
      <c r="D40" s="20">
        <f>D41</f>
        <v>887.3</v>
      </c>
      <c r="E40" s="20">
        <f aca="true" t="shared" si="4" ref="E40:O40">E41</f>
        <v>160.3</v>
      </c>
      <c r="F40" s="20">
        <f t="shared" si="4"/>
        <v>300</v>
      </c>
      <c r="G40" s="20">
        <f t="shared" si="4"/>
        <v>0</v>
      </c>
      <c r="H40" s="20">
        <f t="shared" si="4"/>
        <v>500.3</v>
      </c>
      <c r="I40" s="20">
        <f t="shared" si="4"/>
        <v>160.3</v>
      </c>
      <c r="J40" s="20">
        <f t="shared" si="4"/>
        <v>340</v>
      </c>
      <c r="K40" s="20">
        <f t="shared" si="4"/>
        <v>0</v>
      </c>
      <c r="L40" s="20">
        <f t="shared" si="4"/>
        <v>420.3</v>
      </c>
      <c r="M40" s="20">
        <f t="shared" si="4"/>
        <v>160.3</v>
      </c>
      <c r="N40" s="20">
        <f t="shared" si="4"/>
        <v>260</v>
      </c>
      <c r="O40" s="20">
        <f t="shared" si="4"/>
        <v>0</v>
      </c>
    </row>
    <row r="41" spans="1:15" ht="18.75">
      <c r="A41" s="79" t="s">
        <v>195</v>
      </c>
      <c r="B41" s="22" t="s">
        <v>167</v>
      </c>
      <c r="C41" s="22" t="s">
        <v>159</v>
      </c>
      <c r="D41" s="17">
        <f>целевая!F254</f>
        <v>887.3</v>
      </c>
      <c r="E41" s="17">
        <v>160.3</v>
      </c>
      <c r="F41" s="17">
        <v>300</v>
      </c>
      <c r="G41" s="17">
        <v>0</v>
      </c>
      <c r="H41" s="17">
        <v>500.3</v>
      </c>
      <c r="I41" s="17">
        <v>160.3</v>
      </c>
      <c r="J41" s="17">
        <v>340</v>
      </c>
      <c r="K41" s="17">
        <v>0</v>
      </c>
      <c r="L41" s="17">
        <v>420.3</v>
      </c>
      <c r="M41" s="17">
        <v>160.3</v>
      </c>
      <c r="N41" s="17">
        <v>260</v>
      </c>
      <c r="O41" s="17">
        <v>0</v>
      </c>
    </row>
    <row r="42" spans="1:15" ht="18.75">
      <c r="A42" s="80" t="s">
        <v>161</v>
      </c>
      <c r="B42" s="19" t="s">
        <v>160</v>
      </c>
      <c r="C42" s="19" t="s">
        <v>548</v>
      </c>
      <c r="D42" s="20">
        <f aca="true" t="shared" si="5" ref="D42:O42">D43+D44+D45+D46+D47</f>
        <v>448045.3</v>
      </c>
      <c r="E42" s="20">
        <f t="shared" si="5"/>
        <v>347474.39999999997</v>
      </c>
      <c r="F42" s="20">
        <f t="shared" si="5"/>
        <v>134239.4</v>
      </c>
      <c r="G42" s="20">
        <f t="shared" si="5"/>
        <v>0</v>
      </c>
      <c r="H42" s="20">
        <f t="shared" si="5"/>
        <v>503330.80000000005</v>
      </c>
      <c r="I42" s="20">
        <f t="shared" si="5"/>
        <v>357716.6</v>
      </c>
      <c r="J42" s="20">
        <f t="shared" si="5"/>
        <v>136664.19999999998</v>
      </c>
      <c r="K42" s="20">
        <f t="shared" si="5"/>
        <v>0</v>
      </c>
      <c r="L42" s="20">
        <f t="shared" si="5"/>
        <v>473832.10000000003</v>
      </c>
      <c r="M42" s="20">
        <f t="shared" si="5"/>
        <v>350663.49999999994</v>
      </c>
      <c r="N42" s="20">
        <f t="shared" si="5"/>
        <v>131968.6</v>
      </c>
      <c r="O42" s="20">
        <f t="shared" si="5"/>
        <v>0</v>
      </c>
    </row>
    <row r="43" spans="1:15" ht="18.75">
      <c r="A43" s="79" t="s">
        <v>162</v>
      </c>
      <c r="B43" s="22" t="s">
        <v>160</v>
      </c>
      <c r="C43" s="22" t="s">
        <v>151</v>
      </c>
      <c r="D43" s="17">
        <f>целевая!F271</f>
        <v>124740.5</v>
      </c>
      <c r="E43" s="17">
        <v>89622.3</v>
      </c>
      <c r="F43" s="17">
        <v>25270.899999999998</v>
      </c>
      <c r="G43" s="17">
        <v>0</v>
      </c>
      <c r="H43" s="17">
        <v>126993.20000000001</v>
      </c>
      <c r="I43" s="17">
        <v>99419.3</v>
      </c>
      <c r="J43" s="17">
        <v>27573.899999999998</v>
      </c>
      <c r="K43" s="17">
        <v>0</v>
      </c>
      <c r="L43" s="17">
        <v>116893.20000000001</v>
      </c>
      <c r="M43" s="17">
        <v>89622.3</v>
      </c>
      <c r="N43" s="17">
        <v>27270.899999999998</v>
      </c>
      <c r="O43" s="17">
        <v>0</v>
      </c>
    </row>
    <row r="44" spans="1:15" ht="18.75">
      <c r="A44" s="15" t="s">
        <v>140</v>
      </c>
      <c r="B44" s="22" t="s">
        <v>160</v>
      </c>
      <c r="C44" s="22" t="s">
        <v>155</v>
      </c>
      <c r="D44" s="17">
        <f>целевая!F287</f>
        <v>249649.4</v>
      </c>
      <c r="E44" s="17">
        <v>188985.19999999998</v>
      </c>
      <c r="F44" s="17">
        <v>57441.299999999996</v>
      </c>
      <c r="G44" s="17">
        <v>0</v>
      </c>
      <c r="H44" s="17">
        <v>295458.5</v>
      </c>
      <c r="I44" s="17">
        <v>239191.4</v>
      </c>
      <c r="J44" s="17">
        <v>62317.1</v>
      </c>
      <c r="K44" s="17">
        <v>0</v>
      </c>
      <c r="L44" s="17">
        <v>291904.8</v>
      </c>
      <c r="M44" s="17">
        <v>241935.3</v>
      </c>
      <c r="N44" s="17">
        <v>58769.5</v>
      </c>
      <c r="O44" s="17">
        <v>0</v>
      </c>
    </row>
    <row r="45" spans="1:15" ht="18.75">
      <c r="A45" s="79" t="s">
        <v>137</v>
      </c>
      <c r="B45" s="22" t="s">
        <v>160</v>
      </c>
      <c r="C45" s="22" t="s">
        <v>154</v>
      </c>
      <c r="D45" s="17">
        <f>целевая!F327</f>
        <v>22897.6</v>
      </c>
      <c r="E45" s="17">
        <v>2532.6</v>
      </c>
      <c r="F45" s="17">
        <v>19248.300000000003</v>
      </c>
      <c r="G45" s="17">
        <v>0</v>
      </c>
      <c r="H45" s="17">
        <v>21698.3</v>
      </c>
      <c r="I45" s="17">
        <v>2532.6</v>
      </c>
      <c r="J45" s="17">
        <v>19165.7</v>
      </c>
      <c r="K45" s="17">
        <v>0</v>
      </c>
      <c r="L45" s="17">
        <v>20980.9</v>
      </c>
      <c r="M45" s="17">
        <v>2532.6</v>
      </c>
      <c r="N45" s="17">
        <v>18448.300000000003</v>
      </c>
      <c r="O45" s="17">
        <v>0</v>
      </c>
    </row>
    <row r="46" spans="1:15" ht="18.75">
      <c r="A46" s="79" t="s">
        <v>139</v>
      </c>
      <c r="B46" s="22" t="s">
        <v>160</v>
      </c>
      <c r="C46" s="22" t="s">
        <v>160</v>
      </c>
      <c r="D46" s="17">
        <f>целевая!F347</f>
        <v>5738.099999999999</v>
      </c>
      <c r="E46" s="17">
        <v>2565.2</v>
      </c>
      <c r="F46" s="17">
        <v>2820.2</v>
      </c>
      <c r="G46" s="17">
        <v>0</v>
      </c>
      <c r="H46" s="17">
        <v>5433.900000000001</v>
      </c>
      <c r="I46" s="17">
        <v>2565.2</v>
      </c>
      <c r="J46" s="17">
        <v>2868.7</v>
      </c>
      <c r="K46" s="17">
        <v>0</v>
      </c>
      <c r="L46" s="17">
        <v>5385.400000000001</v>
      </c>
      <c r="M46" s="17">
        <v>2565.2</v>
      </c>
      <c r="N46" s="17">
        <v>2820.2</v>
      </c>
      <c r="O46" s="17">
        <v>0</v>
      </c>
    </row>
    <row r="47" spans="1:15" ht="18.75">
      <c r="A47" s="79" t="s">
        <v>185</v>
      </c>
      <c r="B47" s="22" t="s">
        <v>160</v>
      </c>
      <c r="C47" s="22" t="s">
        <v>156</v>
      </c>
      <c r="D47" s="17">
        <f>целевая!F386</f>
        <v>45019.7</v>
      </c>
      <c r="E47" s="17">
        <v>63769.1</v>
      </c>
      <c r="F47" s="17">
        <v>29458.7</v>
      </c>
      <c r="G47" s="17">
        <v>0</v>
      </c>
      <c r="H47" s="17">
        <v>53746.9</v>
      </c>
      <c r="I47" s="17">
        <v>14008.1</v>
      </c>
      <c r="J47" s="17">
        <v>24738.8</v>
      </c>
      <c r="K47" s="17">
        <v>0</v>
      </c>
      <c r="L47" s="17">
        <v>38667.799999999996</v>
      </c>
      <c r="M47" s="17">
        <v>14008.1</v>
      </c>
      <c r="N47" s="17">
        <v>24659.7</v>
      </c>
      <c r="O47" s="17">
        <v>0</v>
      </c>
    </row>
    <row r="48" spans="1:15" ht="23.25" customHeight="1">
      <c r="A48" s="80" t="s">
        <v>547</v>
      </c>
      <c r="B48" s="19" t="s">
        <v>164</v>
      </c>
      <c r="C48" s="19" t="s">
        <v>548</v>
      </c>
      <c r="D48" s="20">
        <f>D49+D50</f>
        <v>31912.4</v>
      </c>
      <c r="E48" s="20">
        <f aca="true" t="shared" si="6" ref="E48:O48">E49+E50</f>
        <v>3303.7</v>
      </c>
      <c r="F48" s="20">
        <f t="shared" si="6"/>
        <v>26615.4</v>
      </c>
      <c r="G48" s="20">
        <f t="shared" si="6"/>
        <v>50</v>
      </c>
      <c r="H48" s="20">
        <f t="shared" si="6"/>
        <v>31161.000000000004</v>
      </c>
      <c r="I48" s="20">
        <f t="shared" si="6"/>
        <v>3303.7</v>
      </c>
      <c r="J48" s="20">
        <f t="shared" si="6"/>
        <v>27357.300000000003</v>
      </c>
      <c r="K48" s="20">
        <f t="shared" si="6"/>
        <v>500</v>
      </c>
      <c r="L48" s="20">
        <f t="shared" si="6"/>
        <v>30419.1</v>
      </c>
      <c r="M48" s="20">
        <f t="shared" si="6"/>
        <v>3303.7</v>
      </c>
      <c r="N48" s="20">
        <f t="shared" si="6"/>
        <v>26615.4</v>
      </c>
      <c r="O48" s="20">
        <f t="shared" si="6"/>
        <v>500</v>
      </c>
    </row>
    <row r="49" spans="1:15" ht="23.25" customHeight="1">
      <c r="A49" s="79" t="s">
        <v>165</v>
      </c>
      <c r="B49" s="22" t="s">
        <v>164</v>
      </c>
      <c r="C49" s="22" t="s">
        <v>151</v>
      </c>
      <c r="D49" s="17">
        <f>целевая!F428</f>
        <v>28871.5</v>
      </c>
      <c r="E49" s="17">
        <v>2938.1</v>
      </c>
      <c r="F49" s="17">
        <v>24666.5</v>
      </c>
      <c r="G49" s="17">
        <v>50</v>
      </c>
      <c r="H49" s="17">
        <v>28819.700000000004</v>
      </c>
      <c r="I49" s="17">
        <v>2938.1</v>
      </c>
      <c r="J49" s="17">
        <v>25381.600000000002</v>
      </c>
      <c r="K49" s="17">
        <v>500</v>
      </c>
      <c r="L49" s="17">
        <v>28104.6</v>
      </c>
      <c r="M49" s="17">
        <v>2938.1</v>
      </c>
      <c r="N49" s="17">
        <v>24666.5</v>
      </c>
      <c r="O49" s="17">
        <v>500</v>
      </c>
    </row>
    <row r="50" spans="1:15" ht="23.25" customHeight="1">
      <c r="A50" s="79" t="s">
        <v>193</v>
      </c>
      <c r="B50" s="22" t="s">
        <v>164</v>
      </c>
      <c r="C50" s="22" t="s">
        <v>152</v>
      </c>
      <c r="D50" s="17">
        <f>целевая!F469</f>
        <v>3040.9</v>
      </c>
      <c r="E50" s="17">
        <v>365.6</v>
      </c>
      <c r="F50" s="17">
        <v>1948.9</v>
      </c>
      <c r="G50" s="17">
        <v>0</v>
      </c>
      <c r="H50" s="17">
        <v>2341.3</v>
      </c>
      <c r="I50" s="17">
        <v>365.6</v>
      </c>
      <c r="J50" s="17">
        <v>1975.7</v>
      </c>
      <c r="K50" s="17">
        <v>0</v>
      </c>
      <c r="L50" s="17">
        <v>2314.5</v>
      </c>
      <c r="M50" s="17">
        <v>365.6</v>
      </c>
      <c r="N50" s="17">
        <v>1948.9</v>
      </c>
      <c r="O50" s="17">
        <v>0</v>
      </c>
    </row>
    <row r="51" spans="1:15" ht="18.75">
      <c r="A51" s="80" t="s">
        <v>183</v>
      </c>
      <c r="B51" s="19" t="s">
        <v>156</v>
      </c>
      <c r="C51" s="19" t="s">
        <v>548</v>
      </c>
      <c r="D51" s="20">
        <f>D52+D53</f>
        <v>406.2</v>
      </c>
      <c r="E51" s="20">
        <f aca="true" t="shared" si="7" ref="E51:O51">E52+E53</f>
        <v>292.2</v>
      </c>
      <c r="F51" s="20">
        <f t="shared" si="7"/>
        <v>458</v>
      </c>
      <c r="G51" s="20">
        <f t="shared" si="7"/>
        <v>0</v>
      </c>
      <c r="H51" s="20">
        <f t="shared" si="7"/>
        <v>767.4</v>
      </c>
      <c r="I51" s="20">
        <f t="shared" si="7"/>
        <v>108.2</v>
      </c>
      <c r="J51" s="20">
        <f t="shared" si="7"/>
        <v>475.2</v>
      </c>
      <c r="K51" s="20">
        <f t="shared" si="7"/>
        <v>0</v>
      </c>
      <c r="L51" s="20">
        <f t="shared" si="7"/>
        <v>750.2</v>
      </c>
      <c r="M51" s="20">
        <f t="shared" si="7"/>
        <v>108.2</v>
      </c>
      <c r="N51" s="20">
        <f t="shared" si="7"/>
        <v>458</v>
      </c>
      <c r="O51" s="20">
        <f t="shared" si="7"/>
        <v>0</v>
      </c>
    </row>
    <row r="52" spans="1:15" ht="18.75">
      <c r="A52" s="79" t="s">
        <v>219</v>
      </c>
      <c r="B52" s="22" t="s">
        <v>156</v>
      </c>
      <c r="C52" s="22" t="s">
        <v>160</v>
      </c>
      <c r="D52" s="17">
        <f>целевая!F490</f>
        <v>292.2</v>
      </c>
      <c r="E52" s="17">
        <v>292.2</v>
      </c>
      <c r="F52" s="17">
        <v>0</v>
      </c>
      <c r="G52" s="17">
        <v>0</v>
      </c>
      <c r="H52" s="17">
        <v>292.2</v>
      </c>
      <c r="I52" s="17">
        <v>108.2</v>
      </c>
      <c r="J52" s="17">
        <v>0</v>
      </c>
      <c r="K52" s="17">
        <v>0</v>
      </c>
      <c r="L52" s="17">
        <v>292.2</v>
      </c>
      <c r="M52" s="17">
        <v>108.2</v>
      </c>
      <c r="N52" s="17">
        <v>0</v>
      </c>
      <c r="O52" s="17">
        <v>0</v>
      </c>
    </row>
    <row r="53" spans="1:15" ht="18.75">
      <c r="A53" s="21" t="s">
        <v>268</v>
      </c>
      <c r="B53" s="22" t="s">
        <v>156</v>
      </c>
      <c r="C53" s="22" t="s">
        <v>156</v>
      </c>
      <c r="D53" s="17">
        <f>целевая!F496</f>
        <v>114</v>
      </c>
      <c r="E53" s="17">
        <v>0</v>
      </c>
      <c r="F53" s="17">
        <v>458</v>
      </c>
      <c r="G53" s="17">
        <v>0</v>
      </c>
      <c r="H53" s="17">
        <v>475.2</v>
      </c>
      <c r="I53" s="17">
        <v>0</v>
      </c>
      <c r="J53" s="17">
        <v>475.2</v>
      </c>
      <c r="K53" s="17">
        <v>0</v>
      </c>
      <c r="L53" s="17">
        <v>458</v>
      </c>
      <c r="M53" s="17">
        <v>0</v>
      </c>
      <c r="N53" s="17">
        <v>458</v>
      </c>
      <c r="O53" s="17">
        <v>0</v>
      </c>
    </row>
    <row r="54" spans="1:15" ht="18.75">
      <c r="A54" s="80" t="s">
        <v>168</v>
      </c>
      <c r="B54" s="19" t="s">
        <v>157</v>
      </c>
      <c r="C54" s="19" t="s">
        <v>548</v>
      </c>
      <c r="D54" s="20">
        <f>D55+D56+D57+D58</f>
        <v>39853.2</v>
      </c>
      <c r="E54" s="20">
        <f aca="true" t="shared" si="8" ref="E54:O54">E55+E56+E57+E58</f>
        <v>28683.1</v>
      </c>
      <c r="F54" s="20">
        <f t="shared" si="8"/>
        <v>2510.6</v>
      </c>
      <c r="G54" s="20">
        <f t="shared" si="8"/>
        <v>0</v>
      </c>
      <c r="H54" s="20">
        <f t="shared" si="8"/>
        <v>27394.899999999998</v>
      </c>
      <c r="I54" s="20">
        <f t="shared" si="8"/>
        <v>24902.5</v>
      </c>
      <c r="J54" s="20">
        <f t="shared" si="8"/>
        <v>2492.4</v>
      </c>
      <c r="K54" s="20">
        <f t="shared" si="8"/>
        <v>0</v>
      </c>
      <c r="L54" s="20">
        <f t="shared" si="8"/>
        <v>27621.7</v>
      </c>
      <c r="M54" s="20">
        <f t="shared" si="8"/>
        <v>25129.300000000003</v>
      </c>
      <c r="N54" s="20">
        <f t="shared" si="8"/>
        <v>2492.4</v>
      </c>
      <c r="O54" s="20">
        <f t="shared" si="8"/>
        <v>0</v>
      </c>
    </row>
    <row r="55" spans="1:15" ht="18.75">
      <c r="A55" s="79" t="s">
        <v>172</v>
      </c>
      <c r="B55" s="22" t="s">
        <v>157</v>
      </c>
      <c r="C55" s="22" t="s">
        <v>151</v>
      </c>
      <c r="D55" s="17">
        <f>целевая!F509</f>
        <v>1667</v>
      </c>
      <c r="E55" s="17">
        <v>0</v>
      </c>
      <c r="F55" s="17">
        <v>1665</v>
      </c>
      <c r="G55" s="17">
        <v>0</v>
      </c>
      <c r="H55" s="17">
        <v>1665</v>
      </c>
      <c r="I55" s="17">
        <v>0</v>
      </c>
      <c r="J55" s="17">
        <v>1665</v>
      </c>
      <c r="K55" s="17">
        <v>0</v>
      </c>
      <c r="L55" s="17">
        <v>1665</v>
      </c>
      <c r="M55" s="17">
        <v>0</v>
      </c>
      <c r="N55" s="17">
        <v>1665</v>
      </c>
      <c r="O55" s="17">
        <v>0</v>
      </c>
    </row>
    <row r="56" spans="1:15" ht="18.75">
      <c r="A56" s="79" t="s">
        <v>169</v>
      </c>
      <c r="B56" s="22" t="s">
        <v>157</v>
      </c>
      <c r="C56" s="22" t="s">
        <v>154</v>
      </c>
      <c r="D56" s="17">
        <f>целевая!F516</f>
        <v>32194.7</v>
      </c>
      <c r="E56" s="17">
        <v>23523.1</v>
      </c>
      <c r="F56" s="17">
        <v>845.5999999999999</v>
      </c>
      <c r="G56" s="17">
        <v>0</v>
      </c>
      <c r="H56" s="17">
        <v>20569.899999999998</v>
      </c>
      <c r="I56" s="17">
        <v>19742.5</v>
      </c>
      <c r="J56" s="17">
        <v>827.4</v>
      </c>
      <c r="K56" s="17">
        <v>0</v>
      </c>
      <c r="L56" s="17">
        <v>20796.7</v>
      </c>
      <c r="M56" s="17">
        <v>19969.300000000003</v>
      </c>
      <c r="N56" s="17">
        <v>827.4</v>
      </c>
      <c r="O56" s="17">
        <v>0</v>
      </c>
    </row>
    <row r="57" spans="1:15" ht="18.75">
      <c r="A57" s="79" t="s">
        <v>177</v>
      </c>
      <c r="B57" s="22" t="s">
        <v>157</v>
      </c>
      <c r="C57" s="22" t="s">
        <v>152</v>
      </c>
      <c r="D57" s="17">
        <f>целевая!F549</f>
        <v>5610</v>
      </c>
      <c r="E57" s="17">
        <v>5160</v>
      </c>
      <c r="F57" s="17">
        <v>0</v>
      </c>
      <c r="G57" s="17">
        <v>0</v>
      </c>
      <c r="H57" s="17">
        <v>5160</v>
      </c>
      <c r="I57" s="17">
        <v>5160</v>
      </c>
      <c r="J57" s="17">
        <v>0</v>
      </c>
      <c r="K57" s="17">
        <v>0</v>
      </c>
      <c r="L57" s="17">
        <v>5160</v>
      </c>
      <c r="M57" s="17">
        <v>5160</v>
      </c>
      <c r="N57" s="17">
        <v>0</v>
      </c>
      <c r="O57" s="17">
        <v>0</v>
      </c>
    </row>
    <row r="58" spans="1:15" ht="18.75">
      <c r="A58" s="79" t="s">
        <v>651</v>
      </c>
      <c r="B58" s="22" t="s">
        <v>157</v>
      </c>
      <c r="C58" s="22" t="s">
        <v>167</v>
      </c>
      <c r="D58" s="17">
        <f>целевая!F556</f>
        <v>381.5</v>
      </c>
      <c r="E58" s="17"/>
      <c r="F58" s="17"/>
      <c r="G58" s="17"/>
      <c r="H58" s="17">
        <v>0</v>
      </c>
      <c r="I58" s="17"/>
      <c r="J58" s="17"/>
      <c r="K58" s="17"/>
      <c r="L58" s="17">
        <v>0</v>
      </c>
      <c r="M58" s="17"/>
      <c r="N58" s="17"/>
      <c r="O58" s="17"/>
    </row>
    <row r="59" spans="1:15" ht="18.75">
      <c r="A59" s="80" t="s">
        <v>191</v>
      </c>
      <c r="B59" s="19" t="s">
        <v>173</v>
      </c>
      <c r="C59" s="19" t="s">
        <v>548</v>
      </c>
      <c r="D59" s="20">
        <f>D60</f>
        <v>9349.7</v>
      </c>
      <c r="E59" s="20">
        <f aca="true" t="shared" si="9" ref="E59:O59">E60</f>
        <v>0</v>
      </c>
      <c r="F59" s="20">
        <f t="shared" si="9"/>
        <v>5200</v>
      </c>
      <c r="G59" s="20">
        <f t="shared" si="9"/>
        <v>537.5</v>
      </c>
      <c r="H59" s="20">
        <f t="shared" si="9"/>
        <v>5877.2</v>
      </c>
      <c r="I59" s="20">
        <f t="shared" si="9"/>
        <v>0</v>
      </c>
      <c r="J59" s="20">
        <f t="shared" si="9"/>
        <v>5339.7</v>
      </c>
      <c r="K59" s="20">
        <f t="shared" si="9"/>
        <v>537.5</v>
      </c>
      <c r="L59" s="20">
        <f t="shared" si="9"/>
        <v>5737.5</v>
      </c>
      <c r="M59" s="20">
        <f t="shared" si="9"/>
        <v>0</v>
      </c>
      <c r="N59" s="20">
        <f t="shared" si="9"/>
        <v>5200</v>
      </c>
      <c r="O59" s="20">
        <f t="shared" si="9"/>
        <v>537.5</v>
      </c>
    </row>
    <row r="60" spans="1:15" ht="18.75">
      <c r="A60" s="79" t="s">
        <v>192</v>
      </c>
      <c r="B60" s="22" t="s">
        <v>173</v>
      </c>
      <c r="C60" s="22" t="s">
        <v>155</v>
      </c>
      <c r="D60" s="17">
        <f>целевая!F560</f>
        <v>9349.7</v>
      </c>
      <c r="E60" s="17">
        <v>0</v>
      </c>
      <c r="F60" s="17">
        <v>5200</v>
      </c>
      <c r="G60" s="17">
        <v>537.5</v>
      </c>
      <c r="H60" s="17">
        <v>5877.2</v>
      </c>
      <c r="I60" s="17">
        <v>0</v>
      </c>
      <c r="J60" s="17">
        <v>5339.7</v>
      </c>
      <c r="K60" s="17">
        <v>537.5</v>
      </c>
      <c r="L60" s="17">
        <v>5737.5</v>
      </c>
      <c r="M60" s="17">
        <v>0</v>
      </c>
      <c r="N60" s="17">
        <v>5200</v>
      </c>
      <c r="O60" s="17">
        <v>537.5</v>
      </c>
    </row>
    <row r="61" spans="1:15" ht="43.5" customHeight="1">
      <c r="A61" s="80" t="s">
        <v>662</v>
      </c>
      <c r="B61" s="19" t="s">
        <v>189</v>
      </c>
      <c r="C61" s="19" t="s">
        <v>548</v>
      </c>
      <c r="D61" s="20">
        <f>D62</f>
        <v>75.3</v>
      </c>
      <c r="E61" s="20">
        <f aca="true" t="shared" si="10" ref="E61:O61">E62</f>
        <v>0</v>
      </c>
      <c r="F61" s="20">
        <f t="shared" si="10"/>
        <v>80.3</v>
      </c>
      <c r="G61" s="20">
        <f t="shared" si="10"/>
        <v>0</v>
      </c>
      <c r="H61" s="20">
        <f t="shared" si="10"/>
        <v>0</v>
      </c>
      <c r="I61" s="20">
        <f t="shared" si="10"/>
        <v>0</v>
      </c>
      <c r="J61" s="20">
        <f t="shared" si="10"/>
        <v>0</v>
      </c>
      <c r="K61" s="20">
        <f t="shared" si="10"/>
        <v>0</v>
      </c>
      <c r="L61" s="20">
        <f t="shared" si="10"/>
        <v>0</v>
      </c>
      <c r="M61" s="20">
        <f t="shared" si="10"/>
        <v>0</v>
      </c>
      <c r="N61" s="20">
        <f t="shared" si="10"/>
        <v>0</v>
      </c>
      <c r="O61" s="20">
        <f t="shared" si="10"/>
        <v>0</v>
      </c>
    </row>
    <row r="62" spans="1:15" ht="25.5" customHeight="1">
      <c r="A62" s="79" t="s">
        <v>664</v>
      </c>
      <c r="B62" s="22" t="s">
        <v>189</v>
      </c>
      <c r="C62" s="22" t="s">
        <v>151</v>
      </c>
      <c r="D62" s="17">
        <f>целевая!F592</f>
        <v>75.3</v>
      </c>
      <c r="E62" s="17">
        <v>0</v>
      </c>
      <c r="F62" s="17">
        <v>80.3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</row>
    <row r="63" spans="1:15" ht="57.75" customHeight="1">
      <c r="A63" s="80" t="s">
        <v>656</v>
      </c>
      <c r="B63" s="19" t="s">
        <v>176</v>
      </c>
      <c r="C63" s="19" t="s">
        <v>548</v>
      </c>
      <c r="D63" s="20">
        <f>D64+D65</f>
        <v>47529.4</v>
      </c>
      <c r="E63" s="20">
        <f aca="true" t="shared" si="11" ref="E63:O63">E64+E65</f>
        <v>2842.8</v>
      </c>
      <c r="F63" s="20">
        <f t="shared" si="11"/>
        <v>29753</v>
      </c>
      <c r="G63" s="20">
        <f t="shared" si="11"/>
        <v>0</v>
      </c>
      <c r="H63" s="20">
        <f t="shared" si="11"/>
        <v>31701.1</v>
      </c>
      <c r="I63" s="20">
        <f t="shared" si="11"/>
        <v>2491.2</v>
      </c>
      <c r="J63" s="20">
        <f t="shared" si="11"/>
        <v>29209.9</v>
      </c>
      <c r="K63" s="20">
        <f t="shared" si="11"/>
        <v>0</v>
      </c>
      <c r="L63" s="20">
        <f t="shared" si="11"/>
        <v>31800.3</v>
      </c>
      <c r="M63" s="20">
        <f t="shared" si="11"/>
        <v>2661.5</v>
      </c>
      <c r="N63" s="20">
        <f t="shared" si="11"/>
        <v>29138.800000000003</v>
      </c>
      <c r="O63" s="20">
        <f t="shared" si="11"/>
        <v>0</v>
      </c>
    </row>
    <row r="64" spans="1:15" ht="35.25" customHeight="1">
      <c r="A64" s="79" t="s">
        <v>250</v>
      </c>
      <c r="B64" s="22" t="s">
        <v>176</v>
      </c>
      <c r="C64" s="22" t="s">
        <v>151</v>
      </c>
      <c r="D64" s="17">
        <f>целевая!F598</f>
        <v>16187.2</v>
      </c>
      <c r="E64" s="17">
        <v>2842.8</v>
      </c>
      <c r="F64" s="17">
        <v>13344.4</v>
      </c>
      <c r="G64" s="17">
        <v>0</v>
      </c>
      <c r="H64" s="17">
        <v>16847.6</v>
      </c>
      <c r="I64" s="17">
        <v>2491.2</v>
      </c>
      <c r="J64" s="17">
        <v>14356.4</v>
      </c>
      <c r="K64" s="17">
        <v>0</v>
      </c>
      <c r="L64" s="17">
        <v>17032.1</v>
      </c>
      <c r="M64" s="17">
        <v>2661.5</v>
      </c>
      <c r="N64" s="17">
        <v>14370.6</v>
      </c>
      <c r="O64" s="17">
        <v>0</v>
      </c>
    </row>
    <row r="65" spans="1:15" ht="18.75" customHeight="1">
      <c r="A65" s="79" t="s">
        <v>235</v>
      </c>
      <c r="B65" s="22" t="s">
        <v>176</v>
      </c>
      <c r="C65" s="22" t="s">
        <v>155</v>
      </c>
      <c r="D65" s="17">
        <f>целевая!F605</f>
        <v>31342.2</v>
      </c>
      <c r="E65" s="17">
        <v>0</v>
      </c>
      <c r="F65" s="17">
        <v>16408.6</v>
      </c>
      <c r="G65" s="17">
        <v>0</v>
      </c>
      <c r="H65" s="17">
        <v>14853.5</v>
      </c>
      <c r="I65" s="17">
        <v>0</v>
      </c>
      <c r="J65" s="17">
        <v>14853.5</v>
      </c>
      <c r="K65" s="17">
        <v>0</v>
      </c>
      <c r="L65" s="17">
        <v>14768.2</v>
      </c>
      <c r="M65" s="17">
        <v>0</v>
      </c>
      <c r="N65" s="17">
        <v>14768.2</v>
      </c>
      <c r="O65" s="17">
        <v>0</v>
      </c>
    </row>
    <row r="66" spans="1:15" ht="18.75">
      <c r="A66" s="153" t="s">
        <v>396</v>
      </c>
      <c r="B66" s="154"/>
      <c r="C66" s="154"/>
      <c r="D66" s="20">
        <f aca="true" t="shared" si="12" ref="D66:O66">D21+D29+D32+D36+D40+D42+D51+D54+D59+D61+D63+D48</f>
        <v>664058.2999999999</v>
      </c>
      <c r="E66" s="20">
        <f t="shared" si="12"/>
        <v>405878.19999999995</v>
      </c>
      <c r="F66" s="20">
        <f t="shared" si="12"/>
        <v>262418.5</v>
      </c>
      <c r="G66" s="20">
        <f t="shared" si="12"/>
        <v>3620.7999999999997</v>
      </c>
      <c r="H66" s="20">
        <f t="shared" si="12"/>
        <v>682564.7000000001</v>
      </c>
      <c r="I66" s="20">
        <f t="shared" si="12"/>
        <v>412822.10000000003</v>
      </c>
      <c r="J66" s="20">
        <f t="shared" si="12"/>
        <v>264637.5</v>
      </c>
      <c r="K66" s="20">
        <f t="shared" si="12"/>
        <v>4307.799999999999</v>
      </c>
      <c r="L66" s="20">
        <f t="shared" si="12"/>
        <v>668844</v>
      </c>
      <c r="M66" s="20">
        <f t="shared" si="12"/>
        <v>398488.39999999997</v>
      </c>
      <c r="N66" s="20">
        <f t="shared" si="12"/>
        <v>253402.00000000003</v>
      </c>
      <c r="O66" s="20">
        <f t="shared" si="12"/>
        <v>4070.7999999999997</v>
      </c>
    </row>
    <row r="67" spans="1:15" ht="18.75">
      <c r="A67" s="23" t="s">
        <v>546</v>
      </c>
      <c r="B67" s="24"/>
      <c r="C67" s="24"/>
      <c r="D67" s="25">
        <v>0</v>
      </c>
      <c r="E67" s="26"/>
      <c r="F67" s="26"/>
      <c r="G67" s="26"/>
      <c r="H67" s="17">
        <f>I67+J67+K67</f>
        <v>6800</v>
      </c>
      <c r="I67" s="17"/>
      <c r="J67" s="17">
        <v>6800</v>
      </c>
      <c r="K67" s="17"/>
      <c r="L67" s="17">
        <f>M67+N67+O67</f>
        <v>13400</v>
      </c>
      <c r="M67" s="27"/>
      <c r="N67" s="27">
        <v>13400</v>
      </c>
      <c r="O67" s="27"/>
    </row>
    <row r="68" spans="1:15" ht="18.75">
      <c r="A68" s="28" t="s">
        <v>170</v>
      </c>
      <c r="B68" s="29"/>
      <c r="C68" s="29"/>
      <c r="D68" s="20">
        <f>D66+D67</f>
        <v>664058.2999999999</v>
      </c>
      <c r="E68" s="20">
        <f aca="true" t="shared" si="13" ref="E68:O68">E66+E67</f>
        <v>405878.19999999995</v>
      </c>
      <c r="F68" s="20">
        <f t="shared" si="13"/>
        <v>262418.5</v>
      </c>
      <c r="G68" s="20">
        <f t="shared" si="13"/>
        <v>3620.7999999999997</v>
      </c>
      <c r="H68" s="20">
        <f t="shared" si="13"/>
        <v>689364.7000000001</v>
      </c>
      <c r="I68" s="20">
        <f t="shared" si="13"/>
        <v>412822.10000000003</v>
      </c>
      <c r="J68" s="20">
        <f t="shared" si="13"/>
        <v>271437.5</v>
      </c>
      <c r="K68" s="20">
        <f t="shared" si="13"/>
        <v>4307.799999999999</v>
      </c>
      <c r="L68" s="20">
        <f t="shared" si="13"/>
        <v>682244</v>
      </c>
      <c r="M68" s="20">
        <f t="shared" si="13"/>
        <v>398488.39999999997</v>
      </c>
      <c r="N68" s="20">
        <f t="shared" si="13"/>
        <v>266802</v>
      </c>
      <c r="O68" s="20">
        <f t="shared" si="13"/>
        <v>4070.7999999999997</v>
      </c>
    </row>
    <row r="69" spans="4:15" ht="25.5"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ht="12.75">
      <c r="D70" s="3"/>
    </row>
    <row r="71" spans="4:15" ht="30">
      <c r="D71" s="3"/>
      <c r="F71" s="6"/>
      <c r="G71" s="6"/>
      <c r="H71" s="6"/>
      <c r="I71" s="6"/>
      <c r="J71" s="59"/>
      <c r="K71" s="59"/>
      <c r="L71" s="59"/>
      <c r="M71" s="59"/>
      <c r="N71" s="59"/>
      <c r="O71" s="59"/>
    </row>
    <row r="73" spans="9:11" ht="25.5">
      <c r="I73" s="34"/>
      <c r="J73" s="34"/>
      <c r="K73" s="34"/>
    </row>
    <row r="74" spans="9:11" ht="25.5">
      <c r="I74" s="34"/>
      <c r="J74" s="34"/>
      <c r="K74" s="34"/>
    </row>
    <row r="75" spans="9:11" ht="25.5">
      <c r="I75" s="34"/>
      <c r="J75" s="7"/>
      <c r="K75" s="34"/>
    </row>
    <row r="76" spans="9:11" ht="25.5">
      <c r="I76" s="34"/>
      <c r="J76" s="34"/>
      <c r="K76" s="34"/>
    </row>
    <row r="77" spans="9:11" ht="25.5">
      <c r="I77" s="34"/>
      <c r="J77" s="35"/>
      <c r="K77" s="34"/>
    </row>
  </sheetData>
  <sheetProtection/>
  <mergeCells count="9">
    <mergeCell ref="A66:C66"/>
    <mergeCell ref="A1:C1"/>
    <mergeCell ref="A18:A19"/>
    <mergeCell ref="B18:B19"/>
    <mergeCell ref="A12:L12"/>
    <mergeCell ref="A13:L13"/>
    <mergeCell ref="C18:C19"/>
    <mergeCell ref="D18:O18"/>
    <mergeCell ref="A14:L14"/>
  </mergeCells>
  <printOptions horizontalCentered="1"/>
  <pageMargins left="0.5905511811023623" right="0.3937007874015748" top="0.5905511811023623" bottom="0.5905511811023623" header="0" footer="0"/>
  <pageSetup fitToHeight="9" fitToWidth="9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617"/>
  <sheetViews>
    <sheetView view="pageBreakPreview" zoomScale="70" zoomScaleNormal="85" zoomScaleSheetLayoutView="70" zoomScalePageLayoutView="0" workbookViewId="0" topLeftCell="A593">
      <selection activeCell="F98" sqref="F98"/>
    </sheetView>
  </sheetViews>
  <sheetFormatPr defaultColWidth="9.00390625" defaultRowHeight="12.75"/>
  <cols>
    <col min="1" max="1" width="87.625" style="13" customWidth="1"/>
    <col min="2" max="2" width="10.00390625" style="1" customWidth="1"/>
    <col min="3" max="3" width="9.625" style="1" customWidth="1"/>
    <col min="4" max="4" width="19.625" style="1" customWidth="1"/>
    <col min="5" max="5" width="10.00390625" style="1" customWidth="1"/>
    <col min="6" max="6" width="17.375" style="1" customWidth="1"/>
    <col min="7" max="7" width="0.12890625" style="1" hidden="1" customWidth="1"/>
    <col min="8" max="8" width="11.75390625" style="1" hidden="1" customWidth="1"/>
    <col min="9" max="9" width="14.625" style="1" hidden="1" customWidth="1"/>
    <col min="10" max="10" width="17.375" style="1" customWidth="1"/>
    <col min="11" max="11" width="0.12890625" style="1" hidden="1" customWidth="1"/>
    <col min="12" max="12" width="15.125" style="1" hidden="1" customWidth="1"/>
    <col min="13" max="13" width="13.00390625" style="1" hidden="1" customWidth="1"/>
    <col min="14" max="14" width="19.875" style="1" customWidth="1"/>
    <col min="15" max="15" width="0.12890625" style="1" hidden="1" customWidth="1"/>
    <col min="16" max="16" width="12.25390625" style="1" hidden="1" customWidth="1"/>
    <col min="17" max="17" width="21.25390625" style="1" hidden="1" customWidth="1"/>
    <col min="18" max="18" width="12.375" style="1" customWidth="1"/>
    <col min="19" max="16384" width="9.125" style="1" customWidth="1"/>
  </cols>
  <sheetData>
    <row r="1" spans="1:14" ht="18.75">
      <c r="A1" s="11"/>
      <c r="B1" s="12"/>
      <c r="C1" s="12"/>
      <c r="D1" s="12"/>
      <c r="F1" s="170" t="s">
        <v>588</v>
      </c>
      <c r="G1" s="170"/>
      <c r="H1" s="170"/>
      <c r="I1" s="170"/>
      <c r="J1" s="170"/>
      <c r="K1" s="170"/>
      <c r="L1" s="170"/>
      <c r="M1" s="170"/>
      <c r="N1" s="170"/>
    </row>
    <row r="2" spans="1:14" ht="18.75">
      <c r="A2" s="11"/>
      <c r="B2" s="12"/>
      <c r="C2" s="12"/>
      <c r="D2" s="12"/>
      <c r="F2" s="170" t="s">
        <v>203</v>
      </c>
      <c r="G2" s="170"/>
      <c r="H2" s="170"/>
      <c r="I2" s="170"/>
      <c r="J2" s="170"/>
      <c r="K2" s="170"/>
      <c r="L2" s="170"/>
      <c r="M2" s="170"/>
      <c r="N2" s="170"/>
    </row>
    <row r="3" spans="1:14" ht="18.75">
      <c r="A3" s="11"/>
      <c r="B3" s="12"/>
      <c r="C3" s="12"/>
      <c r="D3" s="12"/>
      <c r="F3" s="170" t="s">
        <v>182</v>
      </c>
      <c r="G3" s="170"/>
      <c r="H3" s="170"/>
      <c r="I3" s="170"/>
      <c r="J3" s="170"/>
      <c r="K3" s="170"/>
      <c r="L3" s="170"/>
      <c r="M3" s="170"/>
      <c r="N3" s="170"/>
    </row>
    <row r="4" spans="1:14" ht="18.75">
      <c r="A4" s="11"/>
      <c r="B4" s="12"/>
      <c r="C4" s="12"/>
      <c r="D4" s="12"/>
      <c r="F4" s="170" t="s">
        <v>677</v>
      </c>
      <c r="G4" s="170"/>
      <c r="H4" s="170"/>
      <c r="I4" s="170"/>
      <c r="J4" s="170"/>
      <c r="K4" s="170"/>
      <c r="L4" s="170"/>
      <c r="M4" s="170"/>
      <c r="N4" s="170"/>
    </row>
    <row r="5" spans="1:17" s="18" customFormat="1" ht="18.75">
      <c r="A5" s="68" t="s">
        <v>199</v>
      </c>
      <c r="B5" s="69"/>
      <c r="C5" s="30"/>
      <c r="D5" s="30"/>
      <c r="E5" s="30"/>
      <c r="F5" s="170" t="s">
        <v>575</v>
      </c>
      <c r="G5" s="170"/>
      <c r="H5" s="170"/>
      <c r="I5" s="170"/>
      <c r="J5" s="170"/>
      <c r="K5" s="170"/>
      <c r="L5" s="170"/>
      <c r="M5" s="170"/>
      <c r="N5" s="170"/>
      <c r="O5" s="30"/>
      <c r="P5" s="30"/>
      <c r="Q5" s="30"/>
    </row>
    <row r="6" spans="1:17" s="18" customFormat="1" ht="18.75">
      <c r="A6" s="68"/>
      <c r="B6" s="69"/>
      <c r="C6" s="30"/>
      <c r="D6" s="30"/>
      <c r="E6" s="30"/>
      <c r="F6" s="170" t="s">
        <v>203</v>
      </c>
      <c r="G6" s="170"/>
      <c r="H6" s="170"/>
      <c r="I6" s="170"/>
      <c r="J6" s="170"/>
      <c r="K6" s="170"/>
      <c r="L6" s="170"/>
      <c r="M6" s="170"/>
      <c r="N6" s="170"/>
      <c r="O6" s="30"/>
      <c r="P6" s="30"/>
      <c r="Q6" s="30"/>
    </row>
    <row r="7" spans="1:17" s="18" customFormat="1" ht="18.75">
      <c r="A7" s="68"/>
      <c r="B7" s="69"/>
      <c r="C7" s="30"/>
      <c r="D7" s="30"/>
      <c r="E7" s="30"/>
      <c r="F7" s="170" t="s">
        <v>182</v>
      </c>
      <c r="G7" s="170"/>
      <c r="H7" s="170"/>
      <c r="I7" s="170"/>
      <c r="J7" s="170"/>
      <c r="K7" s="170"/>
      <c r="L7" s="170"/>
      <c r="M7" s="170"/>
      <c r="N7" s="170"/>
      <c r="O7" s="30"/>
      <c r="P7" s="30"/>
      <c r="Q7" s="30"/>
    </row>
    <row r="8" spans="1:17" s="18" customFormat="1" ht="18.75">
      <c r="A8" s="68"/>
      <c r="B8" s="69"/>
      <c r="C8" s="30"/>
      <c r="D8" s="30"/>
      <c r="E8" s="30"/>
      <c r="F8" s="170" t="s">
        <v>440</v>
      </c>
      <c r="G8" s="170"/>
      <c r="H8" s="170"/>
      <c r="I8" s="170"/>
      <c r="J8" s="170"/>
      <c r="K8" s="170"/>
      <c r="L8" s="170"/>
      <c r="M8" s="170"/>
      <c r="N8" s="170"/>
      <c r="O8" s="30"/>
      <c r="P8" s="30"/>
      <c r="Q8" s="30"/>
    </row>
    <row r="9" spans="1:17" s="18" customFormat="1" ht="18.75">
      <c r="A9" s="68"/>
      <c r="B9" s="69"/>
      <c r="C9" s="30"/>
      <c r="D9" s="30"/>
      <c r="E9" s="30"/>
      <c r="F9" s="170" t="s">
        <v>576</v>
      </c>
      <c r="G9" s="170"/>
      <c r="H9" s="170"/>
      <c r="I9" s="170"/>
      <c r="J9" s="170"/>
      <c r="K9" s="170"/>
      <c r="L9" s="170"/>
      <c r="M9" s="170"/>
      <c r="N9" s="170"/>
      <c r="O9" s="30"/>
      <c r="P9" s="30"/>
      <c r="Q9" s="30"/>
    </row>
    <row r="10" spans="1:17" s="18" customFormat="1" ht="18.75">
      <c r="A10" s="68"/>
      <c r="B10" s="69"/>
      <c r="C10" s="30"/>
      <c r="D10" s="30"/>
      <c r="E10" s="30"/>
      <c r="F10" s="71"/>
      <c r="G10" s="30"/>
      <c r="H10" s="30"/>
      <c r="I10" s="30"/>
      <c r="K10" s="30"/>
      <c r="L10" s="30"/>
      <c r="M10" s="30"/>
      <c r="N10" s="30"/>
      <c r="O10" s="30"/>
      <c r="P10" s="30"/>
      <c r="Q10" s="30"/>
    </row>
    <row r="11" spans="1:17" s="18" customFormat="1" ht="15" customHeight="1">
      <c r="A11" s="68"/>
      <c r="B11" s="69"/>
      <c r="C11" s="69"/>
      <c r="D11" s="69"/>
      <c r="E11" s="69"/>
      <c r="F11" s="68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</row>
    <row r="12" spans="1:17" s="18" customFormat="1" ht="68.25" customHeight="1">
      <c r="A12" s="160" t="s">
        <v>565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30"/>
      <c r="P12" s="30"/>
      <c r="Q12" s="30"/>
    </row>
    <row r="13" spans="1:21" s="18" customFormat="1" ht="18.75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30"/>
      <c r="P13" s="30"/>
      <c r="Q13" s="30"/>
      <c r="U13" s="18" t="s">
        <v>199</v>
      </c>
    </row>
    <row r="14" spans="1:17" s="18" customFormat="1" ht="18.75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30"/>
      <c r="P14" s="30"/>
      <c r="Q14" s="30"/>
    </row>
    <row r="15" spans="1:17" s="18" customFormat="1" ht="18.75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30"/>
      <c r="P15" s="30"/>
      <c r="Q15" s="30"/>
    </row>
    <row r="16" spans="1:17" s="18" customFormat="1" ht="18.75">
      <c r="A16" s="38"/>
      <c r="B16" s="30"/>
      <c r="C16" s="30"/>
      <c r="D16" s="30"/>
      <c r="E16" s="2"/>
      <c r="F16" s="30"/>
      <c r="G16" s="33" t="s">
        <v>358</v>
      </c>
      <c r="H16" s="33"/>
      <c r="I16" s="30"/>
      <c r="J16" s="30"/>
      <c r="K16" s="30"/>
      <c r="L16" s="30"/>
      <c r="M16" s="30"/>
      <c r="N16" s="14" t="s">
        <v>266</v>
      </c>
      <c r="O16" s="30"/>
      <c r="P16" s="30"/>
      <c r="Q16" s="30"/>
    </row>
    <row r="17" spans="1:17" s="18" customFormat="1" ht="18.75" customHeight="1">
      <c r="A17" s="171" t="s">
        <v>150</v>
      </c>
      <c r="B17" s="171" t="s">
        <v>553</v>
      </c>
      <c r="C17" s="173" t="s">
        <v>554</v>
      </c>
      <c r="D17" s="173" t="s">
        <v>551</v>
      </c>
      <c r="E17" s="173" t="s">
        <v>552</v>
      </c>
      <c r="F17" s="173" t="s">
        <v>200</v>
      </c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</row>
    <row r="18" spans="1:17" s="18" customFormat="1" ht="36" customHeight="1">
      <c r="A18" s="172"/>
      <c r="B18" s="172"/>
      <c r="C18" s="173"/>
      <c r="D18" s="173"/>
      <c r="E18" s="173"/>
      <c r="F18" s="10" t="s">
        <v>442</v>
      </c>
      <c r="G18" s="10" t="s">
        <v>477</v>
      </c>
      <c r="H18" s="10" t="s">
        <v>475</v>
      </c>
      <c r="I18" s="10" t="s">
        <v>476</v>
      </c>
      <c r="J18" s="77" t="s">
        <v>443</v>
      </c>
      <c r="K18" s="10" t="s">
        <v>477</v>
      </c>
      <c r="L18" s="10" t="s">
        <v>475</v>
      </c>
      <c r="M18" s="10" t="s">
        <v>476</v>
      </c>
      <c r="N18" s="77" t="s">
        <v>444</v>
      </c>
      <c r="O18" s="10" t="s">
        <v>477</v>
      </c>
      <c r="P18" s="10" t="s">
        <v>475</v>
      </c>
      <c r="Q18" s="10" t="s">
        <v>476</v>
      </c>
    </row>
    <row r="19" spans="1:17" s="18" customFormat="1" ht="29.25" customHeight="1">
      <c r="A19" s="77">
        <v>1</v>
      </c>
      <c r="B19" s="77">
        <v>2</v>
      </c>
      <c r="C19" s="77">
        <v>3</v>
      </c>
      <c r="D19" s="10">
        <v>4</v>
      </c>
      <c r="E19" s="10">
        <v>5</v>
      </c>
      <c r="F19" s="10">
        <v>6</v>
      </c>
      <c r="G19" s="10"/>
      <c r="H19" s="77">
        <v>5</v>
      </c>
      <c r="I19" s="10"/>
      <c r="J19" s="10">
        <v>7</v>
      </c>
      <c r="K19" s="10"/>
      <c r="L19" s="77">
        <v>6</v>
      </c>
      <c r="M19" s="10"/>
      <c r="N19" s="77">
        <v>8</v>
      </c>
      <c r="O19" s="10"/>
      <c r="P19" s="10"/>
      <c r="Q19" s="10"/>
    </row>
    <row r="20" spans="1:17" s="18" customFormat="1" ht="18.75">
      <c r="A20" s="80" t="s">
        <v>248</v>
      </c>
      <c r="B20" s="19" t="s">
        <v>151</v>
      </c>
      <c r="C20" s="19" t="s">
        <v>548</v>
      </c>
      <c r="D20" s="77"/>
      <c r="E20" s="19"/>
      <c r="F20" s="20">
        <f aca="true" t="shared" si="0" ref="F20:Q20">F21+F28+++F41+F107+F111+F127+F131</f>
        <v>57463.6</v>
      </c>
      <c r="G20" s="20">
        <f t="shared" si="0"/>
        <v>6430.699999999999</v>
      </c>
      <c r="H20" s="20">
        <f t="shared" si="0"/>
        <v>50599.8</v>
      </c>
      <c r="I20" s="20">
        <f t="shared" si="0"/>
        <v>2978.6</v>
      </c>
      <c r="J20" s="20">
        <f t="shared" si="0"/>
        <v>57401.5</v>
      </c>
      <c r="K20" s="20">
        <f t="shared" si="0"/>
        <v>6117</v>
      </c>
      <c r="L20" s="20">
        <f t="shared" si="0"/>
        <v>48755.9</v>
      </c>
      <c r="M20" s="20">
        <f t="shared" si="0"/>
        <v>2978.6</v>
      </c>
      <c r="N20" s="20">
        <f t="shared" si="0"/>
        <v>51691.399999999994</v>
      </c>
      <c r="O20" s="17">
        <f t="shared" si="0"/>
        <v>6119</v>
      </c>
      <c r="P20" s="17">
        <f t="shared" si="0"/>
        <v>42593.8</v>
      </c>
      <c r="Q20" s="17">
        <f t="shared" si="0"/>
        <v>2978.6</v>
      </c>
    </row>
    <row r="21" spans="1:17" s="18" customFormat="1" ht="37.5">
      <c r="A21" s="81" t="s">
        <v>127</v>
      </c>
      <c r="B21" s="19" t="s">
        <v>151</v>
      </c>
      <c r="C21" s="19" t="s">
        <v>155</v>
      </c>
      <c r="D21" s="19"/>
      <c r="E21" s="77"/>
      <c r="F21" s="20">
        <f>F22</f>
        <v>1424.4</v>
      </c>
      <c r="G21" s="20">
        <f aca="true" t="shared" si="1" ref="G21:Q22">G22</f>
        <v>0</v>
      </c>
      <c r="H21" s="20">
        <f t="shared" si="1"/>
        <v>1325.5</v>
      </c>
      <c r="I21" s="20">
        <f t="shared" si="1"/>
        <v>0</v>
      </c>
      <c r="J21" s="20">
        <f t="shared" si="1"/>
        <v>1273.6</v>
      </c>
      <c r="K21" s="20">
        <f t="shared" si="1"/>
        <v>0</v>
      </c>
      <c r="L21" s="20">
        <f t="shared" si="1"/>
        <v>1273.6</v>
      </c>
      <c r="M21" s="20">
        <f t="shared" si="1"/>
        <v>0</v>
      </c>
      <c r="N21" s="20">
        <f t="shared" si="1"/>
        <v>1273.6</v>
      </c>
      <c r="O21" s="17">
        <f t="shared" si="1"/>
        <v>0</v>
      </c>
      <c r="P21" s="17">
        <f t="shared" si="1"/>
        <v>1273.6</v>
      </c>
      <c r="Q21" s="17">
        <f t="shared" si="1"/>
        <v>0</v>
      </c>
    </row>
    <row r="22" spans="1:17" s="18" customFormat="1" ht="18.75">
      <c r="A22" s="21" t="s">
        <v>244</v>
      </c>
      <c r="B22" s="22" t="s">
        <v>151</v>
      </c>
      <c r="C22" s="22" t="s">
        <v>155</v>
      </c>
      <c r="D22" s="22" t="s">
        <v>285</v>
      </c>
      <c r="E22" s="51"/>
      <c r="F22" s="17">
        <f>F23</f>
        <v>1424.4</v>
      </c>
      <c r="G22" s="17">
        <f t="shared" si="1"/>
        <v>0</v>
      </c>
      <c r="H22" s="17">
        <f t="shared" si="1"/>
        <v>1325.5</v>
      </c>
      <c r="I22" s="17">
        <f t="shared" si="1"/>
        <v>0</v>
      </c>
      <c r="J22" s="17">
        <f t="shared" si="1"/>
        <v>1273.6</v>
      </c>
      <c r="K22" s="17">
        <f t="shared" si="1"/>
        <v>0</v>
      </c>
      <c r="L22" s="17">
        <f t="shared" si="1"/>
        <v>1273.6</v>
      </c>
      <c r="M22" s="17">
        <f t="shared" si="1"/>
        <v>0</v>
      </c>
      <c r="N22" s="17">
        <f t="shared" si="1"/>
        <v>1273.6</v>
      </c>
      <c r="O22" s="17">
        <f t="shared" si="1"/>
        <v>0</v>
      </c>
      <c r="P22" s="17">
        <f t="shared" si="1"/>
        <v>1273.6</v>
      </c>
      <c r="Q22" s="17">
        <f t="shared" si="1"/>
        <v>0</v>
      </c>
    </row>
    <row r="23" spans="1:17" s="18" customFormat="1" ht="18.75">
      <c r="A23" s="21" t="s">
        <v>175</v>
      </c>
      <c r="B23" s="22" t="s">
        <v>151</v>
      </c>
      <c r="C23" s="22" t="s">
        <v>367</v>
      </c>
      <c r="D23" s="22" t="s">
        <v>366</v>
      </c>
      <c r="E23" s="51"/>
      <c r="F23" s="17">
        <f>F24+F26</f>
        <v>1424.4</v>
      </c>
      <c r="G23" s="17">
        <f aca="true" t="shared" si="2" ref="G23:N23">G24+G26</f>
        <v>0</v>
      </c>
      <c r="H23" s="17">
        <f t="shared" si="2"/>
        <v>1325.5</v>
      </c>
      <c r="I23" s="17">
        <f t="shared" si="2"/>
        <v>0</v>
      </c>
      <c r="J23" s="17">
        <f t="shared" si="2"/>
        <v>1273.6</v>
      </c>
      <c r="K23" s="17">
        <f t="shared" si="2"/>
        <v>0</v>
      </c>
      <c r="L23" s="17">
        <f t="shared" si="2"/>
        <v>1273.6</v>
      </c>
      <c r="M23" s="17">
        <f t="shared" si="2"/>
        <v>0</v>
      </c>
      <c r="N23" s="17">
        <f t="shared" si="2"/>
        <v>1273.6</v>
      </c>
      <c r="O23" s="17">
        <f>O24</f>
        <v>0</v>
      </c>
      <c r="P23" s="17">
        <f>P24</f>
        <v>1273.6</v>
      </c>
      <c r="Q23" s="17">
        <f>Q24</f>
        <v>0</v>
      </c>
    </row>
    <row r="24" spans="1:17" s="18" customFormat="1" ht="37.5">
      <c r="A24" s="21" t="s">
        <v>257</v>
      </c>
      <c r="B24" s="22" t="s">
        <v>151</v>
      </c>
      <c r="C24" s="22" t="s">
        <v>367</v>
      </c>
      <c r="D24" s="22" t="s">
        <v>287</v>
      </c>
      <c r="E24" s="51"/>
      <c r="F24" s="17">
        <f aca="true" t="shared" si="3" ref="F24:Q24">F25</f>
        <v>1394.4</v>
      </c>
      <c r="G24" s="17">
        <f t="shared" si="3"/>
        <v>0</v>
      </c>
      <c r="H24" s="17">
        <f t="shared" si="3"/>
        <v>1325.5</v>
      </c>
      <c r="I24" s="17">
        <f t="shared" si="3"/>
        <v>0</v>
      </c>
      <c r="J24" s="17">
        <f t="shared" si="3"/>
        <v>1273.6</v>
      </c>
      <c r="K24" s="17">
        <f t="shared" si="3"/>
        <v>0</v>
      </c>
      <c r="L24" s="17">
        <f t="shared" si="3"/>
        <v>1273.6</v>
      </c>
      <c r="M24" s="17">
        <f t="shared" si="3"/>
        <v>0</v>
      </c>
      <c r="N24" s="17">
        <f t="shared" si="3"/>
        <v>1273.6</v>
      </c>
      <c r="O24" s="17">
        <f t="shared" si="3"/>
        <v>0</v>
      </c>
      <c r="P24" s="17">
        <f t="shared" si="3"/>
        <v>1273.6</v>
      </c>
      <c r="Q24" s="17">
        <f t="shared" si="3"/>
        <v>0</v>
      </c>
    </row>
    <row r="25" spans="1:17" s="18" customFormat="1" ht="21" customHeight="1">
      <c r="A25" s="79" t="s">
        <v>205</v>
      </c>
      <c r="B25" s="22" t="s">
        <v>151</v>
      </c>
      <c r="C25" s="22" t="s">
        <v>155</v>
      </c>
      <c r="D25" s="22" t="s">
        <v>287</v>
      </c>
      <c r="E25" s="51">
        <v>120</v>
      </c>
      <c r="F25" s="17">
        <v>1394.4</v>
      </c>
      <c r="G25" s="17"/>
      <c r="H25" s="17">
        <v>1325.5</v>
      </c>
      <c r="I25" s="17"/>
      <c r="J25" s="17">
        <f>K25+L25+M25</f>
        <v>1273.6</v>
      </c>
      <c r="K25" s="17"/>
      <c r="L25" s="17">
        <v>1273.6</v>
      </c>
      <c r="M25" s="17"/>
      <c r="N25" s="17">
        <f>O25+P25+Q25</f>
        <v>1273.6</v>
      </c>
      <c r="O25" s="27"/>
      <c r="P25" s="27">
        <v>1273.6</v>
      </c>
      <c r="Q25" s="27"/>
    </row>
    <row r="26" spans="1:17" s="18" customFormat="1" ht="168.75">
      <c r="A26" s="5" t="s">
        <v>670</v>
      </c>
      <c r="B26" s="22" t="s">
        <v>151</v>
      </c>
      <c r="C26" s="22" t="s">
        <v>155</v>
      </c>
      <c r="D26" s="22" t="s">
        <v>671</v>
      </c>
      <c r="E26" s="51"/>
      <c r="F26" s="17">
        <f>F27</f>
        <v>30</v>
      </c>
      <c r="G26" s="17">
        <f aca="true" t="shared" si="4" ref="G26:N26">G27</f>
        <v>0</v>
      </c>
      <c r="H26" s="17">
        <f t="shared" si="4"/>
        <v>0</v>
      </c>
      <c r="I26" s="17">
        <f t="shared" si="4"/>
        <v>0</v>
      </c>
      <c r="J26" s="17">
        <f t="shared" si="4"/>
        <v>0</v>
      </c>
      <c r="K26" s="17">
        <f t="shared" si="4"/>
        <v>0</v>
      </c>
      <c r="L26" s="17">
        <f t="shared" si="4"/>
        <v>0</v>
      </c>
      <c r="M26" s="17">
        <f t="shared" si="4"/>
        <v>0</v>
      </c>
      <c r="N26" s="17">
        <f t="shared" si="4"/>
        <v>0</v>
      </c>
      <c r="O26" s="27"/>
      <c r="P26" s="27"/>
      <c r="Q26" s="27"/>
    </row>
    <row r="27" spans="1:17" s="18" customFormat="1" ht="21" customHeight="1">
      <c r="A27" s="79" t="s">
        <v>205</v>
      </c>
      <c r="B27" s="22" t="s">
        <v>151</v>
      </c>
      <c r="C27" s="22" t="s">
        <v>155</v>
      </c>
      <c r="D27" s="22" t="s">
        <v>671</v>
      </c>
      <c r="E27" s="51">
        <v>120</v>
      </c>
      <c r="F27" s="17">
        <v>30</v>
      </c>
      <c r="G27" s="17"/>
      <c r="H27" s="17"/>
      <c r="I27" s="17"/>
      <c r="J27" s="17">
        <v>0</v>
      </c>
      <c r="K27" s="17"/>
      <c r="L27" s="17"/>
      <c r="M27" s="17"/>
      <c r="N27" s="17">
        <v>0</v>
      </c>
      <c r="O27" s="27"/>
      <c r="P27" s="27"/>
      <c r="Q27" s="27"/>
    </row>
    <row r="28" spans="1:17" s="18" customFormat="1" ht="56.25">
      <c r="A28" s="80" t="s">
        <v>230</v>
      </c>
      <c r="B28" s="19" t="s">
        <v>151</v>
      </c>
      <c r="C28" s="19" t="s">
        <v>154</v>
      </c>
      <c r="D28" s="77"/>
      <c r="E28" s="77"/>
      <c r="F28" s="20">
        <f>F29+F34</f>
        <v>1596.3999999999999</v>
      </c>
      <c r="G28" s="20">
        <f aca="true" t="shared" si="5" ref="G28:Q28">G29+G34</f>
        <v>0</v>
      </c>
      <c r="H28" s="20">
        <f t="shared" si="5"/>
        <v>1294.5</v>
      </c>
      <c r="I28" s="20">
        <f t="shared" si="5"/>
        <v>287</v>
      </c>
      <c r="J28" s="20">
        <f t="shared" si="5"/>
        <v>1602.9</v>
      </c>
      <c r="K28" s="20">
        <f t="shared" si="5"/>
        <v>0</v>
      </c>
      <c r="L28" s="20">
        <f t="shared" si="5"/>
        <v>1315.9</v>
      </c>
      <c r="M28" s="20">
        <f t="shared" si="5"/>
        <v>287</v>
      </c>
      <c r="N28" s="20">
        <f t="shared" si="5"/>
        <v>1529.6</v>
      </c>
      <c r="O28" s="17">
        <f t="shared" si="5"/>
        <v>0</v>
      </c>
      <c r="P28" s="17">
        <f t="shared" si="5"/>
        <v>1242.6</v>
      </c>
      <c r="Q28" s="17">
        <f t="shared" si="5"/>
        <v>287</v>
      </c>
    </row>
    <row r="29" spans="1:17" s="18" customFormat="1" ht="18.75">
      <c r="A29" s="21" t="s">
        <v>409</v>
      </c>
      <c r="B29" s="22" t="s">
        <v>151</v>
      </c>
      <c r="C29" s="22" t="s">
        <v>154</v>
      </c>
      <c r="D29" s="51" t="s">
        <v>280</v>
      </c>
      <c r="E29" s="22"/>
      <c r="F29" s="17">
        <f aca="true" t="shared" si="6" ref="F29:Q30">F30</f>
        <v>287</v>
      </c>
      <c r="G29" s="17">
        <f t="shared" si="6"/>
        <v>0</v>
      </c>
      <c r="H29" s="17">
        <f t="shared" si="6"/>
        <v>0</v>
      </c>
      <c r="I29" s="17">
        <f t="shared" si="6"/>
        <v>287</v>
      </c>
      <c r="J29" s="17">
        <f t="shared" si="6"/>
        <v>287</v>
      </c>
      <c r="K29" s="17">
        <f t="shared" si="6"/>
        <v>0</v>
      </c>
      <c r="L29" s="17">
        <f t="shared" si="6"/>
        <v>0</v>
      </c>
      <c r="M29" s="17">
        <f t="shared" si="6"/>
        <v>287</v>
      </c>
      <c r="N29" s="17">
        <f t="shared" si="6"/>
        <v>287</v>
      </c>
      <c r="O29" s="17">
        <f t="shared" si="6"/>
        <v>0</v>
      </c>
      <c r="P29" s="17">
        <f t="shared" si="6"/>
        <v>0</v>
      </c>
      <c r="Q29" s="17">
        <f t="shared" si="6"/>
        <v>287</v>
      </c>
    </row>
    <row r="30" spans="1:17" s="18" customFormat="1" ht="37.5">
      <c r="A30" s="79" t="s">
        <v>271</v>
      </c>
      <c r="B30" s="22" t="s">
        <v>151</v>
      </c>
      <c r="C30" s="22" t="s">
        <v>154</v>
      </c>
      <c r="D30" s="51" t="s">
        <v>281</v>
      </c>
      <c r="E30" s="22"/>
      <c r="F30" s="17">
        <f t="shared" si="6"/>
        <v>287</v>
      </c>
      <c r="G30" s="17">
        <f t="shared" si="6"/>
        <v>0</v>
      </c>
      <c r="H30" s="17">
        <f t="shared" si="6"/>
        <v>0</v>
      </c>
      <c r="I30" s="17">
        <f t="shared" si="6"/>
        <v>287</v>
      </c>
      <c r="J30" s="17">
        <f t="shared" si="6"/>
        <v>287</v>
      </c>
      <c r="K30" s="17">
        <f t="shared" si="6"/>
        <v>0</v>
      </c>
      <c r="L30" s="17">
        <f t="shared" si="6"/>
        <v>0</v>
      </c>
      <c r="M30" s="17">
        <f t="shared" si="6"/>
        <v>287</v>
      </c>
      <c r="N30" s="17">
        <f t="shared" si="6"/>
        <v>287</v>
      </c>
      <c r="O30" s="17">
        <f t="shared" si="6"/>
        <v>0</v>
      </c>
      <c r="P30" s="17">
        <f t="shared" si="6"/>
        <v>0</v>
      </c>
      <c r="Q30" s="17">
        <f t="shared" si="6"/>
        <v>287</v>
      </c>
    </row>
    <row r="31" spans="1:17" s="18" customFormat="1" ht="37.5">
      <c r="A31" s="79" t="s">
        <v>541</v>
      </c>
      <c r="B31" s="22" t="s">
        <v>151</v>
      </c>
      <c r="C31" s="22" t="s">
        <v>154</v>
      </c>
      <c r="D31" s="51" t="s">
        <v>149</v>
      </c>
      <c r="E31" s="22"/>
      <c r="F31" s="17">
        <f>F32+F33</f>
        <v>287</v>
      </c>
      <c r="G31" s="17">
        <f aca="true" t="shared" si="7" ref="G31:Q31">G32+G33</f>
        <v>0</v>
      </c>
      <c r="H31" s="17">
        <f t="shared" si="7"/>
        <v>0</v>
      </c>
      <c r="I31" s="17">
        <f t="shared" si="7"/>
        <v>287</v>
      </c>
      <c r="J31" s="17">
        <f t="shared" si="7"/>
        <v>287</v>
      </c>
      <c r="K31" s="17">
        <f t="shared" si="7"/>
        <v>0</v>
      </c>
      <c r="L31" s="17">
        <f t="shared" si="7"/>
        <v>0</v>
      </c>
      <c r="M31" s="17">
        <f t="shared" si="7"/>
        <v>287</v>
      </c>
      <c r="N31" s="17">
        <f t="shared" si="7"/>
        <v>287</v>
      </c>
      <c r="O31" s="17">
        <f t="shared" si="7"/>
        <v>0</v>
      </c>
      <c r="P31" s="17">
        <f t="shared" si="7"/>
        <v>0</v>
      </c>
      <c r="Q31" s="17">
        <f t="shared" si="7"/>
        <v>287</v>
      </c>
    </row>
    <row r="32" spans="1:17" s="18" customFormat="1" ht="25.5" customHeight="1">
      <c r="A32" s="79" t="s">
        <v>205</v>
      </c>
      <c r="B32" s="22" t="s">
        <v>151</v>
      </c>
      <c r="C32" s="22" t="s">
        <v>154</v>
      </c>
      <c r="D32" s="51" t="s">
        <v>149</v>
      </c>
      <c r="E32" s="22" t="s">
        <v>206</v>
      </c>
      <c r="F32" s="17">
        <f>G32+H32+I32</f>
        <v>285.2</v>
      </c>
      <c r="G32" s="17"/>
      <c r="H32" s="17"/>
      <c r="I32" s="17">
        <v>285.2</v>
      </c>
      <c r="J32" s="17">
        <f>K32+L32+M32</f>
        <v>285.2</v>
      </c>
      <c r="K32" s="17"/>
      <c r="L32" s="17"/>
      <c r="M32" s="17">
        <v>285.2</v>
      </c>
      <c r="N32" s="17">
        <f>O32+P32+Q32</f>
        <v>285.2</v>
      </c>
      <c r="O32" s="27"/>
      <c r="P32" s="27"/>
      <c r="Q32" s="17">
        <v>285.2</v>
      </c>
    </row>
    <row r="33" spans="1:17" s="18" customFormat="1" ht="37.5">
      <c r="A33" s="79" t="s">
        <v>118</v>
      </c>
      <c r="B33" s="22" t="s">
        <v>151</v>
      </c>
      <c r="C33" s="22" t="s">
        <v>154</v>
      </c>
      <c r="D33" s="51" t="s">
        <v>149</v>
      </c>
      <c r="E33" s="22" t="s">
        <v>209</v>
      </c>
      <c r="F33" s="17">
        <v>1.8</v>
      </c>
      <c r="G33" s="17"/>
      <c r="H33" s="17"/>
      <c r="I33" s="17">
        <v>1.8</v>
      </c>
      <c r="J33" s="17">
        <v>1.8</v>
      </c>
      <c r="K33" s="17"/>
      <c r="L33" s="17"/>
      <c r="M33" s="17">
        <v>1.8</v>
      </c>
      <c r="N33" s="17">
        <v>1.8</v>
      </c>
      <c r="O33" s="27"/>
      <c r="P33" s="27"/>
      <c r="Q33" s="17">
        <v>1.8</v>
      </c>
    </row>
    <row r="34" spans="1:17" s="18" customFormat="1" ht="18.75">
      <c r="A34" s="79" t="s">
        <v>245</v>
      </c>
      <c r="B34" s="22" t="s">
        <v>151</v>
      </c>
      <c r="C34" s="22" t="s">
        <v>154</v>
      </c>
      <c r="D34" s="51" t="s">
        <v>275</v>
      </c>
      <c r="E34" s="22"/>
      <c r="F34" s="17">
        <f>F35+F39</f>
        <v>1309.3999999999999</v>
      </c>
      <c r="G34" s="17">
        <f aca="true" t="shared" si="8" ref="G34:N34">G35+G39</f>
        <v>0</v>
      </c>
      <c r="H34" s="17">
        <f t="shared" si="8"/>
        <v>1294.5</v>
      </c>
      <c r="I34" s="17">
        <f t="shared" si="8"/>
        <v>0</v>
      </c>
      <c r="J34" s="17">
        <f t="shared" si="8"/>
        <v>1315.9</v>
      </c>
      <c r="K34" s="17">
        <f t="shared" si="8"/>
        <v>0</v>
      </c>
      <c r="L34" s="17">
        <f t="shared" si="8"/>
        <v>1315.9</v>
      </c>
      <c r="M34" s="17">
        <f t="shared" si="8"/>
        <v>0</v>
      </c>
      <c r="N34" s="17">
        <f t="shared" si="8"/>
        <v>1242.6</v>
      </c>
      <c r="O34" s="17">
        <f>O35</f>
        <v>0</v>
      </c>
      <c r="P34" s="17">
        <f>P35</f>
        <v>1242.6</v>
      </c>
      <c r="Q34" s="17">
        <f>Q35</f>
        <v>0</v>
      </c>
    </row>
    <row r="35" spans="1:17" s="18" customFormat="1" ht="18.75">
      <c r="A35" s="79" t="s">
        <v>221</v>
      </c>
      <c r="B35" s="22" t="s">
        <v>151</v>
      </c>
      <c r="C35" s="22" t="s">
        <v>154</v>
      </c>
      <c r="D35" s="51" t="s">
        <v>276</v>
      </c>
      <c r="E35" s="22"/>
      <c r="F35" s="17">
        <f>F36+F37+F38</f>
        <v>1286.1</v>
      </c>
      <c r="G35" s="17">
        <f aca="true" t="shared" si="9" ref="G35:Q35">G36+G37+G38</f>
        <v>0</v>
      </c>
      <c r="H35" s="17">
        <f t="shared" si="9"/>
        <v>1294.5</v>
      </c>
      <c r="I35" s="17">
        <f t="shared" si="9"/>
        <v>0</v>
      </c>
      <c r="J35" s="17">
        <f t="shared" si="9"/>
        <v>1315.9</v>
      </c>
      <c r="K35" s="17">
        <f t="shared" si="9"/>
        <v>0</v>
      </c>
      <c r="L35" s="17">
        <f t="shared" si="9"/>
        <v>1315.9</v>
      </c>
      <c r="M35" s="17">
        <f t="shared" si="9"/>
        <v>0</v>
      </c>
      <c r="N35" s="17">
        <f t="shared" si="9"/>
        <v>1242.6</v>
      </c>
      <c r="O35" s="17">
        <f t="shared" si="9"/>
        <v>0</v>
      </c>
      <c r="P35" s="17">
        <f t="shared" si="9"/>
        <v>1242.6</v>
      </c>
      <c r="Q35" s="17">
        <f t="shared" si="9"/>
        <v>0</v>
      </c>
    </row>
    <row r="36" spans="1:17" s="18" customFormat="1" ht="37.5">
      <c r="A36" s="79" t="s">
        <v>205</v>
      </c>
      <c r="B36" s="22" t="s">
        <v>151</v>
      </c>
      <c r="C36" s="22" t="s">
        <v>154</v>
      </c>
      <c r="D36" s="51" t="s">
        <v>276</v>
      </c>
      <c r="E36" s="22" t="s">
        <v>206</v>
      </c>
      <c r="F36" s="17">
        <v>844.1</v>
      </c>
      <c r="G36" s="17"/>
      <c r="H36" s="17">
        <v>912.5</v>
      </c>
      <c r="I36" s="17"/>
      <c r="J36" s="17">
        <f>K36+L36+M36</f>
        <v>860.6</v>
      </c>
      <c r="K36" s="17"/>
      <c r="L36" s="17">
        <v>860.6</v>
      </c>
      <c r="M36" s="17"/>
      <c r="N36" s="17">
        <f>O36+P36+Q36</f>
        <v>860.6</v>
      </c>
      <c r="O36" s="27"/>
      <c r="P36" s="17">
        <v>860.6</v>
      </c>
      <c r="Q36" s="27"/>
    </row>
    <row r="37" spans="1:17" s="18" customFormat="1" ht="37.5">
      <c r="A37" s="79" t="s">
        <v>118</v>
      </c>
      <c r="B37" s="22" t="s">
        <v>151</v>
      </c>
      <c r="C37" s="22" t="s">
        <v>154</v>
      </c>
      <c r="D37" s="51" t="s">
        <v>276</v>
      </c>
      <c r="E37" s="22" t="s">
        <v>209</v>
      </c>
      <c r="F37" s="17">
        <v>442</v>
      </c>
      <c r="G37" s="17"/>
      <c r="H37" s="17">
        <v>381.5</v>
      </c>
      <c r="I37" s="17"/>
      <c r="J37" s="17">
        <f>K37+L37+M37</f>
        <v>454.8</v>
      </c>
      <c r="K37" s="17"/>
      <c r="L37" s="17">
        <v>454.8</v>
      </c>
      <c r="M37" s="17"/>
      <c r="N37" s="17">
        <f>O37+P37+Q37</f>
        <v>381.5</v>
      </c>
      <c r="O37" s="27"/>
      <c r="P37" s="17">
        <v>381.5</v>
      </c>
      <c r="Q37" s="27"/>
    </row>
    <row r="38" spans="1:17" s="18" customFormat="1" ht="18.75">
      <c r="A38" s="79" t="s">
        <v>207</v>
      </c>
      <c r="B38" s="22" t="s">
        <v>151</v>
      </c>
      <c r="C38" s="22" t="s">
        <v>154</v>
      </c>
      <c r="D38" s="51" t="s">
        <v>276</v>
      </c>
      <c r="E38" s="22" t="s">
        <v>208</v>
      </c>
      <c r="F38" s="17">
        <v>0</v>
      </c>
      <c r="G38" s="17"/>
      <c r="H38" s="17">
        <v>0.5</v>
      </c>
      <c r="I38" s="17"/>
      <c r="J38" s="17">
        <f>K38+L38+M38</f>
        <v>0.5</v>
      </c>
      <c r="K38" s="17"/>
      <c r="L38" s="17">
        <v>0.5</v>
      </c>
      <c r="M38" s="17"/>
      <c r="N38" s="17">
        <f>O38+P38+Q38</f>
        <v>0.5</v>
      </c>
      <c r="O38" s="27"/>
      <c r="P38" s="17">
        <v>0.5</v>
      </c>
      <c r="Q38" s="27"/>
    </row>
    <row r="39" spans="1:17" s="18" customFormat="1" ht="156.75" customHeight="1">
      <c r="A39" s="5" t="s">
        <v>670</v>
      </c>
      <c r="B39" s="22" t="s">
        <v>151</v>
      </c>
      <c r="C39" s="22" t="s">
        <v>154</v>
      </c>
      <c r="D39" s="51" t="s">
        <v>672</v>
      </c>
      <c r="E39" s="22"/>
      <c r="F39" s="17">
        <f>F40</f>
        <v>23.3</v>
      </c>
      <c r="G39" s="17">
        <f aca="true" t="shared" si="10" ref="G39:N39">G40</f>
        <v>0</v>
      </c>
      <c r="H39" s="17">
        <f t="shared" si="10"/>
        <v>0</v>
      </c>
      <c r="I39" s="17">
        <f t="shared" si="10"/>
        <v>0</v>
      </c>
      <c r="J39" s="17">
        <f t="shared" si="10"/>
        <v>0</v>
      </c>
      <c r="K39" s="17">
        <f t="shared" si="10"/>
        <v>0</v>
      </c>
      <c r="L39" s="17">
        <f t="shared" si="10"/>
        <v>0</v>
      </c>
      <c r="M39" s="17">
        <f t="shared" si="10"/>
        <v>0</v>
      </c>
      <c r="N39" s="17">
        <f t="shared" si="10"/>
        <v>0</v>
      </c>
      <c r="O39" s="27"/>
      <c r="P39" s="17"/>
      <c r="Q39" s="27"/>
    </row>
    <row r="40" spans="1:17" s="18" customFormat="1" ht="27" customHeight="1">
      <c r="A40" s="79" t="s">
        <v>205</v>
      </c>
      <c r="B40" s="22" t="s">
        <v>151</v>
      </c>
      <c r="C40" s="22" t="s">
        <v>154</v>
      </c>
      <c r="D40" s="51" t="s">
        <v>672</v>
      </c>
      <c r="E40" s="22" t="s">
        <v>206</v>
      </c>
      <c r="F40" s="17">
        <v>23.3</v>
      </c>
      <c r="G40" s="17"/>
      <c r="H40" s="17"/>
      <c r="I40" s="17"/>
      <c r="J40" s="17">
        <v>0</v>
      </c>
      <c r="K40" s="17"/>
      <c r="L40" s="17"/>
      <c r="M40" s="17"/>
      <c r="N40" s="17">
        <v>0</v>
      </c>
      <c r="O40" s="27"/>
      <c r="P40" s="17"/>
      <c r="Q40" s="27"/>
    </row>
    <row r="41" spans="1:17" s="18" customFormat="1" ht="56.25">
      <c r="A41" s="80" t="s">
        <v>123</v>
      </c>
      <c r="B41" s="19" t="s">
        <v>151</v>
      </c>
      <c r="C41" s="19" t="s">
        <v>152</v>
      </c>
      <c r="D41" s="77"/>
      <c r="E41" s="19"/>
      <c r="F41" s="20">
        <f aca="true" t="shared" si="11" ref="F41:Q41">F72+F82+F98+F50+F42+F63</f>
        <v>29252.199999999997</v>
      </c>
      <c r="G41" s="20">
        <f t="shared" si="11"/>
        <v>2489.3999999999996</v>
      </c>
      <c r="H41" s="20">
        <f t="shared" si="11"/>
        <v>24558.800000000003</v>
      </c>
      <c r="I41" s="20">
        <f t="shared" si="11"/>
        <v>412.70000000000005</v>
      </c>
      <c r="J41" s="20">
        <f t="shared" si="11"/>
        <v>26017.399999999998</v>
      </c>
      <c r="K41" s="20">
        <f t="shared" si="11"/>
        <v>2175.3999999999996</v>
      </c>
      <c r="L41" s="20">
        <f t="shared" si="11"/>
        <v>23429.300000000003</v>
      </c>
      <c r="M41" s="20">
        <f t="shared" si="11"/>
        <v>412.70000000000005</v>
      </c>
      <c r="N41" s="20">
        <f t="shared" si="11"/>
        <v>25386.699999999997</v>
      </c>
      <c r="O41" s="20">
        <f t="shared" si="11"/>
        <v>2177.1</v>
      </c>
      <c r="P41" s="20">
        <f t="shared" si="11"/>
        <v>22796.9</v>
      </c>
      <c r="Q41" s="20">
        <f t="shared" si="11"/>
        <v>412.70000000000005</v>
      </c>
    </row>
    <row r="42" spans="1:17" s="18" customFormat="1" ht="56.25">
      <c r="A42" s="79" t="s">
        <v>459</v>
      </c>
      <c r="B42" s="22" t="s">
        <v>151</v>
      </c>
      <c r="C42" s="22" t="s">
        <v>152</v>
      </c>
      <c r="D42" s="22" t="s">
        <v>298</v>
      </c>
      <c r="E42" s="22"/>
      <c r="F42" s="17">
        <f>F43</f>
        <v>147.7</v>
      </c>
      <c r="G42" s="17">
        <f aca="true" t="shared" si="12" ref="G42:Q42">G43</f>
        <v>0</v>
      </c>
      <c r="H42" s="17">
        <f t="shared" si="12"/>
        <v>169</v>
      </c>
      <c r="I42" s="17">
        <f t="shared" si="12"/>
        <v>0</v>
      </c>
      <c r="J42" s="17">
        <f t="shared" si="12"/>
        <v>3</v>
      </c>
      <c r="K42" s="17">
        <f t="shared" si="12"/>
        <v>0</v>
      </c>
      <c r="L42" s="17">
        <f t="shared" si="12"/>
        <v>3</v>
      </c>
      <c r="M42" s="17">
        <f t="shared" si="12"/>
        <v>0</v>
      </c>
      <c r="N42" s="17">
        <f t="shared" si="12"/>
        <v>28</v>
      </c>
      <c r="O42" s="17">
        <f t="shared" si="12"/>
        <v>0</v>
      </c>
      <c r="P42" s="17">
        <f t="shared" si="12"/>
        <v>28</v>
      </c>
      <c r="Q42" s="17">
        <f t="shared" si="12"/>
        <v>0</v>
      </c>
    </row>
    <row r="43" spans="1:17" s="18" customFormat="1" ht="37.5">
      <c r="A43" s="79" t="s">
        <v>460</v>
      </c>
      <c r="B43" s="22" t="s">
        <v>151</v>
      </c>
      <c r="C43" s="22" t="s">
        <v>152</v>
      </c>
      <c r="D43" s="22" t="s">
        <v>299</v>
      </c>
      <c r="E43" s="22"/>
      <c r="F43" s="17">
        <f>F44+F47</f>
        <v>147.7</v>
      </c>
      <c r="G43" s="17">
        <f aca="true" t="shared" si="13" ref="G43:Q43">G44+G47</f>
        <v>0</v>
      </c>
      <c r="H43" s="17">
        <f t="shared" si="13"/>
        <v>169</v>
      </c>
      <c r="I43" s="17">
        <f t="shared" si="13"/>
        <v>0</v>
      </c>
      <c r="J43" s="17">
        <f t="shared" si="13"/>
        <v>3</v>
      </c>
      <c r="K43" s="17">
        <f t="shared" si="13"/>
        <v>0</v>
      </c>
      <c r="L43" s="17">
        <f t="shared" si="13"/>
        <v>3</v>
      </c>
      <c r="M43" s="17">
        <f t="shared" si="13"/>
        <v>0</v>
      </c>
      <c r="N43" s="17">
        <f t="shared" si="13"/>
        <v>28</v>
      </c>
      <c r="O43" s="17">
        <f t="shared" si="13"/>
        <v>0</v>
      </c>
      <c r="P43" s="17">
        <f t="shared" si="13"/>
        <v>28</v>
      </c>
      <c r="Q43" s="17">
        <f t="shared" si="13"/>
        <v>0</v>
      </c>
    </row>
    <row r="44" spans="1:17" s="18" customFormat="1" ht="37.5">
      <c r="A44" s="15" t="s">
        <v>504</v>
      </c>
      <c r="B44" s="22" t="s">
        <v>151</v>
      </c>
      <c r="C44" s="22" t="s">
        <v>152</v>
      </c>
      <c r="D44" s="22" t="s">
        <v>505</v>
      </c>
      <c r="E44" s="22"/>
      <c r="F44" s="17">
        <f>F45</f>
        <v>2.7</v>
      </c>
      <c r="G44" s="17">
        <f aca="true" t="shared" si="14" ref="G44:Q45">G45</f>
        <v>0</v>
      </c>
      <c r="H44" s="17">
        <f t="shared" si="14"/>
        <v>23</v>
      </c>
      <c r="I44" s="17">
        <f t="shared" si="14"/>
        <v>0</v>
      </c>
      <c r="J44" s="17">
        <f t="shared" si="14"/>
        <v>3</v>
      </c>
      <c r="K44" s="17">
        <f t="shared" si="14"/>
        <v>0</v>
      </c>
      <c r="L44" s="17">
        <f t="shared" si="14"/>
        <v>3</v>
      </c>
      <c r="M44" s="17">
        <f t="shared" si="14"/>
        <v>0</v>
      </c>
      <c r="N44" s="17">
        <f t="shared" si="14"/>
        <v>28</v>
      </c>
      <c r="O44" s="17">
        <f t="shared" si="14"/>
        <v>0</v>
      </c>
      <c r="P44" s="17">
        <f t="shared" si="14"/>
        <v>28</v>
      </c>
      <c r="Q44" s="17">
        <f t="shared" si="14"/>
        <v>0</v>
      </c>
    </row>
    <row r="45" spans="1:17" s="18" customFormat="1" ht="18.75">
      <c r="A45" s="15" t="s">
        <v>262</v>
      </c>
      <c r="B45" s="22" t="s">
        <v>151</v>
      </c>
      <c r="C45" s="22" t="s">
        <v>152</v>
      </c>
      <c r="D45" s="22" t="s">
        <v>506</v>
      </c>
      <c r="E45" s="22"/>
      <c r="F45" s="17">
        <f>F46</f>
        <v>2.7</v>
      </c>
      <c r="G45" s="17">
        <f t="shared" si="14"/>
        <v>0</v>
      </c>
      <c r="H45" s="17">
        <f t="shared" si="14"/>
        <v>23</v>
      </c>
      <c r="I45" s="17">
        <f t="shared" si="14"/>
        <v>0</v>
      </c>
      <c r="J45" s="17">
        <f t="shared" si="14"/>
        <v>3</v>
      </c>
      <c r="K45" s="17">
        <f t="shared" si="14"/>
        <v>0</v>
      </c>
      <c r="L45" s="17">
        <f t="shared" si="14"/>
        <v>3</v>
      </c>
      <c r="M45" s="17">
        <f t="shared" si="14"/>
        <v>0</v>
      </c>
      <c r="N45" s="17">
        <f t="shared" si="14"/>
        <v>28</v>
      </c>
      <c r="O45" s="17">
        <f t="shared" si="14"/>
        <v>0</v>
      </c>
      <c r="P45" s="17">
        <f t="shared" si="14"/>
        <v>28</v>
      </c>
      <c r="Q45" s="17">
        <f t="shared" si="14"/>
        <v>0</v>
      </c>
    </row>
    <row r="46" spans="1:17" s="18" customFormat="1" ht="37.5">
      <c r="A46" s="79" t="s">
        <v>118</v>
      </c>
      <c r="B46" s="22" t="s">
        <v>151</v>
      </c>
      <c r="C46" s="22" t="s">
        <v>152</v>
      </c>
      <c r="D46" s="22" t="s">
        <v>506</v>
      </c>
      <c r="E46" s="22" t="s">
        <v>209</v>
      </c>
      <c r="F46" s="17">
        <v>2.7</v>
      </c>
      <c r="G46" s="17"/>
      <c r="H46" s="17">
        <v>23</v>
      </c>
      <c r="I46" s="17"/>
      <c r="J46" s="17">
        <f>K46+L46+M46</f>
        <v>3</v>
      </c>
      <c r="K46" s="17"/>
      <c r="L46" s="17">
        <v>3</v>
      </c>
      <c r="M46" s="17"/>
      <c r="N46" s="17">
        <f>O46+P46+Q46</f>
        <v>28</v>
      </c>
      <c r="O46" s="17"/>
      <c r="P46" s="17">
        <v>28</v>
      </c>
      <c r="Q46" s="17"/>
    </row>
    <row r="47" spans="1:17" s="18" customFormat="1" ht="41.25" customHeight="1">
      <c r="A47" s="15" t="s">
        <v>573</v>
      </c>
      <c r="B47" s="22" t="s">
        <v>151</v>
      </c>
      <c r="C47" s="22" t="s">
        <v>152</v>
      </c>
      <c r="D47" s="22" t="s">
        <v>498</v>
      </c>
      <c r="E47" s="22"/>
      <c r="F47" s="17">
        <f aca="true" t="shared" si="15" ref="F47:N48">F48</f>
        <v>145</v>
      </c>
      <c r="G47" s="17">
        <f t="shared" si="15"/>
        <v>0</v>
      </c>
      <c r="H47" s="17">
        <f t="shared" si="15"/>
        <v>146</v>
      </c>
      <c r="I47" s="17">
        <f t="shared" si="15"/>
        <v>0</v>
      </c>
      <c r="J47" s="17">
        <f t="shared" si="15"/>
        <v>0</v>
      </c>
      <c r="K47" s="17">
        <f t="shared" si="15"/>
        <v>0</v>
      </c>
      <c r="L47" s="17">
        <f t="shared" si="15"/>
        <v>0</v>
      </c>
      <c r="M47" s="17">
        <f t="shared" si="15"/>
        <v>0</v>
      </c>
      <c r="N47" s="17">
        <f t="shared" si="15"/>
        <v>0</v>
      </c>
      <c r="O47" s="17"/>
      <c r="P47" s="17"/>
      <c r="Q47" s="17"/>
    </row>
    <row r="48" spans="1:17" s="18" customFormat="1" ht="18.75">
      <c r="A48" s="15" t="s">
        <v>262</v>
      </c>
      <c r="B48" s="22" t="s">
        <v>151</v>
      </c>
      <c r="C48" s="22" t="s">
        <v>152</v>
      </c>
      <c r="D48" s="22" t="s">
        <v>522</v>
      </c>
      <c r="E48" s="22"/>
      <c r="F48" s="17">
        <f t="shared" si="15"/>
        <v>145</v>
      </c>
      <c r="G48" s="17">
        <f t="shared" si="15"/>
        <v>0</v>
      </c>
      <c r="H48" s="17">
        <f t="shared" si="15"/>
        <v>146</v>
      </c>
      <c r="I48" s="17">
        <f t="shared" si="15"/>
        <v>0</v>
      </c>
      <c r="J48" s="17">
        <f t="shared" si="15"/>
        <v>0</v>
      </c>
      <c r="K48" s="17">
        <f t="shared" si="15"/>
        <v>0</v>
      </c>
      <c r="L48" s="17">
        <f t="shared" si="15"/>
        <v>0</v>
      </c>
      <c r="M48" s="17">
        <f t="shared" si="15"/>
        <v>0</v>
      </c>
      <c r="N48" s="17">
        <f t="shared" si="15"/>
        <v>0</v>
      </c>
      <c r="O48" s="17"/>
      <c r="P48" s="17"/>
      <c r="Q48" s="17"/>
    </row>
    <row r="49" spans="1:17" s="18" customFormat="1" ht="37.5">
      <c r="A49" s="79" t="s">
        <v>118</v>
      </c>
      <c r="B49" s="22" t="s">
        <v>151</v>
      </c>
      <c r="C49" s="22" t="s">
        <v>152</v>
      </c>
      <c r="D49" s="22" t="s">
        <v>522</v>
      </c>
      <c r="E49" s="22" t="s">
        <v>209</v>
      </c>
      <c r="F49" s="17">
        <v>145</v>
      </c>
      <c r="G49" s="17"/>
      <c r="H49" s="17">
        <v>146</v>
      </c>
      <c r="I49" s="17"/>
      <c r="J49" s="17">
        <v>0</v>
      </c>
      <c r="K49" s="17"/>
      <c r="L49" s="17"/>
      <c r="M49" s="17"/>
      <c r="N49" s="17">
        <v>0</v>
      </c>
      <c r="O49" s="17"/>
      <c r="P49" s="17"/>
      <c r="Q49" s="17"/>
    </row>
    <row r="50" spans="1:17" s="18" customFormat="1" ht="37.5">
      <c r="A50" s="79" t="s">
        <v>452</v>
      </c>
      <c r="B50" s="22" t="s">
        <v>151</v>
      </c>
      <c r="C50" s="22" t="s">
        <v>152</v>
      </c>
      <c r="D50" s="22" t="s">
        <v>11</v>
      </c>
      <c r="E50" s="22"/>
      <c r="F50" s="17">
        <f>F55+F51</f>
        <v>1465.1</v>
      </c>
      <c r="G50" s="17">
        <f aca="true" t="shared" si="16" ref="G50:Q50">G55+G51</f>
        <v>1308.3</v>
      </c>
      <c r="H50" s="17">
        <f t="shared" si="16"/>
        <v>0</v>
      </c>
      <c r="I50" s="17">
        <f t="shared" si="16"/>
        <v>0</v>
      </c>
      <c r="J50" s="17">
        <f t="shared" si="16"/>
        <v>1087.1</v>
      </c>
      <c r="K50" s="17">
        <f t="shared" si="16"/>
        <v>1087.1</v>
      </c>
      <c r="L50" s="17">
        <f t="shared" si="16"/>
        <v>0</v>
      </c>
      <c r="M50" s="17">
        <f t="shared" si="16"/>
        <v>0</v>
      </c>
      <c r="N50" s="17">
        <f t="shared" si="16"/>
        <v>1087.1</v>
      </c>
      <c r="O50" s="17">
        <f t="shared" si="16"/>
        <v>1087.1</v>
      </c>
      <c r="P50" s="17">
        <f t="shared" si="16"/>
        <v>0</v>
      </c>
      <c r="Q50" s="17">
        <f t="shared" si="16"/>
        <v>0</v>
      </c>
    </row>
    <row r="51" spans="1:17" s="18" customFormat="1" ht="37.5">
      <c r="A51" s="79" t="s">
        <v>48</v>
      </c>
      <c r="B51" s="22" t="s">
        <v>151</v>
      </c>
      <c r="C51" s="22" t="s">
        <v>152</v>
      </c>
      <c r="D51" s="22" t="s">
        <v>49</v>
      </c>
      <c r="E51" s="22"/>
      <c r="F51" s="17">
        <f aca="true" t="shared" si="17" ref="F51:J53">F52</f>
        <v>248</v>
      </c>
      <c r="G51" s="17">
        <f t="shared" si="17"/>
        <v>221.2</v>
      </c>
      <c r="H51" s="17">
        <f t="shared" si="17"/>
        <v>0</v>
      </c>
      <c r="I51" s="17">
        <f t="shared" si="17"/>
        <v>0</v>
      </c>
      <c r="J51" s="17">
        <f t="shared" si="17"/>
        <v>0</v>
      </c>
      <c r="K51" s="17"/>
      <c r="L51" s="17"/>
      <c r="M51" s="17"/>
      <c r="N51" s="17">
        <f>N52</f>
        <v>0</v>
      </c>
      <c r="O51" s="17"/>
      <c r="P51" s="17"/>
      <c r="Q51" s="17"/>
    </row>
    <row r="52" spans="1:17" s="18" customFormat="1" ht="75.75" customHeight="1">
      <c r="A52" s="79" t="s">
        <v>637</v>
      </c>
      <c r="B52" s="22" t="s">
        <v>151</v>
      </c>
      <c r="C52" s="22" t="s">
        <v>152</v>
      </c>
      <c r="D52" s="46" t="s">
        <v>636</v>
      </c>
      <c r="E52" s="22"/>
      <c r="F52" s="17">
        <f t="shared" si="17"/>
        <v>248</v>
      </c>
      <c r="G52" s="17">
        <f t="shared" si="17"/>
        <v>221.2</v>
      </c>
      <c r="H52" s="17">
        <f t="shared" si="17"/>
        <v>0</v>
      </c>
      <c r="I52" s="17">
        <f t="shared" si="17"/>
        <v>0</v>
      </c>
      <c r="J52" s="17">
        <f t="shared" si="17"/>
        <v>0</v>
      </c>
      <c r="K52" s="17"/>
      <c r="L52" s="17"/>
      <c r="M52" s="17"/>
      <c r="N52" s="17">
        <f>N53</f>
        <v>0</v>
      </c>
      <c r="O52" s="17"/>
      <c r="P52" s="17"/>
      <c r="Q52" s="17"/>
    </row>
    <row r="53" spans="1:17" s="18" customFormat="1" ht="111.75" customHeight="1">
      <c r="A53" s="57" t="s">
        <v>638</v>
      </c>
      <c r="B53" s="22" t="s">
        <v>151</v>
      </c>
      <c r="C53" s="22" t="s">
        <v>152</v>
      </c>
      <c r="D53" s="22" t="s">
        <v>634</v>
      </c>
      <c r="E53" s="22"/>
      <c r="F53" s="17">
        <f t="shared" si="17"/>
        <v>248</v>
      </c>
      <c r="G53" s="17">
        <f t="shared" si="17"/>
        <v>221.2</v>
      </c>
      <c r="H53" s="17">
        <f t="shared" si="17"/>
        <v>0</v>
      </c>
      <c r="I53" s="17">
        <f t="shared" si="17"/>
        <v>0</v>
      </c>
      <c r="J53" s="17">
        <f t="shared" si="17"/>
        <v>0</v>
      </c>
      <c r="K53" s="17"/>
      <c r="L53" s="17"/>
      <c r="M53" s="17"/>
      <c r="N53" s="17">
        <f>N54</f>
        <v>0</v>
      </c>
      <c r="O53" s="17"/>
      <c r="P53" s="17"/>
      <c r="Q53" s="17"/>
    </row>
    <row r="54" spans="1:17" s="18" customFormat="1" ht="37.5">
      <c r="A54" s="79" t="s">
        <v>118</v>
      </c>
      <c r="B54" s="22" t="s">
        <v>151</v>
      </c>
      <c r="C54" s="22" t="s">
        <v>152</v>
      </c>
      <c r="D54" s="22" t="s">
        <v>634</v>
      </c>
      <c r="E54" s="22" t="s">
        <v>209</v>
      </c>
      <c r="F54" s="17">
        <v>248</v>
      </c>
      <c r="G54" s="17">
        <v>221.2</v>
      </c>
      <c r="H54" s="17"/>
      <c r="I54" s="17"/>
      <c r="J54" s="17">
        <f>L54+M54+K54</f>
        <v>0</v>
      </c>
      <c r="K54" s="17"/>
      <c r="L54" s="17"/>
      <c r="M54" s="17"/>
      <c r="N54" s="17">
        <f>O54+P54+Q54</f>
        <v>0</v>
      </c>
      <c r="O54" s="17"/>
      <c r="P54" s="17"/>
      <c r="Q54" s="17"/>
    </row>
    <row r="55" spans="1:17" s="18" customFormat="1" ht="37.5">
      <c r="A55" s="79" t="s">
        <v>55</v>
      </c>
      <c r="B55" s="22" t="s">
        <v>151</v>
      </c>
      <c r="C55" s="22" t="s">
        <v>152</v>
      </c>
      <c r="D55" s="22" t="s">
        <v>54</v>
      </c>
      <c r="E55" s="22"/>
      <c r="F55" s="17">
        <f>F56+F60</f>
        <v>1217.1</v>
      </c>
      <c r="G55" s="17">
        <f aca="true" t="shared" si="18" ref="G55:N55">G56+G60</f>
        <v>1087.1</v>
      </c>
      <c r="H55" s="17">
        <f t="shared" si="18"/>
        <v>0</v>
      </c>
      <c r="I55" s="17">
        <f t="shared" si="18"/>
        <v>0</v>
      </c>
      <c r="J55" s="17">
        <f t="shared" si="18"/>
        <v>1087.1</v>
      </c>
      <c r="K55" s="17">
        <f t="shared" si="18"/>
        <v>1087.1</v>
      </c>
      <c r="L55" s="17">
        <f t="shared" si="18"/>
        <v>0</v>
      </c>
      <c r="M55" s="17">
        <f t="shared" si="18"/>
        <v>0</v>
      </c>
      <c r="N55" s="17">
        <f t="shared" si="18"/>
        <v>1087.1</v>
      </c>
      <c r="O55" s="17">
        <f aca="true" t="shared" si="19" ref="G55:Q56">O56</f>
        <v>1087.1</v>
      </c>
      <c r="P55" s="17">
        <f t="shared" si="19"/>
        <v>0</v>
      </c>
      <c r="Q55" s="17">
        <f t="shared" si="19"/>
        <v>0</v>
      </c>
    </row>
    <row r="56" spans="1:17" s="18" customFormat="1" ht="56.25">
      <c r="A56" s="79" t="s">
        <v>493</v>
      </c>
      <c r="B56" s="22" t="s">
        <v>151</v>
      </c>
      <c r="C56" s="22" t="s">
        <v>152</v>
      </c>
      <c r="D56" s="22" t="s">
        <v>68</v>
      </c>
      <c r="E56" s="22"/>
      <c r="F56" s="17">
        <f>F57</f>
        <v>595</v>
      </c>
      <c r="G56" s="17">
        <f t="shared" si="19"/>
        <v>1087.1</v>
      </c>
      <c r="H56" s="17">
        <f t="shared" si="19"/>
        <v>0</v>
      </c>
      <c r="I56" s="17">
        <f t="shared" si="19"/>
        <v>0</v>
      </c>
      <c r="J56" s="17">
        <f t="shared" si="19"/>
        <v>0</v>
      </c>
      <c r="K56" s="17">
        <f t="shared" si="19"/>
        <v>1087.1</v>
      </c>
      <c r="L56" s="17">
        <f t="shared" si="19"/>
        <v>0</v>
      </c>
      <c r="M56" s="17">
        <f t="shared" si="19"/>
        <v>0</v>
      </c>
      <c r="N56" s="17">
        <f t="shared" si="19"/>
        <v>0</v>
      </c>
      <c r="O56" s="17">
        <f t="shared" si="19"/>
        <v>1087.1</v>
      </c>
      <c r="P56" s="17">
        <f t="shared" si="19"/>
        <v>0</v>
      </c>
      <c r="Q56" s="17">
        <f t="shared" si="19"/>
        <v>0</v>
      </c>
    </row>
    <row r="57" spans="1:17" s="18" customFormat="1" ht="147.75" customHeight="1">
      <c r="A57" s="36" t="s">
        <v>549</v>
      </c>
      <c r="B57" s="22" t="s">
        <v>151</v>
      </c>
      <c r="C57" s="22" t="s">
        <v>152</v>
      </c>
      <c r="D57" s="22" t="s">
        <v>96</v>
      </c>
      <c r="E57" s="22"/>
      <c r="F57" s="17">
        <f>F58+F59</f>
        <v>595</v>
      </c>
      <c r="G57" s="17">
        <f aca="true" t="shared" si="20" ref="G57:Q57">G58+G59</f>
        <v>1087.1</v>
      </c>
      <c r="H57" s="17">
        <f t="shared" si="20"/>
        <v>0</v>
      </c>
      <c r="I57" s="17">
        <f t="shared" si="20"/>
        <v>0</v>
      </c>
      <c r="J57" s="17">
        <f t="shared" si="20"/>
        <v>0</v>
      </c>
      <c r="K57" s="17">
        <f t="shared" si="20"/>
        <v>1087.1</v>
      </c>
      <c r="L57" s="17">
        <f t="shared" si="20"/>
        <v>0</v>
      </c>
      <c r="M57" s="17">
        <f t="shared" si="20"/>
        <v>0</v>
      </c>
      <c r="N57" s="17">
        <f t="shared" si="20"/>
        <v>0</v>
      </c>
      <c r="O57" s="17">
        <f t="shared" si="20"/>
        <v>1087.1</v>
      </c>
      <c r="P57" s="17">
        <f t="shared" si="20"/>
        <v>0</v>
      </c>
      <c r="Q57" s="17">
        <f t="shared" si="20"/>
        <v>0</v>
      </c>
    </row>
    <row r="58" spans="1:17" s="18" customFormat="1" ht="27.75" customHeight="1">
      <c r="A58" s="79" t="s">
        <v>205</v>
      </c>
      <c r="B58" s="22" t="s">
        <v>151</v>
      </c>
      <c r="C58" s="22" t="s">
        <v>152</v>
      </c>
      <c r="D58" s="22" t="s">
        <v>96</v>
      </c>
      <c r="E58" s="22" t="s">
        <v>206</v>
      </c>
      <c r="F58" s="17">
        <v>508.8</v>
      </c>
      <c r="G58" s="17">
        <v>907.8</v>
      </c>
      <c r="H58" s="17"/>
      <c r="I58" s="17"/>
      <c r="J58" s="17">
        <v>0</v>
      </c>
      <c r="K58" s="17">
        <v>907.8</v>
      </c>
      <c r="L58" s="17"/>
      <c r="M58" s="17"/>
      <c r="N58" s="17">
        <v>0</v>
      </c>
      <c r="O58" s="17">
        <v>907.8</v>
      </c>
      <c r="P58" s="27"/>
      <c r="Q58" s="27"/>
    </row>
    <row r="59" spans="1:17" s="18" customFormat="1" ht="37.5">
      <c r="A59" s="65" t="s">
        <v>118</v>
      </c>
      <c r="B59" s="22" t="s">
        <v>151</v>
      </c>
      <c r="C59" s="22" t="s">
        <v>152</v>
      </c>
      <c r="D59" s="22" t="s">
        <v>96</v>
      </c>
      <c r="E59" s="22" t="s">
        <v>209</v>
      </c>
      <c r="F59" s="17">
        <v>86.2</v>
      </c>
      <c r="G59" s="17">
        <v>179.3</v>
      </c>
      <c r="H59" s="17"/>
      <c r="I59" s="17"/>
      <c r="J59" s="17">
        <v>0</v>
      </c>
      <c r="K59" s="17">
        <v>179.3</v>
      </c>
      <c r="L59" s="17"/>
      <c r="M59" s="17"/>
      <c r="N59" s="17">
        <v>0</v>
      </c>
      <c r="O59" s="17">
        <v>179.3</v>
      </c>
      <c r="P59" s="27"/>
      <c r="Q59" s="27"/>
    </row>
    <row r="60" spans="1:17" s="18" customFormat="1" ht="153" customHeight="1">
      <c r="A60" s="64" t="s">
        <v>642</v>
      </c>
      <c r="B60" s="66" t="s">
        <v>151</v>
      </c>
      <c r="C60" s="22" t="s">
        <v>152</v>
      </c>
      <c r="D60" s="22" t="s">
        <v>643</v>
      </c>
      <c r="E60" s="22"/>
      <c r="F60" s="17">
        <f>F61+F62</f>
        <v>622.0999999999999</v>
      </c>
      <c r="G60" s="17">
        <f aca="true" t="shared" si="21" ref="G60:N60">G61+G62</f>
        <v>0</v>
      </c>
      <c r="H60" s="17">
        <f t="shared" si="21"/>
        <v>0</v>
      </c>
      <c r="I60" s="17">
        <f t="shared" si="21"/>
        <v>0</v>
      </c>
      <c r="J60" s="17">
        <f t="shared" si="21"/>
        <v>1087.1</v>
      </c>
      <c r="K60" s="17">
        <f t="shared" si="21"/>
        <v>0</v>
      </c>
      <c r="L60" s="17">
        <f t="shared" si="21"/>
        <v>0</v>
      </c>
      <c r="M60" s="17">
        <f t="shared" si="21"/>
        <v>0</v>
      </c>
      <c r="N60" s="17">
        <f t="shared" si="21"/>
        <v>1087.1</v>
      </c>
      <c r="O60" s="17"/>
      <c r="P60" s="27"/>
      <c r="Q60" s="27"/>
    </row>
    <row r="61" spans="1:17" s="18" customFormat="1" ht="29.25" customHeight="1">
      <c r="A61" s="67" t="s">
        <v>205</v>
      </c>
      <c r="B61" s="22" t="s">
        <v>151</v>
      </c>
      <c r="C61" s="22" t="s">
        <v>152</v>
      </c>
      <c r="D61" s="22" t="s">
        <v>643</v>
      </c>
      <c r="E61" s="22" t="s">
        <v>206</v>
      </c>
      <c r="F61" s="17">
        <v>280.2</v>
      </c>
      <c r="G61" s="17"/>
      <c r="H61" s="17"/>
      <c r="I61" s="17"/>
      <c r="J61" s="17">
        <v>907.8</v>
      </c>
      <c r="K61" s="17"/>
      <c r="L61" s="17"/>
      <c r="M61" s="17"/>
      <c r="N61" s="17">
        <v>907.8</v>
      </c>
      <c r="O61" s="17"/>
      <c r="P61" s="27"/>
      <c r="Q61" s="27"/>
    </row>
    <row r="62" spans="1:17" s="18" customFormat="1" ht="37.5">
      <c r="A62" s="79" t="s">
        <v>118</v>
      </c>
      <c r="B62" s="22" t="s">
        <v>151</v>
      </c>
      <c r="C62" s="22" t="s">
        <v>152</v>
      </c>
      <c r="D62" s="22" t="s">
        <v>643</v>
      </c>
      <c r="E62" s="22" t="s">
        <v>209</v>
      </c>
      <c r="F62" s="17">
        <v>341.9</v>
      </c>
      <c r="G62" s="17"/>
      <c r="H62" s="17"/>
      <c r="I62" s="17"/>
      <c r="J62" s="17">
        <v>179.3</v>
      </c>
      <c r="K62" s="17"/>
      <c r="L62" s="17"/>
      <c r="M62" s="17"/>
      <c r="N62" s="17">
        <v>179.3</v>
      </c>
      <c r="O62" s="17"/>
      <c r="P62" s="27"/>
      <c r="Q62" s="27"/>
    </row>
    <row r="63" spans="1:17" s="18" customFormat="1" ht="56.25">
      <c r="A63" s="79" t="s">
        <v>466</v>
      </c>
      <c r="B63" s="22" t="s">
        <v>151</v>
      </c>
      <c r="C63" s="22" t="s">
        <v>152</v>
      </c>
      <c r="D63" s="51" t="s">
        <v>291</v>
      </c>
      <c r="E63" s="22"/>
      <c r="F63" s="17">
        <f>F64+F69</f>
        <v>882.3</v>
      </c>
      <c r="G63" s="17">
        <f aca="true" t="shared" si="22" ref="G63:N63">G64+G69</f>
        <v>882.3</v>
      </c>
      <c r="H63" s="17">
        <f t="shared" si="22"/>
        <v>0</v>
      </c>
      <c r="I63" s="17">
        <f t="shared" si="22"/>
        <v>0</v>
      </c>
      <c r="J63" s="17">
        <f t="shared" si="22"/>
        <v>882.3</v>
      </c>
      <c r="K63" s="17">
        <f t="shared" si="22"/>
        <v>882.3</v>
      </c>
      <c r="L63" s="17">
        <f t="shared" si="22"/>
        <v>0</v>
      </c>
      <c r="M63" s="17">
        <f t="shared" si="22"/>
        <v>0</v>
      </c>
      <c r="N63" s="17">
        <f t="shared" si="22"/>
        <v>882.3</v>
      </c>
      <c r="O63" s="17">
        <f>O64</f>
        <v>882.3</v>
      </c>
      <c r="P63" s="17">
        <f>P64</f>
        <v>0</v>
      </c>
      <c r="Q63" s="17">
        <f>Q64</f>
        <v>0</v>
      </c>
    </row>
    <row r="64" spans="1:17" s="18" customFormat="1" ht="18.75">
      <c r="A64" s="21" t="s">
        <v>228</v>
      </c>
      <c r="B64" s="22" t="s">
        <v>151</v>
      </c>
      <c r="C64" s="22" t="s">
        <v>152</v>
      </c>
      <c r="D64" s="51" t="s">
        <v>72</v>
      </c>
      <c r="E64" s="22"/>
      <c r="F64" s="17">
        <f>F65</f>
        <v>518.3</v>
      </c>
      <c r="G64" s="17">
        <f aca="true" t="shared" si="23" ref="G64:Q65">G65</f>
        <v>882.3</v>
      </c>
      <c r="H64" s="17">
        <f t="shared" si="23"/>
        <v>0</v>
      </c>
      <c r="I64" s="17">
        <f t="shared" si="23"/>
        <v>0</v>
      </c>
      <c r="J64" s="17">
        <f t="shared" si="23"/>
        <v>0</v>
      </c>
      <c r="K64" s="17">
        <f t="shared" si="23"/>
        <v>882.3</v>
      </c>
      <c r="L64" s="17">
        <f t="shared" si="23"/>
        <v>0</v>
      </c>
      <c r="M64" s="17">
        <f t="shared" si="23"/>
        <v>0</v>
      </c>
      <c r="N64" s="17">
        <f t="shared" si="23"/>
        <v>0</v>
      </c>
      <c r="O64" s="17">
        <f t="shared" si="23"/>
        <v>882.3</v>
      </c>
      <c r="P64" s="17">
        <f t="shared" si="23"/>
        <v>0</v>
      </c>
      <c r="Q64" s="17">
        <f t="shared" si="23"/>
        <v>0</v>
      </c>
    </row>
    <row r="65" spans="1:17" s="18" customFormat="1" ht="37.5">
      <c r="A65" s="79" t="s">
        <v>561</v>
      </c>
      <c r="B65" s="22" t="s">
        <v>151</v>
      </c>
      <c r="C65" s="22" t="s">
        <v>152</v>
      </c>
      <c r="D65" s="51" t="s">
        <v>560</v>
      </c>
      <c r="E65" s="22"/>
      <c r="F65" s="17">
        <f>F66</f>
        <v>518.3</v>
      </c>
      <c r="G65" s="17">
        <f t="shared" si="23"/>
        <v>882.3</v>
      </c>
      <c r="H65" s="17">
        <f t="shared" si="23"/>
        <v>0</v>
      </c>
      <c r="I65" s="17">
        <f t="shared" si="23"/>
        <v>0</v>
      </c>
      <c r="J65" s="17">
        <f t="shared" si="23"/>
        <v>0</v>
      </c>
      <c r="K65" s="17">
        <f t="shared" si="23"/>
        <v>882.3</v>
      </c>
      <c r="L65" s="17">
        <f t="shared" si="23"/>
        <v>0</v>
      </c>
      <c r="M65" s="17">
        <f t="shared" si="23"/>
        <v>0</v>
      </c>
      <c r="N65" s="17">
        <f t="shared" si="23"/>
        <v>0</v>
      </c>
      <c r="O65" s="17">
        <f t="shared" si="23"/>
        <v>882.3</v>
      </c>
      <c r="P65" s="17">
        <f t="shared" si="23"/>
        <v>0</v>
      </c>
      <c r="Q65" s="17">
        <f t="shared" si="23"/>
        <v>0</v>
      </c>
    </row>
    <row r="66" spans="1:17" s="18" customFormat="1" ht="92.25" customHeight="1">
      <c r="A66" s="57" t="s">
        <v>562</v>
      </c>
      <c r="B66" s="22" t="s">
        <v>151</v>
      </c>
      <c r="C66" s="22" t="s">
        <v>152</v>
      </c>
      <c r="D66" s="51" t="s">
        <v>568</v>
      </c>
      <c r="E66" s="22"/>
      <c r="F66" s="17">
        <f>F67+F68</f>
        <v>518.3</v>
      </c>
      <c r="G66" s="17">
        <f aca="true" t="shared" si="24" ref="G66:Q66">G67+G68</f>
        <v>882.3</v>
      </c>
      <c r="H66" s="17">
        <f t="shared" si="24"/>
        <v>0</v>
      </c>
      <c r="I66" s="17">
        <f t="shared" si="24"/>
        <v>0</v>
      </c>
      <c r="J66" s="17">
        <f t="shared" si="24"/>
        <v>0</v>
      </c>
      <c r="K66" s="17">
        <f t="shared" si="24"/>
        <v>882.3</v>
      </c>
      <c r="L66" s="17">
        <f t="shared" si="24"/>
        <v>0</v>
      </c>
      <c r="M66" s="17">
        <f t="shared" si="24"/>
        <v>0</v>
      </c>
      <c r="N66" s="17">
        <f t="shared" si="24"/>
        <v>0</v>
      </c>
      <c r="O66" s="17">
        <f t="shared" si="24"/>
        <v>882.3</v>
      </c>
      <c r="P66" s="17">
        <f t="shared" si="24"/>
        <v>0</v>
      </c>
      <c r="Q66" s="17">
        <f t="shared" si="24"/>
        <v>0</v>
      </c>
    </row>
    <row r="67" spans="1:17" s="18" customFormat="1" ht="25.5" customHeight="1">
      <c r="A67" s="79" t="s">
        <v>205</v>
      </c>
      <c r="B67" s="22" t="s">
        <v>151</v>
      </c>
      <c r="C67" s="22" t="s">
        <v>152</v>
      </c>
      <c r="D67" s="51" t="s">
        <v>568</v>
      </c>
      <c r="E67" s="22" t="s">
        <v>206</v>
      </c>
      <c r="F67" s="17">
        <v>384.7</v>
      </c>
      <c r="G67" s="17">
        <v>700</v>
      </c>
      <c r="H67" s="17"/>
      <c r="I67" s="17"/>
      <c r="J67" s="17">
        <v>0</v>
      </c>
      <c r="K67" s="17">
        <v>700</v>
      </c>
      <c r="L67" s="17"/>
      <c r="M67" s="17"/>
      <c r="N67" s="17">
        <v>0</v>
      </c>
      <c r="O67" s="17">
        <v>700</v>
      </c>
      <c r="P67" s="27"/>
      <c r="Q67" s="27"/>
    </row>
    <row r="68" spans="1:17" s="18" customFormat="1" ht="37.5">
      <c r="A68" s="65" t="s">
        <v>118</v>
      </c>
      <c r="B68" s="22" t="s">
        <v>151</v>
      </c>
      <c r="C68" s="22" t="s">
        <v>152</v>
      </c>
      <c r="D68" s="51" t="s">
        <v>568</v>
      </c>
      <c r="E68" s="22" t="s">
        <v>209</v>
      </c>
      <c r="F68" s="17">
        <v>133.6</v>
      </c>
      <c r="G68" s="17">
        <v>182.3</v>
      </c>
      <c r="H68" s="17"/>
      <c r="I68" s="17"/>
      <c r="J68" s="17">
        <v>0</v>
      </c>
      <c r="K68" s="17">
        <v>182.3</v>
      </c>
      <c r="L68" s="17"/>
      <c r="M68" s="17"/>
      <c r="N68" s="17">
        <v>0</v>
      </c>
      <c r="O68" s="17">
        <v>182.3</v>
      </c>
      <c r="P68" s="27"/>
      <c r="Q68" s="27"/>
    </row>
    <row r="69" spans="1:17" s="18" customFormat="1" ht="99.75" customHeight="1">
      <c r="A69" s="64" t="s">
        <v>644</v>
      </c>
      <c r="B69" s="66" t="s">
        <v>151</v>
      </c>
      <c r="C69" s="22" t="s">
        <v>152</v>
      </c>
      <c r="D69" s="51" t="s">
        <v>645</v>
      </c>
      <c r="E69" s="22"/>
      <c r="F69" s="17">
        <f>F70+F71</f>
        <v>364</v>
      </c>
      <c r="G69" s="17">
        <f aca="true" t="shared" si="25" ref="G69:N69">G70+G71</f>
        <v>0</v>
      </c>
      <c r="H69" s="17">
        <f t="shared" si="25"/>
        <v>0</v>
      </c>
      <c r="I69" s="17">
        <f t="shared" si="25"/>
        <v>0</v>
      </c>
      <c r="J69" s="17">
        <f t="shared" si="25"/>
        <v>882.3</v>
      </c>
      <c r="K69" s="17">
        <f t="shared" si="25"/>
        <v>0</v>
      </c>
      <c r="L69" s="17">
        <f t="shared" si="25"/>
        <v>0</v>
      </c>
      <c r="M69" s="17">
        <f t="shared" si="25"/>
        <v>0</v>
      </c>
      <c r="N69" s="17">
        <f t="shared" si="25"/>
        <v>882.3</v>
      </c>
      <c r="O69" s="17"/>
      <c r="P69" s="27"/>
      <c r="Q69" s="27"/>
    </row>
    <row r="70" spans="1:17" s="18" customFormat="1" ht="25.5" customHeight="1">
      <c r="A70" s="67" t="s">
        <v>205</v>
      </c>
      <c r="B70" s="22" t="s">
        <v>151</v>
      </c>
      <c r="C70" s="22" t="s">
        <v>152</v>
      </c>
      <c r="D70" s="51" t="s">
        <v>645</v>
      </c>
      <c r="E70" s="22" t="s">
        <v>206</v>
      </c>
      <c r="F70" s="17">
        <v>344.2</v>
      </c>
      <c r="G70" s="17"/>
      <c r="H70" s="17"/>
      <c r="I70" s="17"/>
      <c r="J70" s="17">
        <v>700</v>
      </c>
      <c r="K70" s="17"/>
      <c r="L70" s="17"/>
      <c r="M70" s="17"/>
      <c r="N70" s="17">
        <v>700</v>
      </c>
      <c r="O70" s="17"/>
      <c r="P70" s="27"/>
      <c r="Q70" s="27"/>
    </row>
    <row r="71" spans="1:17" s="18" customFormat="1" ht="37.5">
      <c r="A71" s="79" t="s">
        <v>118</v>
      </c>
      <c r="B71" s="22" t="s">
        <v>151</v>
      </c>
      <c r="C71" s="22" t="s">
        <v>152</v>
      </c>
      <c r="D71" s="51" t="s">
        <v>645</v>
      </c>
      <c r="E71" s="22" t="s">
        <v>209</v>
      </c>
      <c r="F71" s="17">
        <v>19.8</v>
      </c>
      <c r="G71" s="17"/>
      <c r="H71" s="17"/>
      <c r="I71" s="17"/>
      <c r="J71" s="17">
        <v>182.3</v>
      </c>
      <c r="K71" s="17"/>
      <c r="L71" s="17"/>
      <c r="M71" s="17"/>
      <c r="N71" s="17">
        <v>182.3</v>
      </c>
      <c r="O71" s="17"/>
      <c r="P71" s="27"/>
      <c r="Q71" s="27"/>
    </row>
    <row r="72" spans="1:17" s="18" customFormat="1" ht="18.75">
      <c r="A72" s="79" t="s">
        <v>249</v>
      </c>
      <c r="B72" s="22" t="s">
        <v>151</v>
      </c>
      <c r="C72" s="22" t="s">
        <v>152</v>
      </c>
      <c r="D72" s="51" t="s">
        <v>277</v>
      </c>
      <c r="E72" s="22"/>
      <c r="F72" s="17">
        <f>F73+F76+F79</f>
        <v>203.99999999999997</v>
      </c>
      <c r="G72" s="17">
        <f aca="true" t="shared" si="26" ref="G72:N72">G73+G76+G79</f>
        <v>204</v>
      </c>
      <c r="H72" s="17">
        <f t="shared" si="26"/>
        <v>0</v>
      </c>
      <c r="I72" s="17">
        <f t="shared" si="26"/>
        <v>0</v>
      </c>
      <c r="J72" s="17">
        <f t="shared" si="26"/>
        <v>206</v>
      </c>
      <c r="K72" s="17">
        <f t="shared" si="26"/>
        <v>206</v>
      </c>
      <c r="L72" s="17">
        <f t="shared" si="26"/>
        <v>0</v>
      </c>
      <c r="M72" s="17">
        <f t="shared" si="26"/>
        <v>0</v>
      </c>
      <c r="N72" s="17">
        <f t="shared" si="26"/>
        <v>207.70000000000002</v>
      </c>
      <c r="O72" s="17">
        <f>O73+O76</f>
        <v>207.70000000000002</v>
      </c>
      <c r="P72" s="17">
        <f>P73+P76</f>
        <v>0</v>
      </c>
      <c r="Q72" s="17">
        <f>Q73+Q76</f>
        <v>0</v>
      </c>
    </row>
    <row r="73" spans="1:17" s="18" customFormat="1" ht="93.75">
      <c r="A73" s="79" t="s">
        <v>254</v>
      </c>
      <c r="B73" s="22" t="s">
        <v>151</v>
      </c>
      <c r="C73" s="22" t="s">
        <v>152</v>
      </c>
      <c r="D73" s="22" t="s">
        <v>278</v>
      </c>
      <c r="E73" s="22"/>
      <c r="F73" s="17">
        <f>F74+F75</f>
        <v>169.6</v>
      </c>
      <c r="G73" s="17">
        <f aca="true" t="shared" si="27" ref="G73:Q73">G74+G75</f>
        <v>169.6</v>
      </c>
      <c r="H73" s="17">
        <f t="shared" si="27"/>
        <v>0</v>
      </c>
      <c r="I73" s="17">
        <f t="shared" si="27"/>
        <v>0</v>
      </c>
      <c r="J73" s="17">
        <f t="shared" si="27"/>
        <v>171.6</v>
      </c>
      <c r="K73" s="17">
        <f t="shared" si="27"/>
        <v>171.6</v>
      </c>
      <c r="L73" s="17">
        <f t="shared" si="27"/>
        <v>0</v>
      </c>
      <c r="M73" s="17">
        <f t="shared" si="27"/>
        <v>0</v>
      </c>
      <c r="N73" s="17">
        <f t="shared" si="27"/>
        <v>173.3</v>
      </c>
      <c r="O73" s="17">
        <f t="shared" si="27"/>
        <v>173.3</v>
      </c>
      <c r="P73" s="17">
        <f t="shared" si="27"/>
        <v>0</v>
      </c>
      <c r="Q73" s="17">
        <f t="shared" si="27"/>
        <v>0</v>
      </c>
    </row>
    <row r="74" spans="1:17" s="18" customFormat="1" ht="27" customHeight="1">
      <c r="A74" s="79" t="s">
        <v>205</v>
      </c>
      <c r="B74" s="22" t="s">
        <v>151</v>
      </c>
      <c r="C74" s="22" t="s">
        <v>152</v>
      </c>
      <c r="D74" s="22" t="s">
        <v>278</v>
      </c>
      <c r="E74" s="22" t="s">
        <v>206</v>
      </c>
      <c r="F74" s="17">
        <v>117.8</v>
      </c>
      <c r="G74" s="17">
        <v>101.8</v>
      </c>
      <c r="H74" s="17"/>
      <c r="I74" s="17"/>
      <c r="J74" s="17">
        <f>K74+L74+M74</f>
        <v>103</v>
      </c>
      <c r="K74" s="17">
        <v>103</v>
      </c>
      <c r="L74" s="17"/>
      <c r="M74" s="17"/>
      <c r="N74" s="17">
        <f>O74+P74+Q74</f>
        <v>104</v>
      </c>
      <c r="O74" s="17">
        <v>104</v>
      </c>
      <c r="P74" s="27"/>
      <c r="Q74" s="27"/>
    </row>
    <row r="75" spans="1:17" s="18" customFormat="1" ht="37.5">
      <c r="A75" s="79" t="s">
        <v>118</v>
      </c>
      <c r="B75" s="22" t="s">
        <v>151</v>
      </c>
      <c r="C75" s="22" t="s">
        <v>152</v>
      </c>
      <c r="D75" s="22" t="s">
        <v>278</v>
      </c>
      <c r="E75" s="22" t="s">
        <v>209</v>
      </c>
      <c r="F75" s="17">
        <v>51.8</v>
      </c>
      <c r="G75" s="17">
        <v>67.8</v>
      </c>
      <c r="H75" s="17"/>
      <c r="I75" s="17"/>
      <c r="J75" s="17">
        <f>K75+L75+M75</f>
        <v>68.6</v>
      </c>
      <c r="K75" s="17">
        <v>68.6</v>
      </c>
      <c r="L75" s="17"/>
      <c r="M75" s="17"/>
      <c r="N75" s="17">
        <f>O75+P75+Q75</f>
        <v>69.3</v>
      </c>
      <c r="O75" s="17">
        <v>69.3</v>
      </c>
      <c r="P75" s="27"/>
      <c r="Q75" s="27"/>
    </row>
    <row r="76" spans="1:17" s="18" customFormat="1" ht="92.25" customHeight="1">
      <c r="A76" s="79" t="s">
        <v>294</v>
      </c>
      <c r="B76" s="22" t="s">
        <v>151</v>
      </c>
      <c r="C76" s="22" t="s">
        <v>152</v>
      </c>
      <c r="D76" s="22" t="s">
        <v>279</v>
      </c>
      <c r="E76" s="22"/>
      <c r="F76" s="17">
        <f aca="true" t="shared" si="28" ref="F76:Q76">F77+F78</f>
        <v>17.2</v>
      </c>
      <c r="G76" s="17">
        <f t="shared" si="28"/>
        <v>34.4</v>
      </c>
      <c r="H76" s="17">
        <f t="shared" si="28"/>
        <v>0</v>
      </c>
      <c r="I76" s="17">
        <f t="shared" si="28"/>
        <v>0</v>
      </c>
      <c r="J76" s="17">
        <f t="shared" si="28"/>
        <v>0</v>
      </c>
      <c r="K76" s="17">
        <f t="shared" si="28"/>
        <v>34.4</v>
      </c>
      <c r="L76" s="17">
        <f t="shared" si="28"/>
        <v>0</v>
      </c>
      <c r="M76" s="17">
        <f t="shared" si="28"/>
        <v>0</v>
      </c>
      <c r="N76" s="17">
        <f t="shared" si="28"/>
        <v>0</v>
      </c>
      <c r="O76" s="17">
        <f t="shared" si="28"/>
        <v>34.4</v>
      </c>
      <c r="P76" s="17">
        <f t="shared" si="28"/>
        <v>0</v>
      </c>
      <c r="Q76" s="17">
        <f t="shared" si="28"/>
        <v>0</v>
      </c>
    </row>
    <row r="77" spans="1:17" s="18" customFormat="1" ht="29.25" customHeight="1">
      <c r="A77" s="79" t="s">
        <v>205</v>
      </c>
      <c r="B77" s="22" t="s">
        <v>151</v>
      </c>
      <c r="C77" s="22" t="s">
        <v>152</v>
      </c>
      <c r="D77" s="22" t="s">
        <v>279</v>
      </c>
      <c r="E77" s="22" t="s">
        <v>206</v>
      </c>
      <c r="F77" s="17">
        <v>14.5</v>
      </c>
      <c r="G77" s="17">
        <v>25.8</v>
      </c>
      <c r="H77" s="17"/>
      <c r="I77" s="17"/>
      <c r="J77" s="17">
        <v>0</v>
      </c>
      <c r="K77" s="17">
        <v>25.8</v>
      </c>
      <c r="L77" s="17"/>
      <c r="M77" s="17"/>
      <c r="N77" s="17">
        <v>0</v>
      </c>
      <c r="O77" s="17">
        <v>25.8</v>
      </c>
      <c r="P77" s="27"/>
      <c r="Q77" s="27"/>
    </row>
    <row r="78" spans="1:17" s="18" customFormat="1" ht="37.5">
      <c r="A78" s="79" t="s">
        <v>118</v>
      </c>
      <c r="B78" s="22" t="s">
        <v>151</v>
      </c>
      <c r="C78" s="22" t="s">
        <v>152</v>
      </c>
      <c r="D78" s="22" t="s">
        <v>279</v>
      </c>
      <c r="E78" s="22" t="s">
        <v>209</v>
      </c>
      <c r="F78" s="17">
        <v>2.7</v>
      </c>
      <c r="G78" s="17">
        <v>8.6</v>
      </c>
      <c r="H78" s="17"/>
      <c r="I78" s="17"/>
      <c r="J78" s="17">
        <v>0</v>
      </c>
      <c r="K78" s="17">
        <v>8.6</v>
      </c>
      <c r="L78" s="17"/>
      <c r="M78" s="17"/>
      <c r="N78" s="17">
        <v>0</v>
      </c>
      <c r="O78" s="17">
        <v>8.6</v>
      </c>
      <c r="P78" s="27"/>
      <c r="Q78" s="27"/>
    </row>
    <row r="79" spans="1:17" s="18" customFormat="1" ht="94.5" customHeight="1">
      <c r="A79" s="79" t="s">
        <v>646</v>
      </c>
      <c r="B79" s="22" t="s">
        <v>151</v>
      </c>
      <c r="C79" s="22" t="s">
        <v>152</v>
      </c>
      <c r="D79" s="22" t="s">
        <v>647</v>
      </c>
      <c r="E79" s="22"/>
      <c r="F79" s="17">
        <f>F80+F81</f>
        <v>17.2</v>
      </c>
      <c r="G79" s="17">
        <f aca="true" t="shared" si="29" ref="G79:Q79">G80+G81</f>
        <v>0</v>
      </c>
      <c r="H79" s="17">
        <f t="shared" si="29"/>
        <v>0</v>
      </c>
      <c r="I79" s="17">
        <f t="shared" si="29"/>
        <v>0</v>
      </c>
      <c r="J79" s="17">
        <f t="shared" si="29"/>
        <v>34.4</v>
      </c>
      <c r="K79" s="17">
        <f t="shared" si="29"/>
        <v>0</v>
      </c>
      <c r="L79" s="17">
        <f t="shared" si="29"/>
        <v>0</v>
      </c>
      <c r="M79" s="17">
        <f t="shared" si="29"/>
        <v>0</v>
      </c>
      <c r="N79" s="17">
        <f t="shared" si="29"/>
        <v>34.4</v>
      </c>
      <c r="O79" s="17">
        <f t="shared" si="29"/>
        <v>0</v>
      </c>
      <c r="P79" s="17">
        <f t="shared" si="29"/>
        <v>0</v>
      </c>
      <c r="Q79" s="17">
        <f t="shared" si="29"/>
        <v>0</v>
      </c>
    </row>
    <row r="80" spans="1:17" s="18" customFormat="1" ht="34.5" customHeight="1">
      <c r="A80" s="79" t="s">
        <v>205</v>
      </c>
      <c r="B80" s="22" t="s">
        <v>151</v>
      </c>
      <c r="C80" s="22" t="s">
        <v>152</v>
      </c>
      <c r="D80" s="22" t="s">
        <v>647</v>
      </c>
      <c r="E80" s="22" t="s">
        <v>206</v>
      </c>
      <c r="F80" s="17">
        <v>13.2</v>
      </c>
      <c r="G80" s="17"/>
      <c r="H80" s="17"/>
      <c r="I80" s="17"/>
      <c r="J80" s="17">
        <v>25.8</v>
      </c>
      <c r="K80" s="17"/>
      <c r="L80" s="17"/>
      <c r="M80" s="17"/>
      <c r="N80" s="17">
        <v>25.8</v>
      </c>
      <c r="O80" s="17"/>
      <c r="P80" s="27"/>
      <c r="Q80" s="27"/>
    </row>
    <row r="81" spans="1:17" s="18" customFormat="1" ht="37.5">
      <c r="A81" s="79" t="s">
        <v>118</v>
      </c>
      <c r="B81" s="22" t="s">
        <v>151</v>
      </c>
      <c r="C81" s="22" t="s">
        <v>152</v>
      </c>
      <c r="D81" s="22" t="s">
        <v>647</v>
      </c>
      <c r="E81" s="22" t="s">
        <v>209</v>
      </c>
      <c r="F81" s="17">
        <v>4</v>
      </c>
      <c r="G81" s="17"/>
      <c r="H81" s="17"/>
      <c r="I81" s="17"/>
      <c r="J81" s="17">
        <v>8.6</v>
      </c>
      <c r="K81" s="17"/>
      <c r="L81" s="17"/>
      <c r="M81" s="17"/>
      <c r="N81" s="17">
        <v>8.6</v>
      </c>
      <c r="O81" s="17"/>
      <c r="P81" s="27"/>
      <c r="Q81" s="27"/>
    </row>
    <row r="82" spans="1:17" s="18" customFormat="1" ht="18.75">
      <c r="A82" s="21" t="s">
        <v>409</v>
      </c>
      <c r="B82" s="22" t="s">
        <v>151</v>
      </c>
      <c r="C82" s="22" t="s">
        <v>152</v>
      </c>
      <c r="D82" s="51" t="s">
        <v>280</v>
      </c>
      <c r="E82" s="22"/>
      <c r="F82" s="17">
        <f aca="true" t="shared" si="30" ref="F82:Q82">F83+F95</f>
        <v>600.6</v>
      </c>
      <c r="G82" s="17">
        <f t="shared" si="30"/>
        <v>0</v>
      </c>
      <c r="H82" s="17">
        <f t="shared" si="30"/>
        <v>187.9</v>
      </c>
      <c r="I82" s="17">
        <f t="shared" si="30"/>
        <v>412.70000000000005</v>
      </c>
      <c r="J82" s="17">
        <f t="shared" si="30"/>
        <v>600.6</v>
      </c>
      <c r="K82" s="17">
        <f t="shared" si="30"/>
        <v>0</v>
      </c>
      <c r="L82" s="17">
        <f t="shared" si="30"/>
        <v>187.9</v>
      </c>
      <c r="M82" s="17">
        <f t="shared" si="30"/>
        <v>412.70000000000005</v>
      </c>
      <c r="N82" s="17">
        <f t="shared" si="30"/>
        <v>600.6</v>
      </c>
      <c r="O82" s="17">
        <f t="shared" si="30"/>
        <v>0</v>
      </c>
      <c r="P82" s="17">
        <f t="shared" si="30"/>
        <v>187.9</v>
      </c>
      <c r="Q82" s="17">
        <f t="shared" si="30"/>
        <v>412.70000000000005</v>
      </c>
    </row>
    <row r="83" spans="1:17" s="18" customFormat="1" ht="37.5">
      <c r="A83" s="79" t="s">
        <v>272</v>
      </c>
      <c r="B83" s="22" t="s">
        <v>151</v>
      </c>
      <c r="C83" s="22" t="s">
        <v>152</v>
      </c>
      <c r="D83" s="51" t="s">
        <v>281</v>
      </c>
      <c r="E83" s="22"/>
      <c r="F83" s="17">
        <f>F84+F87+F90+F93</f>
        <v>412.70000000000005</v>
      </c>
      <c r="G83" s="17">
        <f aca="true" t="shared" si="31" ref="G83:Q83">G84+G87+G90+G93</f>
        <v>0</v>
      </c>
      <c r="H83" s="17">
        <f t="shared" si="31"/>
        <v>0</v>
      </c>
      <c r="I83" s="17">
        <f t="shared" si="31"/>
        <v>412.70000000000005</v>
      </c>
      <c r="J83" s="17">
        <f t="shared" si="31"/>
        <v>412.70000000000005</v>
      </c>
      <c r="K83" s="17">
        <f t="shared" si="31"/>
        <v>0</v>
      </c>
      <c r="L83" s="17">
        <f t="shared" si="31"/>
        <v>0</v>
      </c>
      <c r="M83" s="17">
        <f t="shared" si="31"/>
        <v>412.70000000000005</v>
      </c>
      <c r="N83" s="17">
        <f t="shared" si="31"/>
        <v>412.70000000000005</v>
      </c>
      <c r="O83" s="17">
        <f t="shared" si="31"/>
        <v>0</v>
      </c>
      <c r="P83" s="17">
        <f t="shared" si="31"/>
        <v>0</v>
      </c>
      <c r="Q83" s="17">
        <f t="shared" si="31"/>
        <v>412.70000000000005</v>
      </c>
    </row>
    <row r="84" spans="1:17" s="18" customFormat="1" ht="56.25">
      <c r="A84" s="79" t="s">
        <v>524</v>
      </c>
      <c r="B84" s="22" t="s">
        <v>151</v>
      </c>
      <c r="C84" s="22" t="s">
        <v>152</v>
      </c>
      <c r="D84" s="51" t="s">
        <v>282</v>
      </c>
      <c r="E84" s="22"/>
      <c r="F84" s="17">
        <f>F85+F86</f>
        <v>44.8</v>
      </c>
      <c r="G84" s="17">
        <f aca="true" t="shared" si="32" ref="G84:Q84">G85+G86</f>
        <v>0</v>
      </c>
      <c r="H84" s="17">
        <f t="shared" si="32"/>
        <v>0</v>
      </c>
      <c r="I84" s="17">
        <f t="shared" si="32"/>
        <v>44.8</v>
      </c>
      <c r="J84" s="17">
        <f t="shared" si="32"/>
        <v>44.8</v>
      </c>
      <c r="K84" s="17">
        <f t="shared" si="32"/>
        <v>0</v>
      </c>
      <c r="L84" s="17">
        <f t="shared" si="32"/>
        <v>0</v>
      </c>
      <c r="M84" s="17">
        <f t="shared" si="32"/>
        <v>44.8</v>
      </c>
      <c r="N84" s="17">
        <f t="shared" si="32"/>
        <v>44.8</v>
      </c>
      <c r="O84" s="17">
        <f t="shared" si="32"/>
        <v>0</v>
      </c>
      <c r="P84" s="17">
        <f t="shared" si="32"/>
        <v>0</v>
      </c>
      <c r="Q84" s="17">
        <f t="shared" si="32"/>
        <v>44.8</v>
      </c>
    </row>
    <row r="85" spans="1:17" s="18" customFormat="1" ht="32.25" customHeight="1">
      <c r="A85" s="79" t="s">
        <v>205</v>
      </c>
      <c r="B85" s="22" t="s">
        <v>151</v>
      </c>
      <c r="C85" s="22" t="s">
        <v>152</v>
      </c>
      <c r="D85" s="51" t="s">
        <v>282</v>
      </c>
      <c r="E85" s="22" t="s">
        <v>206</v>
      </c>
      <c r="F85" s="17">
        <f>G85+H85+I85</f>
        <v>26.8</v>
      </c>
      <c r="G85" s="17"/>
      <c r="H85" s="17"/>
      <c r="I85" s="17">
        <v>26.8</v>
      </c>
      <c r="J85" s="17">
        <f>K85+L85+M85</f>
        <v>26.8</v>
      </c>
      <c r="K85" s="17"/>
      <c r="L85" s="17"/>
      <c r="M85" s="17">
        <v>26.8</v>
      </c>
      <c r="N85" s="17">
        <f>O85+P85+Q85</f>
        <v>26.8</v>
      </c>
      <c r="O85" s="27"/>
      <c r="P85" s="27"/>
      <c r="Q85" s="27">
        <v>26.8</v>
      </c>
    </row>
    <row r="86" spans="1:17" s="18" customFormat="1" ht="37.5">
      <c r="A86" s="79" t="s">
        <v>118</v>
      </c>
      <c r="B86" s="22" t="s">
        <v>151</v>
      </c>
      <c r="C86" s="22" t="s">
        <v>152</v>
      </c>
      <c r="D86" s="51" t="s">
        <v>282</v>
      </c>
      <c r="E86" s="22" t="s">
        <v>209</v>
      </c>
      <c r="F86" s="17">
        <f>G86+H86+I86</f>
        <v>18</v>
      </c>
      <c r="G86" s="17"/>
      <c r="H86" s="17"/>
      <c r="I86" s="17">
        <v>18</v>
      </c>
      <c r="J86" s="17">
        <f>K86+L86+M86</f>
        <v>18</v>
      </c>
      <c r="K86" s="17"/>
      <c r="L86" s="17"/>
      <c r="M86" s="17">
        <v>18</v>
      </c>
      <c r="N86" s="17">
        <f>O86+P86+Q86</f>
        <v>18</v>
      </c>
      <c r="O86" s="27"/>
      <c r="P86" s="27"/>
      <c r="Q86" s="27">
        <v>18</v>
      </c>
    </row>
    <row r="87" spans="1:17" s="18" customFormat="1" ht="37.5">
      <c r="A87" s="79" t="s">
        <v>525</v>
      </c>
      <c r="B87" s="22" t="s">
        <v>151</v>
      </c>
      <c r="C87" s="22" t="s">
        <v>152</v>
      </c>
      <c r="D87" s="51" t="s">
        <v>283</v>
      </c>
      <c r="E87" s="22"/>
      <c r="F87" s="17">
        <f aca="true" t="shared" si="33" ref="F87:Q87">F88+F89</f>
        <v>153</v>
      </c>
      <c r="G87" s="17">
        <f t="shared" si="33"/>
        <v>0</v>
      </c>
      <c r="H87" s="17">
        <f t="shared" si="33"/>
        <v>0</v>
      </c>
      <c r="I87" s="17">
        <f t="shared" si="33"/>
        <v>153</v>
      </c>
      <c r="J87" s="17">
        <f t="shared" si="33"/>
        <v>153</v>
      </c>
      <c r="K87" s="17">
        <f t="shared" si="33"/>
        <v>0</v>
      </c>
      <c r="L87" s="17">
        <f t="shared" si="33"/>
        <v>0</v>
      </c>
      <c r="M87" s="17">
        <f t="shared" si="33"/>
        <v>153</v>
      </c>
      <c r="N87" s="17">
        <f t="shared" si="33"/>
        <v>153</v>
      </c>
      <c r="O87" s="17">
        <f t="shared" si="33"/>
        <v>0</v>
      </c>
      <c r="P87" s="17">
        <f t="shared" si="33"/>
        <v>0</v>
      </c>
      <c r="Q87" s="17">
        <f t="shared" si="33"/>
        <v>153</v>
      </c>
    </row>
    <row r="88" spans="1:17" s="18" customFormat="1" ht="22.5" customHeight="1">
      <c r="A88" s="79" t="s">
        <v>205</v>
      </c>
      <c r="B88" s="22" t="s">
        <v>151</v>
      </c>
      <c r="C88" s="22" t="s">
        <v>152</v>
      </c>
      <c r="D88" s="51" t="s">
        <v>283</v>
      </c>
      <c r="E88" s="22" t="s">
        <v>206</v>
      </c>
      <c r="F88" s="17">
        <f>G88+H88+I88</f>
        <v>134.1</v>
      </c>
      <c r="G88" s="17"/>
      <c r="H88" s="17"/>
      <c r="I88" s="17">
        <v>134.1</v>
      </c>
      <c r="J88" s="17">
        <f>K88+L88+M88</f>
        <v>134.1</v>
      </c>
      <c r="K88" s="17"/>
      <c r="L88" s="17"/>
      <c r="M88" s="17">
        <v>134.1</v>
      </c>
      <c r="N88" s="17">
        <f>O88+P88+Q88</f>
        <v>134.1</v>
      </c>
      <c r="O88" s="27"/>
      <c r="P88" s="27"/>
      <c r="Q88" s="27">
        <v>134.1</v>
      </c>
    </row>
    <row r="89" spans="1:17" s="18" customFormat="1" ht="37.5">
      <c r="A89" s="79" t="s">
        <v>118</v>
      </c>
      <c r="B89" s="22" t="s">
        <v>151</v>
      </c>
      <c r="C89" s="22" t="s">
        <v>152</v>
      </c>
      <c r="D89" s="51" t="s">
        <v>283</v>
      </c>
      <c r="E89" s="22" t="s">
        <v>209</v>
      </c>
      <c r="F89" s="17">
        <f>G89+H89+I89</f>
        <v>18.9</v>
      </c>
      <c r="G89" s="17"/>
      <c r="H89" s="17"/>
      <c r="I89" s="17">
        <v>18.9</v>
      </c>
      <c r="J89" s="17">
        <f>K89+L89+M89</f>
        <v>18.9</v>
      </c>
      <c r="K89" s="17"/>
      <c r="L89" s="17"/>
      <c r="M89" s="17">
        <v>18.9</v>
      </c>
      <c r="N89" s="17">
        <f>O89+P89+Q89</f>
        <v>18.9</v>
      </c>
      <c r="O89" s="27"/>
      <c r="P89" s="27"/>
      <c r="Q89" s="27">
        <v>18.9</v>
      </c>
    </row>
    <row r="90" spans="1:17" s="18" customFormat="1" ht="37.5">
      <c r="A90" s="21" t="s">
        <v>526</v>
      </c>
      <c r="B90" s="22" t="s">
        <v>151</v>
      </c>
      <c r="C90" s="22" t="s">
        <v>152</v>
      </c>
      <c r="D90" s="51" t="s">
        <v>284</v>
      </c>
      <c r="E90" s="22"/>
      <c r="F90" s="17">
        <f>F91+F92</f>
        <v>214.8</v>
      </c>
      <c r="G90" s="17">
        <f aca="true" t="shared" si="34" ref="G90:Q90">G91+G92</f>
        <v>0</v>
      </c>
      <c r="H90" s="17">
        <f t="shared" si="34"/>
        <v>0</v>
      </c>
      <c r="I90" s="17">
        <f t="shared" si="34"/>
        <v>214.8</v>
      </c>
      <c r="J90" s="17">
        <f t="shared" si="34"/>
        <v>214.8</v>
      </c>
      <c r="K90" s="17">
        <f t="shared" si="34"/>
        <v>0</v>
      </c>
      <c r="L90" s="17">
        <f t="shared" si="34"/>
        <v>0</v>
      </c>
      <c r="M90" s="17">
        <f t="shared" si="34"/>
        <v>214.8</v>
      </c>
      <c r="N90" s="17">
        <f t="shared" si="34"/>
        <v>214.8</v>
      </c>
      <c r="O90" s="17">
        <f t="shared" si="34"/>
        <v>0</v>
      </c>
      <c r="P90" s="17">
        <f t="shared" si="34"/>
        <v>0</v>
      </c>
      <c r="Q90" s="17">
        <f t="shared" si="34"/>
        <v>214.8</v>
      </c>
    </row>
    <row r="91" spans="1:17" s="18" customFormat="1" ht="29.25" customHeight="1">
      <c r="A91" s="79" t="s">
        <v>205</v>
      </c>
      <c r="B91" s="22" t="s">
        <v>151</v>
      </c>
      <c r="C91" s="22" t="s">
        <v>152</v>
      </c>
      <c r="D91" s="51" t="s">
        <v>284</v>
      </c>
      <c r="E91" s="22" t="s">
        <v>206</v>
      </c>
      <c r="F91" s="17">
        <f>G91+H91+I91</f>
        <v>197</v>
      </c>
      <c r="G91" s="17"/>
      <c r="H91" s="17"/>
      <c r="I91" s="17">
        <v>197</v>
      </c>
      <c r="J91" s="17">
        <f>K91+L91+M91</f>
        <v>197</v>
      </c>
      <c r="K91" s="17"/>
      <c r="L91" s="17"/>
      <c r="M91" s="17">
        <v>197</v>
      </c>
      <c r="N91" s="17">
        <f>O91+P91+Q91</f>
        <v>197</v>
      </c>
      <c r="O91" s="27"/>
      <c r="P91" s="27"/>
      <c r="Q91" s="27">
        <v>197</v>
      </c>
    </row>
    <row r="92" spans="1:17" s="18" customFormat="1" ht="37.5">
      <c r="A92" s="79" t="s">
        <v>118</v>
      </c>
      <c r="B92" s="22" t="s">
        <v>151</v>
      </c>
      <c r="C92" s="22" t="s">
        <v>152</v>
      </c>
      <c r="D92" s="51" t="s">
        <v>284</v>
      </c>
      <c r="E92" s="22" t="s">
        <v>209</v>
      </c>
      <c r="F92" s="17">
        <f>G92+H92+I92</f>
        <v>17.8</v>
      </c>
      <c r="G92" s="17"/>
      <c r="H92" s="17"/>
      <c r="I92" s="17">
        <v>17.8</v>
      </c>
      <c r="J92" s="17">
        <f>K92+L92+M92</f>
        <v>17.8</v>
      </c>
      <c r="K92" s="17"/>
      <c r="L92" s="17"/>
      <c r="M92" s="17">
        <v>17.8</v>
      </c>
      <c r="N92" s="17">
        <f>O92+P92+Q92</f>
        <v>17.8</v>
      </c>
      <c r="O92" s="27"/>
      <c r="P92" s="27"/>
      <c r="Q92" s="27">
        <v>17.8</v>
      </c>
    </row>
    <row r="93" spans="1:17" s="18" customFormat="1" ht="56.25">
      <c r="A93" s="79" t="s">
        <v>542</v>
      </c>
      <c r="B93" s="22" t="s">
        <v>151</v>
      </c>
      <c r="C93" s="22" t="s">
        <v>152</v>
      </c>
      <c r="D93" s="51" t="s">
        <v>416</v>
      </c>
      <c r="E93" s="22"/>
      <c r="F93" s="17">
        <f>F94</f>
        <v>0.1</v>
      </c>
      <c r="G93" s="17">
        <f aca="true" t="shared" si="35" ref="G93:Q93">G94</f>
        <v>0</v>
      </c>
      <c r="H93" s="17">
        <f t="shared" si="35"/>
        <v>0</v>
      </c>
      <c r="I93" s="17">
        <f t="shared" si="35"/>
        <v>0.1</v>
      </c>
      <c r="J93" s="17">
        <f t="shared" si="35"/>
        <v>0.1</v>
      </c>
      <c r="K93" s="17">
        <f t="shared" si="35"/>
        <v>0</v>
      </c>
      <c r="L93" s="17">
        <f t="shared" si="35"/>
        <v>0</v>
      </c>
      <c r="M93" s="17">
        <f t="shared" si="35"/>
        <v>0.1</v>
      </c>
      <c r="N93" s="17">
        <f t="shared" si="35"/>
        <v>0.1</v>
      </c>
      <c r="O93" s="17">
        <f t="shared" si="35"/>
        <v>0</v>
      </c>
      <c r="P93" s="17">
        <f t="shared" si="35"/>
        <v>0</v>
      </c>
      <c r="Q93" s="17">
        <f t="shared" si="35"/>
        <v>0.1</v>
      </c>
    </row>
    <row r="94" spans="1:17" s="18" customFormat="1" ht="37.5">
      <c r="A94" s="79" t="s">
        <v>118</v>
      </c>
      <c r="B94" s="22" t="s">
        <v>151</v>
      </c>
      <c r="C94" s="22" t="s">
        <v>152</v>
      </c>
      <c r="D94" s="51" t="s">
        <v>416</v>
      </c>
      <c r="E94" s="22" t="s">
        <v>209</v>
      </c>
      <c r="F94" s="17">
        <f>G94+H94+I94</f>
        <v>0.1</v>
      </c>
      <c r="G94" s="17"/>
      <c r="H94" s="17"/>
      <c r="I94" s="17">
        <v>0.1</v>
      </c>
      <c r="J94" s="17">
        <f>K94+L94+M94</f>
        <v>0.1</v>
      </c>
      <c r="K94" s="17"/>
      <c r="L94" s="17"/>
      <c r="M94" s="17">
        <v>0.1</v>
      </c>
      <c r="N94" s="17">
        <f>O94+P94+Q94</f>
        <v>0.1</v>
      </c>
      <c r="O94" s="27"/>
      <c r="P94" s="27"/>
      <c r="Q94" s="27">
        <v>0.1</v>
      </c>
    </row>
    <row r="95" spans="1:17" s="18" customFormat="1" ht="37.5">
      <c r="A95" s="21" t="s">
        <v>273</v>
      </c>
      <c r="B95" s="22" t="s">
        <v>151</v>
      </c>
      <c r="C95" s="22" t="s">
        <v>152</v>
      </c>
      <c r="D95" s="51" t="s">
        <v>79</v>
      </c>
      <c r="E95" s="22"/>
      <c r="F95" s="17">
        <f>F96</f>
        <v>187.9</v>
      </c>
      <c r="G95" s="17">
        <f aca="true" t="shared" si="36" ref="G95:Q96">G96</f>
        <v>0</v>
      </c>
      <c r="H95" s="17">
        <f t="shared" si="36"/>
        <v>187.9</v>
      </c>
      <c r="I95" s="17">
        <f t="shared" si="36"/>
        <v>0</v>
      </c>
      <c r="J95" s="17">
        <f t="shared" si="36"/>
        <v>187.9</v>
      </c>
      <c r="K95" s="17">
        <f t="shared" si="36"/>
        <v>0</v>
      </c>
      <c r="L95" s="17">
        <f t="shared" si="36"/>
        <v>187.9</v>
      </c>
      <c r="M95" s="17">
        <f t="shared" si="36"/>
        <v>0</v>
      </c>
      <c r="N95" s="17">
        <f t="shared" si="36"/>
        <v>187.9</v>
      </c>
      <c r="O95" s="17">
        <f t="shared" si="36"/>
        <v>0</v>
      </c>
      <c r="P95" s="17">
        <f t="shared" si="36"/>
        <v>187.9</v>
      </c>
      <c r="Q95" s="17">
        <f t="shared" si="36"/>
        <v>0</v>
      </c>
    </row>
    <row r="96" spans="1:17" s="18" customFormat="1" ht="139.5" customHeight="1">
      <c r="A96" s="21" t="s">
        <v>527</v>
      </c>
      <c r="B96" s="22" t="s">
        <v>151</v>
      </c>
      <c r="C96" s="22" t="s">
        <v>152</v>
      </c>
      <c r="D96" s="51" t="s">
        <v>83</v>
      </c>
      <c r="E96" s="22"/>
      <c r="F96" s="17">
        <f>F97</f>
        <v>187.9</v>
      </c>
      <c r="G96" s="17">
        <f t="shared" si="36"/>
        <v>0</v>
      </c>
      <c r="H96" s="17">
        <f t="shared" si="36"/>
        <v>187.9</v>
      </c>
      <c r="I96" s="17">
        <f t="shared" si="36"/>
        <v>0</v>
      </c>
      <c r="J96" s="17">
        <f t="shared" si="36"/>
        <v>187.9</v>
      </c>
      <c r="K96" s="17">
        <f t="shared" si="36"/>
        <v>0</v>
      </c>
      <c r="L96" s="17">
        <f t="shared" si="36"/>
        <v>187.9</v>
      </c>
      <c r="M96" s="17">
        <f t="shared" si="36"/>
        <v>0</v>
      </c>
      <c r="N96" s="17">
        <f t="shared" si="36"/>
        <v>187.9</v>
      </c>
      <c r="O96" s="17">
        <f t="shared" si="36"/>
        <v>0</v>
      </c>
      <c r="P96" s="17">
        <f t="shared" si="36"/>
        <v>187.9</v>
      </c>
      <c r="Q96" s="17">
        <f t="shared" si="36"/>
        <v>0</v>
      </c>
    </row>
    <row r="97" spans="1:17" s="18" customFormat="1" ht="23.25" customHeight="1">
      <c r="A97" s="21" t="s">
        <v>265</v>
      </c>
      <c r="B97" s="22" t="s">
        <v>151</v>
      </c>
      <c r="C97" s="22" t="s">
        <v>152</v>
      </c>
      <c r="D97" s="51" t="s">
        <v>83</v>
      </c>
      <c r="E97" s="22" t="s">
        <v>264</v>
      </c>
      <c r="F97" s="17">
        <f>G97+H97+I97</f>
        <v>187.9</v>
      </c>
      <c r="G97" s="17"/>
      <c r="H97" s="17">
        <v>187.9</v>
      </c>
      <c r="I97" s="17"/>
      <c r="J97" s="17">
        <f>K97+L97+M97</f>
        <v>187.9</v>
      </c>
      <c r="K97" s="17"/>
      <c r="L97" s="17">
        <v>187.9</v>
      </c>
      <c r="M97" s="17"/>
      <c r="N97" s="17">
        <f>O97+P97+Q97</f>
        <v>187.9</v>
      </c>
      <c r="O97" s="27"/>
      <c r="P97" s="27">
        <v>187.9</v>
      </c>
      <c r="Q97" s="27"/>
    </row>
    <row r="98" spans="1:17" s="18" customFormat="1" ht="18.75">
      <c r="A98" s="79" t="s">
        <v>244</v>
      </c>
      <c r="B98" s="22" t="s">
        <v>151</v>
      </c>
      <c r="C98" s="22" t="s">
        <v>152</v>
      </c>
      <c r="D98" s="37" t="s">
        <v>285</v>
      </c>
      <c r="E98" s="22"/>
      <c r="F98" s="17">
        <f>F99+F105+F103</f>
        <v>25952.5</v>
      </c>
      <c r="G98" s="17">
        <f aca="true" t="shared" si="37" ref="G98:N98">G99+G105+G103</f>
        <v>94.8</v>
      </c>
      <c r="H98" s="17">
        <f t="shared" si="37"/>
        <v>24201.9</v>
      </c>
      <c r="I98" s="17">
        <f t="shared" si="37"/>
        <v>0</v>
      </c>
      <c r="J98" s="17">
        <f t="shared" si="37"/>
        <v>23238.4</v>
      </c>
      <c r="K98" s="17">
        <f t="shared" si="37"/>
        <v>0</v>
      </c>
      <c r="L98" s="17">
        <f t="shared" si="37"/>
        <v>23238.4</v>
      </c>
      <c r="M98" s="17">
        <f t="shared" si="37"/>
        <v>0</v>
      </c>
      <c r="N98" s="17">
        <f t="shared" si="37"/>
        <v>22581</v>
      </c>
      <c r="O98" s="17">
        <f>O99+O105</f>
        <v>0</v>
      </c>
      <c r="P98" s="17">
        <f>P99+P105</f>
        <v>22581</v>
      </c>
      <c r="Q98" s="17">
        <f>Q99+Q105</f>
        <v>0</v>
      </c>
    </row>
    <row r="99" spans="1:17" s="18" customFormat="1" ht="18.75">
      <c r="A99" s="79" t="s">
        <v>221</v>
      </c>
      <c r="B99" s="22" t="s">
        <v>151</v>
      </c>
      <c r="C99" s="22" t="s">
        <v>152</v>
      </c>
      <c r="D99" s="51" t="s">
        <v>286</v>
      </c>
      <c r="E99" s="22"/>
      <c r="F99" s="17">
        <f>F100+F101+F102</f>
        <v>25460.600000000002</v>
      </c>
      <c r="G99" s="17">
        <f aca="true" t="shared" si="38" ref="G99:Q99">G100+G101+G102</f>
        <v>0</v>
      </c>
      <c r="H99" s="17">
        <f t="shared" si="38"/>
        <v>24201.9</v>
      </c>
      <c r="I99" s="17">
        <f t="shared" si="38"/>
        <v>0</v>
      </c>
      <c r="J99" s="17">
        <f t="shared" si="38"/>
        <v>23238.4</v>
      </c>
      <c r="K99" s="17">
        <f t="shared" si="38"/>
        <v>0</v>
      </c>
      <c r="L99" s="17">
        <f t="shared" si="38"/>
        <v>23238.4</v>
      </c>
      <c r="M99" s="17">
        <f t="shared" si="38"/>
        <v>0</v>
      </c>
      <c r="N99" s="17">
        <f t="shared" si="38"/>
        <v>22581</v>
      </c>
      <c r="O99" s="17">
        <f t="shared" si="38"/>
        <v>0</v>
      </c>
      <c r="P99" s="17">
        <f t="shared" si="38"/>
        <v>22581</v>
      </c>
      <c r="Q99" s="17">
        <f t="shared" si="38"/>
        <v>0</v>
      </c>
    </row>
    <row r="100" spans="1:17" s="18" customFormat="1" ht="27" customHeight="1">
      <c r="A100" s="79" t="s">
        <v>205</v>
      </c>
      <c r="B100" s="22" t="s">
        <v>151</v>
      </c>
      <c r="C100" s="22" t="s">
        <v>152</v>
      </c>
      <c r="D100" s="51" t="s">
        <v>286</v>
      </c>
      <c r="E100" s="22" t="s">
        <v>206</v>
      </c>
      <c r="F100" s="17">
        <v>20882.4</v>
      </c>
      <c r="G100" s="17"/>
      <c r="H100" s="17">
        <v>19644.9</v>
      </c>
      <c r="I100" s="17"/>
      <c r="J100" s="17">
        <f>K100+L100+M100</f>
        <v>19402.9</v>
      </c>
      <c r="K100" s="17"/>
      <c r="L100" s="17">
        <v>19402.9</v>
      </c>
      <c r="M100" s="17"/>
      <c r="N100" s="17">
        <f>O100+P100+Q100</f>
        <v>19402.9</v>
      </c>
      <c r="O100" s="27"/>
      <c r="P100" s="27">
        <v>19402.9</v>
      </c>
      <c r="Q100" s="27"/>
    </row>
    <row r="101" spans="1:17" s="18" customFormat="1" ht="37.5">
      <c r="A101" s="79" t="s">
        <v>118</v>
      </c>
      <c r="B101" s="22" t="s">
        <v>151</v>
      </c>
      <c r="C101" s="22" t="s">
        <v>152</v>
      </c>
      <c r="D101" s="51" t="s">
        <v>286</v>
      </c>
      <c r="E101" s="22" t="s">
        <v>209</v>
      </c>
      <c r="F101" s="17">
        <v>4477.9</v>
      </c>
      <c r="G101" s="17"/>
      <c r="H101" s="17">
        <v>4397</v>
      </c>
      <c r="I101" s="17"/>
      <c r="J101" s="17">
        <f>K101+L101+M101</f>
        <v>3675.5</v>
      </c>
      <c r="K101" s="17"/>
      <c r="L101" s="17">
        <v>3675.5</v>
      </c>
      <c r="M101" s="17"/>
      <c r="N101" s="17">
        <f>O101+P101+Q101</f>
        <v>3018.1</v>
      </c>
      <c r="O101" s="27"/>
      <c r="P101" s="27">
        <v>3018.1</v>
      </c>
      <c r="Q101" s="27"/>
    </row>
    <row r="102" spans="1:17" s="18" customFormat="1" ht="18.75">
      <c r="A102" s="79" t="s">
        <v>207</v>
      </c>
      <c r="B102" s="22" t="s">
        <v>151</v>
      </c>
      <c r="C102" s="22" t="s">
        <v>152</v>
      </c>
      <c r="D102" s="51" t="s">
        <v>286</v>
      </c>
      <c r="E102" s="22" t="s">
        <v>210</v>
      </c>
      <c r="F102" s="17">
        <v>100.3</v>
      </c>
      <c r="G102" s="17"/>
      <c r="H102" s="17">
        <v>160</v>
      </c>
      <c r="I102" s="17"/>
      <c r="J102" s="17">
        <f>K102+L102+M102</f>
        <v>160</v>
      </c>
      <c r="K102" s="17"/>
      <c r="L102" s="17">
        <v>160</v>
      </c>
      <c r="M102" s="17"/>
      <c r="N102" s="17">
        <f>O102+P102+Q102</f>
        <v>160</v>
      </c>
      <c r="O102" s="27"/>
      <c r="P102" s="27">
        <v>160</v>
      </c>
      <c r="Q102" s="27"/>
    </row>
    <row r="103" spans="1:17" s="18" customFormat="1" ht="168.75">
      <c r="A103" s="5" t="s">
        <v>670</v>
      </c>
      <c r="B103" s="22" t="s">
        <v>151</v>
      </c>
      <c r="C103" s="22" t="s">
        <v>152</v>
      </c>
      <c r="D103" s="51" t="s">
        <v>673</v>
      </c>
      <c r="E103" s="22"/>
      <c r="F103" s="17">
        <f>F104</f>
        <v>397.1</v>
      </c>
      <c r="G103" s="17">
        <f aca="true" t="shared" si="39" ref="G103:N103">G104</f>
        <v>0</v>
      </c>
      <c r="H103" s="17">
        <f t="shared" si="39"/>
        <v>0</v>
      </c>
      <c r="I103" s="17">
        <f t="shared" si="39"/>
        <v>0</v>
      </c>
      <c r="J103" s="17">
        <f t="shared" si="39"/>
        <v>0</v>
      </c>
      <c r="K103" s="17">
        <f t="shared" si="39"/>
        <v>0</v>
      </c>
      <c r="L103" s="17">
        <f t="shared" si="39"/>
        <v>0</v>
      </c>
      <c r="M103" s="17">
        <f t="shared" si="39"/>
        <v>0</v>
      </c>
      <c r="N103" s="17">
        <f t="shared" si="39"/>
        <v>0</v>
      </c>
      <c r="O103" s="27"/>
      <c r="P103" s="27"/>
      <c r="Q103" s="27"/>
    </row>
    <row r="104" spans="1:17" s="18" customFormat="1" ht="37.5">
      <c r="A104" s="79" t="s">
        <v>205</v>
      </c>
      <c r="B104" s="22" t="s">
        <v>151</v>
      </c>
      <c r="C104" s="22" t="s">
        <v>152</v>
      </c>
      <c r="D104" s="51" t="s">
        <v>673</v>
      </c>
      <c r="E104" s="22" t="s">
        <v>206</v>
      </c>
      <c r="F104" s="17">
        <v>397.1</v>
      </c>
      <c r="G104" s="17"/>
      <c r="H104" s="17"/>
      <c r="I104" s="17"/>
      <c r="J104" s="17">
        <v>0</v>
      </c>
      <c r="K104" s="17"/>
      <c r="L104" s="17"/>
      <c r="M104" s="17"/>
      <c r="N104" s="17">
        <v>0</v>
      </c>
      <c r="O104" s="27"/>
      <c r="P104" s="27"/>
      <c r="Q104" s="27"/>
    </row>
    <row r="105" spans="1:17" s="18" customFormat="1" ht="75">
      <c r="A105" s="79" t="s">
        <v>581</v>
      </c>
      <c r="B105" s="22" t="s">
        <v>151</v>
      </c>
      <c r="C105" s="22" t="s">
        <v>152</v>
      </c>
      <c r="D105" s="51" t="s">
        <v>580</v>
      </c>
      <c r="E105" s="22"/>
      <c r="F105" s="17">
        <f>F106</f>
        <v>94.8</v>
      </c>
      <c r="G105" s="17">
        <f>G106</f>
        <v>94.8</v>
      </c>
      <c r="H105" s="17">
        <f aca="true" t="shared" si="40" ref="H105:Q105">H106</f>
        <v>0</v>
      </c>
      <c r="I105" s="17">
        <f t="shared" si="40"/>
        <v>0</v>
      </c>
      <c r="J105" s="17">
        <f t="shared" si="40"/>
        <v>0</v>
      </c>
      <c r="K105" s="17">
        <f t="shared" si="40"/>
        <v>0</v>
      </c>
      <c r="L105" s="17">
        <f t="shared" si="40"/>
        <v>0</v>
      </c>
      <c r="M105" s="17">
        <f t="shared" si="40"/>
        <v>0</v>
      </c>
      <c r="N105" s="17">
        <f t="shared" si="40"/>
        <v>0</v>
      </c>
      <c r="O105" s="17">
        <f t="shared" si="40"/>
        <v>0</v>
      </c>
      <c r="P105" s="17">
        <f t="shared" si="40"/>
        <v>0</v>
      </c>
      <c r="Q105" s="17">
        <f t="shared" si="40"/>
        <v>0</v>
      </c>
    </row>
    <row r="106" spans="1:17" s="18" customFormat="1" ht="37.5">
      <c r="A106" s="79" t="s">
        <v>118</v>
      </c>
      <c r="B106" s="22" t="s">
        <v>151</v>
      </c>
      <c r="C106" s="22" t="s">
        <v>152</v>
      </c>
      <c r="D106" s="51" t="s">
        <v>580</v>
      </c>
      <c r="E106" s="22" t="s">
        <v>209</v>
      </c>
      <c r="F106" s="17">
        <f>G106</f>
        <v>94.8</v>
      </c>
      <c r="G106" s="17">
        <v>94.8</v>
      </c>
      <c r="H106" s="17"/>
      <c r="I106" s="17"/>
      <c r="J106" s="17">
        <v>0</v>
      </c>
      <c r="K106" s="17"/>
      <c r="L106" s="17"/>
      <c r="M106" s="17"/>
      <c r="N106" s="17">
        <v>0</v>
      </c>
      <c r="O106" s="27"/>
      <c r="P106" s="27"/>
      <c r="Q106" s="27"/>
    </row>
    <row r="107" spans="1:17" s="18" customFormat="1" ht="18.75">
      <c r="A107" s="80" t="s">
        <v>198</v>
      </c>
      <c r="B107" s="19" t="s">
        <v>151</v>
      </c>
      <c r="C107" s="19" t="s">
        <v>159</v>
      </c>
      <c r="D107" s="77"/>
      <c r="E107" s="19"/>
      <c r="F107" s="20">
        <f>F108</f>
        <v>5.7</v>
      </c>
      <c r="G107" s="20">
        <f aca="true" t="shared" si="41" ref="G107:Q107">G108</f>
        <v>5.7</v>
      </c>
      <c r="H107" s="20">
        <f t="shared" si="41"/>
        <v>0</v>
      </c>
      <c r="I107" s="20">
        <f t="shared" si="41"/>
        <v>0</v>
      </c>
      <c r="J107" s="20">
        <f t="shared" si="41"/>
        <v>6</v>
      </c>
      <c r="K107" s="20">
        <f t="shared" si="41"/>
        <v>6</v>
      </c>
      <c r="L107" s="20">
        <f t="shared" si="41"/>
        <v>0</v>
      </c>
      <c r="M107" s="20">
        <f t="shared" si="41"/>
        <v>0</v>
      </c>
      <c r="N107" s="20">
        <f t="shared" si="41"/>
        <v>6.3</v>
      </c>
      <c r="O107" s="20">
        <f t="shared" si="41"/>
        <v>6.3</v>
      </c>
      <c r="P107" s="20">
        <f t="shared" si="41"/>
        <v>0</v>
      </c>
      <c r="Q107" s="20">
        <f t="shared" si="41"/>
        <v>0</v>
      </c>
    </row>
    <row r="108" spans="1:17" s="18" customFormat="1" ht="18.75">
      <c r="A108" s="79" t="s">
        <v>194</v>
      </c>
      <c r="B108" s="22" t="s">
        <v>151</v>
      </c>
      <c r="C108" s="22" t="s">
        <v>152</v>
      </c>
      <c r="D108" s="51" t="s">
        <v>277</v>
      </c>
      <c r="E108" s="19"/>
      <c r="F108" s="17">
        <f>F109</f>
        <v>5.7</v>
      </c>
      <c r="G108" s="17">
        <f aca="true" t="shared" si="42" ref="G108:Q108">G109</f>
        <v>5.7</v>
      </c>
      <c r="H108" s="17">
        <f t="shared" si="42"/>
        <v>0</v>
      </c>
      <c r="I108" s="17">
        <f t="shared" si="42"/>
        <v>0</v>
      </c>
      <c r="J108" s="17">
        <f t="shared" si="42"/>
        <v>6</v>
      </c>
      <c r="K108" s="17">
        <f t="shared" si="42"/>
        <v>6</v>
      </c>
      <c r="L108" s="17">
        <f t="shared" si="42"/>
        <v>0</v>
      </c>
      <c r="M108" s="17">
        <f t="shared" si="42"/>
        <v>0</v>
      </c>
      <c r="N108" s="17">
        <f t="shared" si="42"/>
        <v>6.3</v>
      </c>
      <c r="O108" s="17">
        <f t="shared" si="42"/>
        <v>6.3</v>
      </c>
      <c r="P108" s="17">
        <f t="shared" si="42"/>
        <v>0</v>
      </c>
      <c r="Q108" s="17">
        <f t="shared" si="42"/>
        <v>0</v>
      </c>
    </row>
    <row r="109" spans="1:17" s="18" customFormat="1" ht="56.25">
      <c r="A109" s="79" t="s">
        <v>120</v>
      </c>
      <c r="B109" s="22" t="s">
        <v>151</v>
      </c>
      <c r="C109" s="22" t="s">
        <v>159</v>
      </c>
      <c r="D109" s="51" t="s">
        <v>288</v>
      </c>
      <c r="E109" s="22"/>
      <c r="F109" s="17">
        <f>F110</f>
        <v>5.7</v>
      </c>
      <c r="G109" s="17">
        <f aca="true" t="shared" si="43" ref="G109:Q109">G110</f>
        <v>5.7</v>
      </c>
      <c r="H109" s="17">
        <f t="shared" si="43"/>
        <v>0</v>
      </c>
      <c r="I109" s="17">
        <f t="shared" si="43"/>
        <v>0</v>
      </c>
      <c r="J109" s="17">
        <f t="shared" si="43"/>
        <v>6</v>
      </c>
      <c r="K109" s="17">
        <f t="shared" si="43"/>
        <v>6</v>
      </c>
      <c r="L109" s="17">
        <f t="shared" si="43"/>
        <v>0</v>
      </c>
      <c r="M109" s="17">
        <f t="shared" si="43"/>
        <v>0</v>
      </c>
      <c r="N109" s="17">
        <f t="shared" si="43"/>
        <v>6.3</v>
      </c>
      <c r="O109" s="17">
        <f t="shared" si="43"/>
        <v>6.3</v>
      </c>
      <c r="P109" s="17">
        <f t="shared" si="43"/>
        <v>0</v>
      </c>
      <c r="Q109" s="17">
        <f t="shared" si="43"/>
        <v>0</v>
      </c>
    </row>
    <row r="110" spans="1:17" s="18" customFormat="1" ht="37.5">
      <c r="A110" s="79" t="s">
        <v>118</v>
      </c>
      <c r="B110" s="22" t="s">
        <v>151</v>
      </c>
      <c r="C110" s="22" t="s">
        <v>159</v>
      </c>
      <c r="D110" s="51" t="s">
        <v>288</v>
      </c>
      <c r="E110" s="22" t="s">
        <v>209</v>
      </c>
      <c r="F110" s="17">
        <f>G110+H110+I110</f>
        <v>5.7</v>
      </c>
      <c r="G110" s="17">
        <v>5.7</v>
      </c>
      <c r="H110" s="17"/>
      <c r="I110" s="17"/>
      <c r="J110" s="17">
        <f>K110+L110+M110</f>
        <v>6</v>
      </c>
      <c r="K110" s="17">
        <v>6</v>
      </c>
      <c r="L110" s="17"/>
      <c r="M110" s="17"/>
      <c r="N110" s="17">
        <f>O110+P110+Q110</f>
        <v>6.3</v>
      </c>
      <c r="O110" s="27">
        <v>6.3</v>
      </c>
      <c r="P110" s="27"/>
      <c r="Q110" s="27"/>
    </row>
    <row r="111" spans="1:17" s="18" customFormat="1" ht="45.75" customHeight="1">
      <c r="A111" s="80" t="s">
        <v>232</v>
      </c>
      <c r="B111" s="19" t="s">
        <v>151</v>
      </c>
      <c r="C111" s="19" t="s">
        <v>167</v>
      </c>
      <c r="D111" s="77"/>
      <c r="E111" s="19"/>
      <c r="F111" s="20">
        <f aca="true" t="shared" si="44" ref="F111:Q111">F112</f>
        <v>6501.099999999999</v>
      </c>
      <c r="G111" s="20">
        <f t="shared" si="44"/>
        <v>0</v>
      </c>
      <c r="H111" s="20">
        <f t="shared" si="44"/>
        <v>6620.5</v>
      </c>
      <c r="I111" s="20">
        <f t="shared" si="44"/>
        <v>205.2</v>
      </c>
      <c r="J111" s="20">
        <f t="shared" si="44"/>
        <v>6251.799999999999</v>
      </c>
      <c r="K111" s="20">
        <f t="shared" si="44"/>
        <v>0</v>
      </c>
      <c r="L111" s="20">
        <f t="shared" si="44"/>
        <v>6046.599999999999</v>
      </c>
      <c r="M111" s="20">
        <f t="shared" si="44"/>
        <v>205.2</v>
      </c>
      <c r="N111" s="20">
        <f t="shared" si="44"/>
        <v>6080.7</v>
      </c>
      <c r="O111" s="17">
        <f t="shared" si="44"/>
        <v>0</v>
      </c>
      <c r="P111" s="17">
        <f t="shared" si="44"/>
        <v>5875.5</v>
      </c>
      <c r="Q111" s="17">
        <f t="shared" si="44"/>
        <v>205.2</v>
      </c>
    </row>
    <row r="112" spans="1:17" s="18" customFormat="1" ht="37.5">
      <c r="A112" s="79" t="s">
        <v>446</v>
      </c>
      <c r="B112" s="22" t="s">
        <v>151</v>
      </c>
      <c r="C112" s="22" t="s">
        <v>167</v>
      </c>
      <c r="D112" s="51" t="s">
        <v>327</v>
      </c>
      <c r="E112" s="22"/>
      <c r="F112" s="17">
        <f aca="true" t="shared" si="45" ref="F112:Q112">F117+F113</f>
        <v>6501.099999999999</v>
      </c>
      <c r="G112" s="17">
        <f t="shared" si="45"/>
        <v>0</v>
      </c>
      <c r="H112" s="17">
        <f t="shared" si="45"/>
        <v>6620.5</v>
      </c>
      <c r="I112" s="17">
        <f t="shared" si="45"/>
        <v>205.2</v>
      </c>
      <c r="J112" s="17">
        <f t="shared" si="45"/>
        <v>6251.799999999999</v>
      </c>
      <c r="K112" s="17">
        <f t="shared" si="45"/>
        <v>0</v>
      </c>
      <c r="L112" s="17">
        <f t="shared" si="45"/>
        <v>6046.599999999999</v>
      </c>
      <c r="M112" s="17">
        <f t="shared" si="45"/>
        <v>205.2</v>
      </c>
      <c r="N112" s="17">
        <f t="shared" si="45"/>
        <v>6080.7</v>
      </c>
      <c r="O112" s="17">
        <f t="shared" si="45"/>
        <v>0</v>
      </c>
      <c r="P112" s="17">
        <f t="shared" si="45"/>
        <v>5875.5</v>
      </c>
      <c r="Q112" s="17">
        <f t="shared" si="45"/>
        <v>205.2</v>
      </c>
    </row>
    <row r="113" spans="1:17" s="18" customFormat="1" ht="56.25">
      <c r="A113" s="15" t="s">
        <v>669</v>
      </c>
      <c r="B113" s="22" t="s">
        <v>151</v>
      </c>
      <c r="C113" s="22" t="s">
        <v>167</v>
      </c>
      <c r="D113" s="51" t="s">
        <v>80</v>
      </c>
      <c r="E113" s="22"/>
      <c r="F113" s="17">
        <f>F114</f>
        <v>205.2</v>
      </c>
      <c r="G113" s="17">
        <f aca="true" t="shared" si="46" ref="G113:Q113">G114</f>
        <v>0</v>
      </c>
      <c r="H113" s="17">
        <f t="shared" si="46"/>
        <v>0</v>
      </c>
      <c r="I113" s="17">
        <f t="shared" si="46"/>
        <v>205.2</v>
      </c>
      <c r="J113" s="17">
        <f t="shared" si="46"/>
        <v>205.2</v>
      </c>
      <c r="K113" s="17">
        <f t="shared" si="46"/>
        <v>0</v>
      </c>
      <c r="L113" s="17">
        <f t="shared" si="46"/>
        <v>0</v>
      </c>
      <c r="M113" s="17">
        <f t="shared" si="46"/>
        <v>205.2</v>
      </c>
      <c r="N113" s="17">
        <f t="shared" si="46"/>
        <v>205.2</v>
      </c>
      <c r="O113" s="17">
        <f t="shared" si="46"/>
        <v>0</v>
      </c>
      <c r="P113" s="17">
        <f t="shared" si="46"/>
        <v>0</v>
      </c>
      <c r="Q113" s="17">
        <f t="shared" si="46"/>
        <v>205.2</v>
      </c>
    </row>
    <row r="114" spans="1:17" s="18" customFormat="1" ht="37.5">
      <c r="A114" s="15" t="s">
        <v>32</v>
      </c>
      <c r="B114" s="22" t="s">
        <v>151</v>
      </c>
      <c r="C114" s="22" t="s">
        <v>167</v>
      </c>
      <c r="D114" s="51" t="s">
        <v>81</v>
      </c>
      <c r="E114" s="22"/>
      <c r="F114" s="17">
        <f>F115+F116</f>
        <v>205.2</v>
      </c>
      <c r="G114" s="17">
        <f aca="true" t="shared" si="47" ref="G114:Q114">G115+G116</f>
        <v>0</v>
      </c>
      <c r="H114" s="17">
        <f t="shared" si="47"/>
        <v>0</v>
      </c>
      <c r="I114" s="17">
        <f t="shared" si="47"/>
        <v>205.2</v>
      </c>
      <c r="J114" s="17">
        <f t="shared" si="47"/>
        <v>205.2</v>
      </c>
      <c r="K114" s="17">
        <f t="shared" si="47"/>
        <v>0</v>
      </c>
      <c r="L114" s="17">
        <f t="shared" si="47"/>
        <v>0</v>
      </c>
      <c r="M114" s="17">
        <f t="shared" si="47"/>
        <v>205.2</v>
      </c>
      <c r="N114" s="17">
        <f t="shared" si="47"/>
        <v>205.2</v>
      </c>
      <c r="O114" s="17">
        <f t="shared" si="47"/>
        <v>0</v>
      </c>
      <c r="P114" s="17">
        <f t="shared" si="47"/>
        <v>0</v>
      </c>
      <c r="Q114" s="17">
        <f t="shared" si="47"/>
        <v>205.2</v>
      </c>
    </row>
    <row r="115" spans="1:17" s="18" customFormat="1" ht="24.75" customHeight="1">
      <c r="A115" s="79" t="s">
        <v>205</v>
      </c>
      <c r="B115" s="22" t="s">
        <v>151</v>
      </c>
      <c r="C115" s="22" t="s">
        <v>167</v>
      </c>
      <c r="D115" s="51" t="s">
        <v>81</v>
      </c>
      <c r="E115" s="22" t="s">
        <v>206</v>
      </c>
      <c r="F115" s="17">
        <f>G115+H115+I115</f>
        <v>143.6</v>
      </c>
      <c r="G115" s="17"/>
      <c r="H115" s="17"/>
      <c r="I115" s="17">
        <v>143.6</v>
      </c>
      <c r="J115" s="17">
        <f>K115+L115+M115</f>
        <v>143.6</v>
      </c>
      <c r="K115" s="17"/>
      <c r="L115" s="17"/>
      <c r="M115" s="17">
        <v>143.6</v>
      </c>
      <c r="N115" s="17">
        <v>143.6</v>
      </c>
      <c r="O115" s="27"/>
      <c r="P115" s="27"/>
      <c r="Q115" s="17">
        <v>143.6</v>
      </c>
    </row>
    <row r="116" spans="1:17" s="18" customFormat="1" ht="37.5">
      <c r="A116" s="79" t="s">
        <v>118</v>
      </c>
      <c r="B116" s="22" t="s">
        <v>151</v>
      </c>
      <c r="C116" s="22" t="s">
        <v>167</v>
      </c>
      <c r="D116" s="51" t="s">
        <v>81</v>
      </c>
      <c r="E116" s="22" t="s">
        <v>209</v>
      </c>
      <c r="F116" s="17">
        <f>G116+H116+I116</f>
        <v>61.6</v>
      </c>
      <c r="G116" s="17"/>
      <c r="H116" s="17"/>
      <c r="I116" s="17">
        <v>61.6</v>
      </c>
      <c r="J116" s="17">
        <f>K116+L116+M116</f>
        <v>61.6</v>
      </c>
      <c r="K116" s="17"/>
      <c r="L116" s="17"/>
      <c r="M116" s="17">
        <v>61.6</v>
      </c>
      <c r="N116" s="17">
        <v>61.6</v>
      </c>
      <c r="O116" s="27"/>
      <c r="P116" s="27"/>
      <c r="Q116" s="17">
        <v>61.6</v>
      </c>
    </row>
    <row r="117" spans="1:17" s="18" customFormat="1" ht="54.75" customHeight="1">
      <c r="A117" s="79" t="s">
        <v>599</v>
      </c>
      <c r="B117" s="22" t="s">
        <v>151</v>
      </c>
      <c r="C117" s="22" t="s">
        <v>167</v>
      </c>
      <c r="D117" s="51" t="s">
        <v>328</v>
      </c>
      <c r="E117" s="22"/>
      <c r="F117" s="17">
        <f>F118+F124+F122</f>
        <v>6295.9</v>
      </c>
      <c r="G117" s="17">
        <f aca="true" t="shared" si="48" ref="G117:P117">G118+G124+G122</f>
        <v>0</v>
      </c>
      <c r="H117" s="17">
        <f t="shared" si="48"/>
        <v>6620.5</v>
      </c>
      <c r="I117" s="17">
        <f t="shared" si="48"/>
        <v>0</v>
      </c>
      <c r="J117" s="17">
        <f t="shared" si="48"/>
        <v>6046.599999999999</v>
      </c>
      <c r="K117" s="17">
        <f t="shared" si="48"/>
        <v>0</v>
      </c>
      <c r="L117" s="17">
        <f t="shared" si="48"/>
        <v>6046.599999999999</v>
      </c>
      <c r="M117" s="17">
        <f t="shared" si="48"/>
        <v>0</v>
      </c>
      <c r="N117" s="17">
        <f t="shared" si="48"/>
        <v>5875.5</v>
      </c>
      <c r="O117" s="17">
        <f t="shared" si="48"/>
        <v>0</v>
      </c>
      <c r="P117" s="17">
        <f t="shared" si="48"/>
        <v>5875.5</v>
      </c>
      <c r="Q117" s="17">
        <f>Q118</f>
        <v>0</v>
      </c>
    </row>
    <row r="118" spans="1:17" s="18" customFormat="1" ht="18.75">
      <c r="A118" s="79" t="s">
        <v>221</v>
      </c>
      <c r="B118" s="22" t="s">
        <v>151</v>
      </c>
      <c r="C118" s="22" t="s">
        <v>167</v>
      </c>
      <c r="D118" s="51" t="s">
        <v>329</v>
      </c>
      <c r="E118" s="22"/>
      <c r="F118" s="17">
        <f aca="true" t="shared" si="49" ref="F118:Q118">F119+F120+F121</f>
        <v>6014.5</v>
      </c>
      <c r="G118" s="17">
        <f t="shared" si="49"/>
        <v>0</v>
      </c>
      <c r="H118" s="17">
        <f t="shared" si="49"/>
        <v>6620.5</v>
      </c>
      <c r="I118" s="17">
        <f t="shared" si="49"/>
        <v>0</v>
      </c>
      <c r="J118" s="17">
        <f t="shared" si="49"/>
        <v>6046.599999999999</v>
      </c>
      <c r="K118" s="17">
        <f t="shared" si="49"/>
        <v>0</v>
      </c>
      <c r="L118" s="17">
        <f t="shared" si="49"/>
        <v>6046.599999999999</v>
      </c>
      <c r="M118" s="17">
        <f t="shared" si="49"/>
        <v>0</v>
      </c>
      <c r="N118" s="17">
        <f t="shared" si="49"/>
        <v>5875.5</v>
      </c>
      <c r="O118" s="17">
        <f t="shared" si="49"/>
        <v>0</v>
      </c>
      <c r="P118" s="17">
        <f t="shared" si="49"/>
        <v>5875.5</v>
      </c>
      <c r="Q118" s="17">
        <f t="shared" si="49"/>
        <v>0</v>
      </c>
    </row>
    <row r="119" spans="1:17" s="18" customFormat="1" ht="24" customHeight="1">
      <c r="A119" s="79" t="s">
        <v>205</v>
      </c>
      <c r="B119" s="22" t="s">
        <v>151</v>
      </c>
      <c r="C119" s="22" t="s">
        <v>167</v>
      </c>
      <c r="D119" s="51" t="s">
        <v>329</v>
      </c>
      <c r="E119" s="22" t="s">
        <v>206</v>
      </c>
      <c r="F119" s="16">
        <v>5454.5</v>
      </c>
      <c r="G119" s="17"/>
      <c r="H119" s="16">
        <v>5937.4</v>
      </c>
      <c r="I119" s="17"/>
      <c r="J119" s="17">
        <f>K119+L119+M119</f>
        <v>5512.4</v>
      </c>
      <c r="K119" s="17"/>
      <c r="L119" s="17">
        <v>5512.4</v>
      </c>
      <c r="M119" s="17"/>
      <c r="N119" s="17">
        <v>5512.4</v>
      </c>
      <c r="O119" s="27"/>
      <c r="P119" s="52">
        <v>5512.4</v>
      </c>
      <c r="Q119" s="27"/>
    </row>
    <row r="120" spans="1:17" s="18" customFormat="1" ht="37.5">
      <c r="A120" s="79" t="s">
        <v>118</v>
      </c>
      <c r="B120" s="22" t="s">
        <v>151</v>
      </c>
      <c r="C120" s="22" t="s">
        <v>167</v>
      </c>
      <c r="D120" s="51" t="s">
        <v>329</v>
      </c>
      <c r="E120" s="22" t="s">
        <v>209</v>
      </c>
      <c r="F120" s="16">
        <v>560</v>
      </c>
      <c r="G120" s="17"/>
      <c r="H120" s="16">
        <v>681.1</v>
      </c>
      <c r="I120" s="17"/>
      <c r="J120" s="17">
        <f>K120+L120+M120</f>
        <v>532.2</v>
      </c>
      <c r="K120" s="17"/>
      <c r="L120" s="17">
        <v>532.2</v>
      </c>
      <c r="M120" s="17"/>
      <c r="N120" s="17">
        <v>361.1</v>
      </c>
      <c r="O120" s="27"/>
      <c r="P120" s="52">
        <v>361.1</v>
      </c>
      <c r="Q120" s="27"/>
    </row>
    <row r="121" spans="1:17" s="18" customFormat="1" ht="18.75">
      <c r="A121" s="79" t="s">
        <v>207</v>
      </c>
      <c r="B121" s="22" t="s">
        <v>151</v>
      </c>
      <c r="C121" s="22" t="s">
        <v>167</v>
      </c>
      <c r="D121" s="51" t="s">
        <v>329</v>
      </c>
      <c r="E121" s="22" t="s">
        <v>208</v>
      </c>
      <c r="F121" s="16">
        <v>0</v>
      </c>
      <c r="G121" s="17"/>
      <c r="H121" s="17">
        <v>2</v>
      </c>
      <c r="I121" s="17"/>
      <c r="J121" s="17">
        <f>K121+L121+M121</f>
        <v>2</v>
      </c>
      <c r="K121" s="17"/>
      <c r="L121" s="17">
        <v>2</v>
      </c>
      <c r="M121" s="17"/>
      <c r="N121" s="17">
        <v>2</v>
      </c>
      <c r="O121" s="27"/>
      <c r="P121" s="17">
        <v>2</v>
      </c>
      <c r="Q121" s="27"/>
    </row>
    <row r="122" spans="1:17" s="18" customFormat="1" ht="153" customHeight="1">
      <c r="A122" s="5" t="s">
        <v>670</v>
      </c>
      <c r="B122" s="22" t="s">
        <v>151</v>
      </c>
      <c r="C122" s="22" t="s">
        <v>167</v>
      </c>
      <c r="D122" s="51" t="s">
        <v>674</v>
      </c>
      <c r="E122" s="22"/>
      <c r="F122" s="16">
        <f>F123</f>
        <v>131.4</v>
      </c>
      <c r="G122" s="16">
        <f aca="true" t="shared" si="50" ref="G122:N122">G123</f>
        <v>0</v>
      </c>
      <c r="H122" s="16">
        <f t="shared" si="50"/>
        <v>0</v>
      </c>
      <c r="I122" s="16">
        <f t="shared" si="50"/>
        <v>0</v>
      </c>
      <c r="J122" s="16">
        <f t="shared" si="50"/>
        <v>0</v>
      </c>
      <c r="K122" s="16">
        <f t="shared" si="50"/>
        <v>0</v>
      </c>
      <c r="L122" s="16">
        <f t="shared" si="50"/>
        <v>0</v>
      </c>
      <c r="M122" s="16">
        <f t="shared" si="50"/>
        <v>0</v>
      </c>
      <c r="N122" s="16">
        <f t="shared" si="50"/>
        <v>0</v>
      </c>
      <c r="O122" s="27"/>
      <c r="P122" s="17"/>
      <c r="Q122" s="27"/>
    </row>
    <row r="123" spans="1:17" s="18" customFormat="1" ht="32.25" customHeight="1">
      <c r="A123" s="79" t="s">
        <v>205</v>
      </c>
      <c r="B123" s="22" t="s">
        <v>151</v>
      </c>
      <c r="C123" s="22" t="s">
        <v>167</v>
      </c>
      <c r="D123" s="51" t="s">
        <v>674</v>
      </c>
      <c r="E123" s="22" t="s">
        <v>206</v>
      </c>
      <c r="F123" s="16">
        <v>131.4</v>
      </c>
      <c r="G123" s="17"/>
      <c r="H123" s="17"/>
      <c r="I123" s="17"/>
      <c r="J123" s="17">
        <v>0</v>
      </c>
      <c r="K123" s="17"/>
      <c r="L123" s="17"/>
      <c r="M123" s="17"/>
      <c r="N123" s="17">
        <v>0</v>
      </c>
      <c r="O123" s="27"/>
      <c r="P123" s="17"/>
      <c r="Q123" s="27"/>
    </row>
    <row r="124" spans="1:17" s="18" customFormat="1" ht="18.75">
      <c r="A124" s="79" t="s">
        <v>640</v>
      </c>
      <c r="B124" s="22" t="s">
        <v>151</v>
      </c>
      <c r="C124" s="22" t="s">
        <v>167</v>
      </c>
      <c r="D124" s="51" t="s">
        <v>639</v>
      </c>
      <c r="E124" s="22"/>
      <c r="F124" s="16">
        <f>F125+F126</f>
        <v>150</v>
      </c>
      <c r="G124" s="16">
        <f aca="true" t="shared" si="51" ref="G124:N124">G125+G126</f>
        <v>0</v>
      </c>
      <c r="H124" s="16">
        <f t="shared" si="51"/>
        <v>0</v>
      </c>
      <c r="I124" s="16">
        <f t="shared" si="51"/>
        <v>0</v>
      </c>
      <c r="J124" s="16">
        <f t="shared" si="51"/>
        <v>0</v>
      </c>
      <c r="K124" s="16">
        <f t="shared" si="51"/>
        <v>0</v>
      </c>
      <c r="L124" s="16">
        <f t="shared" si="51"/>
        <v>0</v>
      </c>
      <c r="M124" s="16">
        <f t="shared" si="51"/>
        <v>0</v>
      </c>
      <c r="N124" s="16">
        <f t="shared" si="51"/>
        <v>0</v>
      </c>
      <c r="O124" s="27"/>
      <c r="P124" s="17"/>
      <c r="Q124" s="27"/>
    </row>
    <row r="125" spans="1:17" s="18" customFormat="1" ht="24" customHeight="1">
      <c r="A125" s="79" t="s">
        <v>205</v>
      </c>
      <c r="B125" s="22" t="s">
        <v>151</v>
      </c>
      <c r="C125" s="22" t="s">
        <v>167</v>
      </c>
      <c r="D125" s="51" t="s">
        <v>639</v>
      </c>
      <c r="E125" s="22" t="s">
        <v>206</v>
      </c>
      <c r="F125" s="16">
        <v>75</v>
      </c>
      <c r="G125" s="17"/>
      <c r="H125" s="17"/>
      <c r="I125" s="17"/>
      <c r="J125" s="17">
        <v>0</v>
      </c>
      <c r="K125" s="17"/>
      <c r="L125" s="17"/>
      <c r="M125" s="17"/>
      <c r="N125" s="17">
        <v>0</v>
      </c>
      <c r="O125" s="27"/>
      <c r="P125" s="17"/>
      <c r="Q125" s="27"/>
    </row>
    <row r="126" spans="1:17" s="18" customFormat="1" ht="37.5">
      <c r="A126" s="79" t="s">
        <v>118</v>
      </c>
      <c r="B126" s="22" t="s">
        <v>151</v>
      </c>
      <c r="C126" s="22" t="s">
        <v>167</v>
      </c>
      <c r="D126" s="51" t="s">
        <v>639</v>
      </c>
      <c r="E126" s="22" t="s">
        <v>209</v>
      </c>
      <c r="F126" s="16">
        <v>75</v>
      </c>
      <c r="G126" s="17"/>
      <c r="H126" s="17"/>
      <c r="I126" s="17"/>
      <c r="J126" s="17">
        <v>0</v>
      </c>
      <c r="K126" s="17"/>
      <c r="L126" s="17"/>
      <c r="M126" s="17"/>
      <c r="N126" s="17">
        <v>0</v>
      </c>
      <c r="O126" s="27"/>
      <c r="P126" s="17"/>
      <c r="Q126" s="27"/>
    </row>
    <row r="127" spans="1:17" s="18" customFormat="1" ht="18.75">
      <c r="A127" s="80" t="s">
        <v>153</v>
      </c>
      <c r="B127" s="19" t="s">
        <v>151</v>
      </c>
      <c r="C127" s="19" t="s">
        <v>173</v>
      </c>
      <c r="D127" s="77"/>
      <c r="E127" s="19"/>
      <c r="F127" s="20">
        <f>F128</f>
        <v>0</v>
      </c>
      <c r="G127" s="20">
        <f aca="true" t="shared" si="52" ref="G127:N127">G128</f>
        <v>0</v>
      </c>
      <c r="H127" s="20">
        <f t="shared" si="52"/>
        <v>4950</v>
      </c>
      <c r="I127" s="20">
        <f t="shared" si="52"/>
        <v>0</v>
      </c>
      <c r="J127" s="20">
        <f t="shared" si="52"/>
        <v>5037</v>
      </c>
      <c r="K127" s="20">
        <f t="shared" si="52"/>
        <v>0</v>
      </c>
      <c r="L127" s="20">
        <f t="shared" si="52"/>
        <v>5487</v>
      </c>
      <c r="M127" s="20">
        <f t="shared" si="52"/>
        <v>0</v>
      </c>
      <c r="N127" s="20">
        <f t="shared" si="52"/>
        <v>500</v>
      </c>
      <c r="O127" s="17">
        <f aca="true" t="shared" si="53" ref="G127:Q129">O128</f>
        <v>0</v>
      </c>
      <c r="P127" s="17">
        <f t="shared" si="53"/>
        <v>500</v>
      </c>
      <c r="Q127" s="17">
        <f t="shared" si="53"/>
        <v>0</v>
      </c>
    </row>
    <row r="128" spans="1:17" s="18" customFormat="1" ht="18.75">
      <c r="A128" s="79" t="s">
        <v>408</v>
      </c>
      <c r="B128" s="22" t="s">
        <v>151</v>
      </c>
      <c r="C128" s="22" t="s">
        <v>173</v>
      </c>
      <c r="D128" s="51" t="s">
        <v>289</v>
      </c>
      <c r="E128" s="22"/>
      <c r="F128" s="17">
        <f>F129</f>
        <v>0</v>
      </c>
      <c r="G128" s="17">
        <f t="shared" si="53"/>
        <v>0</v>
      </c>
      <c r="H128" s="17">
        <f t="shared" si="53"/>
        <v>4950</v>
      </c>
      <c r="I128" s="17">
        <f t="shared" si="53"/>
        <v>0</v>
      </c>
      <c r="J128" s="17">
        <f t="shared" si="53"/>
        <v>5037</v>
      </c>
      <c r="K128" s="17">
        <f t="shared" si="53"/>
        <v>0</v>
      </c>
      <c r="L128" s="17">
        <f t="shared" si="53"/>
        <v>5487</v>
      </c>
      <c r="M128" s="17">
        <f t="shared" si="53"/>
        <v>0</v>
      </c>
      <c r="N128" s="17">
        <f t="shared" si="53"/>
        <v>500</v>
      </c>
      <c r="O128" s="17">
        <f t="shared" si="53"/>
        <v>0</v>
      </c>
      <c r="P128" s="17">
        <f t="shared" si="53"/>
        <v>500</v>
      </c>
      <c r="Q128" s="17">
        <f t="shared" si="53"/>
        <v>0</v>
      </c>
    </row>
    <row r="129" spans="1:17" s="18" customFormat="1" ht="18.75">
      <c r="A129" s="79" t="s">
        <v>178</v>
      </c>
      <c r="B129" s="22" t="s">
        <v>151</v>
      </c>
      <c r="C129" s="22" t="s">
        <v>173</v>
      </c>
      <c r="D129" s="51" t="s">
        <v>290</v>
      </c>
      <c r="E129" s="22"/>
      <c r="F129" s="17">
        <f>F130</f>
        <v>0</v>
      </c>
      <c r="G129" s="17">
        <f t="shared" si="53"/>
        <v>0</v>
      </c>
      <c r="H129" s="17">
        <f t="shared" si="53"/>
        <v>4950</v>
      </c>
      <c r="I129" s="17">
        <f t="shared" si="53"/>
        <v>0</v>
      </c>
      <c r="J129" s="17">
        <f t="shared" si="53"/>
        <v>5037</v>
      </c>
      <c r="K129" s="17">
        <f t="shared" si="53"/>
        <v>0</v>
      </c>
      <c r="L129" s="17">
        <f t="shared" si="53"/>
        <v>5487</v>
      </c>
      <c r="M129" s="17">
        <f t="shared" si="53"/>
        <v>0</v>
      </c>
      <c r="N129" s="17">
        <f t="shared" si="53"/>
        <v>500</v>
      </c>
      <c r="O129" s="17">
        <f t="shared" si="53"/>
        <v>0</v>
      </c>
      <c r="P129" s="17">
        <f t="shared" si="53"/>
        <v>500</v>
      </c>
      <c r="Q129" s="17">
        <f t="shared" si="53"/>
        <v>0</v>
      </c>
    </row>
    <row r="130" spans="1:17" s="18" customFormat="1" ht="18.75">
      <c r="A130" s="79" t="s">
        <v>215</v>
      </c>
      <c r="B130" s="22" t="s">
        <v>151</v>
      </c>
      <c r="C130" s="22" t="s">
        <v>173</v>
      </c>
      <c r="D130" s="51" t="s">
        <v>290</v>
      </c>
      <c r="E130" s="22" t="s">
        <v>214</v>
      </c>
      <c r="F130" s="17">
        <v>0</v>
      </c>
      <c r="G130" s="17"/>
      <c r="H130" s="17">
        <v>4950</v>
      </c>
      <c r="I130" s="17"/>
      <c r="J130" s="17">
        <v>5037</v>
      </c>
      <c r="K130" s="17"/>
      <c r="L130" s="17">
        <v>5487</v>
      </c>
      <c r="M130" s="17"/>
      <c r="N130" s="17">
        <f>O130+P130+Q130</f>
        <v>500</v>
      </c>
      <c r="O130" s="27"/>
      <c r="P130" s="27">
        <v>500</v>
      </c>
      <c r="Q130" s="27"/>
    </row>
    <row r="131" spans="1:17" s="18" customFormat="1" ht="18.75">
      <c r="A131" s="80" t="s">
        <v>174</v>
      </c>
      <c r="B131" s="19" t="s">
        <v>151</v>
      </c>
      <c r="C131" s="19" t="s">
        <v>189</v>
      </c>
      <c r="D131" s="77"/>
      <c r="E131" s="19"/>
      <c r="F131" s="20">
        <f aca="true" t="shared" si="54" ref="F131:Q131">F137+F154+F157+F132+F145</f>
        <v>18683.800000000003</v>
      </c>
      <c r="G131" s="20">
        <f t="shared" si="54"/>
        <v>3935.6</v>
      </c>
      <c r="H131" s="20">
        <f t="shared" si="54"/>
        <v>11850.5</v>
      </c>
      <c r="I131" s="20">
        <f t="shared" si="54"/>
        <v>2073.7</v>
      </c>
      <c r="J131" s="20">
        <f t="shared" si="54"/>
        <v>17212.8</v>
      </c>
      <c r="K131" s="20">
        <f t="shared" si="54"/>
        <v>3935.6</v>
      </c>
      <c r="L131" s="20">
        <f t="shared" si="54"/>
        <v>11203.5</v>
      </c>
      <c r="M131" s="20">
        <f t="shared" si="54"/>
        <v>2073.7</v>
      </c>
      <c r="N131" s="20">
        <f t="shared" si="54"/>
        <v>16914.5</v>
      </c>
      <c r="O131" s="17">
        <f t="shared" si="54"/>
        <v>3935.6</v>
      </c>
      <c r="P131" s="17">
        <f t="shared" si="54"/>
        <v>10905.2</v>
      </c>
      <c r="Q131" s="17">
        <f t="shared" si="54"/>
        <v>2073.7</v>
      </c>
    </row>
    <row r="132" spans="1:17" s="18" customFormat="1" ht="56.25">
      <c r="A132" s="15" t="s">
        <v>465</v>
      </c>
      <c r="B132" s="22" t="s">
        <v>151</v>
      </c>
      <c r="C132" s="22" t="s">
        <v>189</v>
      </c>
      <c r="D132" s="51" t="s">
        <v>291</v>
      </c>
      <c r="E132" s="22"/>
      <c r="F132" s="17">
        <f>F133</f>
        <v>2.8</v>
      </c>
      <c r="G132" s="17">
        <f aca="true" t="shared" si="55" ref="G132:Q135">G133</f>
        <v>0</v>
      </c>
      <c r="H132" s="17">
        <f t="shared" si="55"/>
        <v>5</v>
      </c>
      <c r="I132" s="17">
        <f t="shared" si="55"/>
        <v>0</v>
      </c>
      <c r="J132" s="17">
        <f t="shared" si="55"/>
        <v>5</v>
      </c>
      <c r="K132" s="17">
        <f t="shared" si="55"/>
        <v>0</v>
      </c>
      <c r="L132" s="17">
        <f t="shared" si="55"/>
        <v>5</v>
      </c>
      <c r="M132" s="17">
        <f t="shared" si="55"/>
        <v>0</v>
      </c>
      <c r="N132" s="17">
        <f t="shared" si="55"/>
        <v>5</v>
      </c>
      <c r="O132" s="17">
        <f t="shared" si="55"/>
        <v>0</v>
      </c>
      <c r="P132" s="17">
        <f t="shared" si="55"/>
        <v>5</v>
      </c>
      <c r="Q132" s="17">
        <f t="shared" si="55"/>
        <v>0</v>
      </c>
    </row>
    <row r="133" spans="1:17" s="18" customFormat="1" ht="37.5">
      <c r="A133" s="21" t="s">
        <v>571</v>
      </c>
      <c r="B133" s="22" t="s">
        <v>151</v>
      </c>
      <c r="C133" s="22" t="s">
        <v>189</v>
      </c>
      <c r="D133" s="51" t="s">
        <v>76</v>
      </c>
      <c r="E133" s="22"/>
      <c r="F133" s="17">
        <f>F134</f>
        <v>2.8</v>
      </c>
      <c r="G133" s="17">
        <f t="shared" si="55"/>
        <v>0</v>
      </c>
      <c r="H133" s="17">
        <f t="shared" si="55"/>
        <v>5</v>
      </c>
      <c r="I133" s="17">
        <f t="shared" si="55"/>
        <v>0</v>
      </c>
      <c r="J133" s="17">
        <f t="shared" si="55"/>
        <v>5</v>
      </c>
      <c r="K133" s="17">
        <f t="shared" si="55"/>
        <v>0</v>
      </c>
      <c r="L133" s="17">
        <f t="shared" si="55"/>
        <v>5</v>
      </c>
      <c r="M133" s="17">
        <f t="shared" si="55"/>
        <v>0</v>
      </c>
      <c r="N133" s="17">
        <f t="shared" si="55"/>
        <v>5</v>
      </c>
      <c r="O133" s="17">
        <f t="shared" si="55"/>
        <v>0</v>
      </c>
      <c r="P133" s="17">
        <f t="shared" si="55"/>
        <v>5</v>
      </c>
      <c r="Q133" s="17">
        <f>Q134</f>
        <v>0</v>
      </c>
    </row>
    <row r="134" spans="1:17" s="18" customFormat="1" ht="73.5" customHeight="1">
      <c r="A134" s="21" t="s">
        <v>77</v>
      </c>
      <c r="B134" s="22" t="s">
        <v>151</v>
      </c>
      <c r="C134" s="22" t="s">
        <v>189</v>
      </c>
      <c r="D134" s="51" t="s">
        <v>390</v>
      </c>
      <c r="E134" s="22"/>
      <c r="F134" s="17">
        <f>F135</f>
        <v>2.8</v>
      </c>
      <c r="G134" s="17">
        <f t="shared" si="55"/>
        <v>0</v>
      </c>
      <c r="H134" s="17">
        <f t="shared" si="55"/>
        <v>5</v>
      </c>
      <c r="I134" s="17">
        <f t="shared" si="55"/>
        <v>0</v>
      </c>
      <c r="J134" s="17">
        <f t="shared" si="55"/>
        <v>5</v>
      </c>
      <c r="K134" s="17">
        <f t="shared" si="55"/>
        <v>0</v>
      </c>
      <c r="L134" s="17">
        <f t="shared" si="55"/>
        <v>5</v>
      </c>
      <c r="M134" s="17">
        <f t="shared" si="55"/>
        <v>0</v>
      </c>
      <c r="N134" s="17">
        <f t="shared" si="55"/>
        <v>5</v>
      </c>
      <c r="O134" s="17">
        <f t="shared" si="55"/>
        <v>0</v>
      </c>
      <c r="P134" s="17">
        <f t="shared" si="55"/>
        <v>5</v>
      </c>
      <c r="Q134" s="17">
        <f>Q135</f>
        <v>0</v>
      </c>
    </row>
    <row r="135" spans="1:17" s="18" customFormat="1" ht="18.75">
      <c r="A135" s="21" t="s">
        <v>246</v>
      </c>
      <c r="B135" s="22" t="s">
        <v>151</v>
      </c>
      <c r="C135" s="22" t="s">
        <v>189</v>
      </c>
      <c r="D135" s="51" t="s">
        <v>373</v>
      </c>
      <c r="E135" s="22"/>
      <c r="F135" s="17">
        <f>F136</f>
        <v>2.8</v>
      </c>
      <c r="G135" s="17">
        <f t="shared" si="55"/>
        <v>0</v>
      </c>
      <c r="H135" s="17">
        <f t="shared" si="55"/>
        <v>5</v>
      </c>
      <c r="I135" s="17">
        <f t="shared" si="55"/>
        <v>0</v>
      </c>
      <c r="J135" s="17">
        <f t="shared" si="55"/>
        <v>5</v>
      </c>
      <c r="K135" s="17">
        <f t="shared" si="55"/>
        <v>0</v>
      </c>
      <c r="L135" s="17">
        <f t="shared" si="55"/>
        <v>5</v>
      </c>
      <c r="M135" s="17">
        <f t="shared" si="55"/>
        <v>0</v>
      </c>
      <c r="N135" s="17">
        <f t="shared" si="55"/>
        <v>5</v>
      </c>
      <c r="O135" s="17">
        <f t="shared" si="55"/>
        <v>0</v>
      </c>
      <c r="P135" s="17">
        <f t="shared" si="55"/>
        <v>5</v>
      </c>
      <c r="Q135" s="17">
        <f>Q136</f>
        <v>0</v>
      </c>
    </row>
    <row r="136" spans="1:17" s="18" customFormat="1" ht="37.5">
      <c r="A136" s="79" t="s">
        <v>118</v>
      </c>
      <c r="B136" s="22" t="s">
        <v>151</v>
      </c>
      <c r="C136" s="22" t="s">
        <v>189</v>
      </c>
      <c r="D136" s="51" t="s">
        <v>373</v>
      </c>
      <c r="E136" s="22" t="s">
        <v>209</v>
      </c>
      <c r="F136" s="17">
        <v>2.8</v>
      </c>
      <c r="G136" s="17"/>
      <c r="H136" s="17">
        <v>5</v>
      </c>
      <c r="I136" s="17"/>
      <c r="J136" s="17">
        <f>K136+L136+M136</f>
        <v>5</v>
      </c>
      <c r="K136" s="17"/>
      <c r="L136" s="17">
        <v>5</v>
      </c>
      <c r="M136" s="17"/>
      <c r="N136" s="17">
        <f>O136+P136+Q136</f>
        <v>5</v>
      </c>
      <c r="O136" s="27"/>
      <c r="P136" s="27">
        <v>5</v>
      </c>
      <c r="Q136" s="27"/>
    </row>
    <row r="137" spans="1:17" s="18" customFormat="1" ht="37.5">
      <c r="A137" s="79" t="s">
        <v>448</v>
      </c>
      <c r="B137" s="22" t="s">
        <v>151</v>
      </c>
      <c r="C137" s="22" t="s">
        <v>189</v>
      </c>
      <c r="D137" s="51" t="s">
        <v>292</v>
      </c>
      <c r="E137" s="51"/>
      <c r="F137" s="17">
        <f>F138</f>
        <v>17.2</v>
      </c>
      <c r="G137" s="17">
        <f aca="true" t="shared" si="56" ref="G137:Q137">G138</f>
        <v>0</v>
      </c>
      <c r="H137" s="17">
        <f t="shared" si="56"/>
        <v>80</v>
      </c>
      <c r="I137" s="17">
        <f t="shared" si="56"/>
        <v>0</v>
      </c>
      <c r="J137" s="17">
        <f t="shared" si="56"/>
        <v>80</v>
      </c>
      <c r="K137" s="17">
        <f t="shared" si="56"/>
        <v>0</v>
      </c>
      <c r="L137" s="17">
        <f t="shared" si="56"/>
        <v>80</v>
      </c>
      <c r="M137" s="17">
        <f t="shared" si="56"/>
        <v>0</v>
      </c>
      <c r="N137" s="17">
        <f t="shared" si="56"/>
        <v>80</v>
      </c>
      <c r="O137" s="17">
        <f t="shared" si="56"/>
        <v>0</v>
      </c>
      <c r="P137" s="17">
        <f t="shared" si="56"/>
        <v>80</v>
      </c>
      <c r="Q137" s="17">
        <f t="shared" si="56"/>
        <v>0</v>
      </c>
    </row>
    <row r="138" spans="1:17" s="18" customFormat="1" ht="56.25">
      <c r="A138" s="79" t="s">
        <v>450</v>
      </c>
      <c r="B138" s="22" t="s">
        <v>151</v>
      </c>
      <c r="C138" s="22" t="s">
        <v>189</v>
      </c>
      <c r="D138" s="51" t="s">
        <v>374</v>
      </c>
      <c r="E138" s="51"/>
      <c r="F138" s="17">
        <f>F139+F142</f>
        <v>17.2</v>
      </c>
      <c r="G138" s="17">
        <f aca="true" t="shared" si="57" ref="G138:Q138">G139+G142</f>
        <v>0</v>
      </c>
      <c r="H138" s="17">
        <f t="shared" si="57"/>
        <v>80</v>
      </c>
      <c r="I138" s="17">
        <f t="shared" si="57"/>
        <v>0</v>
      </c>
      <c r="J138" s="17">
        <f t="shared" si="57"/>
        <v>80</v>
      </c>
      <c r="K138" s="17">
        <f t="shared" si="57"/>
        <v>0</v>
      </c>
      <c r="L138" s="17">
        <f t="shared" si="57"/>
        <v>80</v>
      </c>
      <c r="M138" s="17">
        <f t="shared" si="57"/>
        <v>0</v>
      </c>
      <c r="N138" s="17">
        <f t="shared" si="57"/>
        <v>80</v>
      </c>
      <c r="O138" s="17">
        <f t="shared" si="57"/>
        <v>0</v>
      </c>
      <c r="P138" s="17">
        <f t="shared" si="57"/>
        <v>80</v>
      </c>
      <c r="Q138" s="17">
        <f t="shared" si="57"/>
        <v>0</v>
      </c>
    </row>
    <row r="139" spans="1:17" s="18" customFormat="1" ht="37.5">
      <c r="A139" s="79" t="s">
        <v>39</v>
      </c>
      <c r="B139" s="22" t="s">
        <v>151</v>
      </c>
      <c r="C139" s="22" t="s">
        <v>189</v>
      </c>
      <c r="D139" s="51" t="s">
        <v>378</v>
      </c>
      <c r="E139" s="51"/>
      <c r="F139" s="17">
        <f>F140</f>
        <v>10</v>
      </c>
      <c r="G139" s="17">
        <f aca="true" t="shared" si="58" ref="G139:Q140">G140</f>
        <v>0</v>
      </c>
      <c r="H139" s="17">
        <f t="shared" si="58"/>
        <v>0</v>
      </c>
      <c r="I139" s="17">
        <f t="shared" si="58"/>
        <v>0</v>
      </c>
      <c r="J139" s="17">
        <f t="shared" si="58"/>
        <v>10</v>
      </c>
      <c r="K139" s="17">
        <f t="shared" si="58"/>
        <v>0</v>
      </c>
      <c r="L139" s="17">
        <f t="shared" si="58"/>
        <v>10</v>
      </c>
      <c r="M139" s="17">
        <f t="shared" si="58"/>
        <v>0</v>
      </c>
      <c r="N139" s="17">
        <f t="shared" si="58"/>
        <v>10</v>
      </c>
      <c r="O139" s="17">
        <f t="shared" si="58"/>
        <v>0</v>
      </c>
      <c r="P139" s="17">
        <f t="shared" si="58"/>
        <v>10</v>
      </c>
      <c r="Q139" s="17">
        <f t="shared" si="58"/>
        <v>0</v>
      </c>
    </row>
    <row r="140" spans="1:17" s="18" customFormat="1" ht="57" customHeight="1">
      <c r="A140" s="79" t="s">
        <v>243</v>
      </c>
      <c r="B140" s="22" t="s">
        <v>151</v>
      </c>
      <c r="C140" s="22" t="s">
        <v>189</v>
      </c>
      <c r="D140" s="51" t="s">
        <v>379</v>
      </c>
      <c r="E140" s="51"/>
      <c r="F140" s="17">
        <f>F141</f>
        <v>10</v>
      </c>
      <c r="G140" s="17">
        <f t="shared" si="58"/>
        <v>0</v>
      </c>
      <c r="H140" s="17">
        <f t="shared" si="58"/>
        <v>0</v>
      </c>
      <c r="I140" s="17">
        <f t="shared" si="58"/>
        <v>0</v>
      </c>
      <c r="J140" s="17">
        <f t="shared" si="58"/>
        <v>10</v>
      </c>
      <c r="K140" s="17">
        <f t="shared" si="58"/>
        <v>0</v>
      </c>
      <c r="L140" s="17">
        <f t="shared" si="58"/>
        <v>10</v>
      </c>
      <c r="M140" s="17">
        <f t="shared" si="58"/>
        <v>0</v>
      </c>
      <c r="N140" s="17">
        <f t="shared" si="58"/>
        <v>10</v>
      </c>
      <c r="O140" s="17">
        <f t="shared" si="58"/>
        <v>0</v>
      </c>
      <c r="P140" s="17">
        <f t="shared" si="58"/>
        <v>10</v>
      </c>
      <c r="Q140" s="17">
        <f t="shared" si="58"/>
        <v>0</v>
      </c>
    </row>
    <row r="141" spans="1:17" s="18" customFormat="1" ht="37.5">
      <c r="A141" s="79" t="s">
        <v>118</v>
      </c>
      <c r="B141" s="22" t="s">
        <v>151</v>
      </c>
      <c r="C141" s="22" t="s">
        <v>189</v>
      </c>
      <c r="D141" s="51" t="s">
        <v>379</v>
      </c>
      <c r="E141" s="51">
        <v>240</v>
      </c>
      <c r="F141" s="17">
        <v>10</v>
      </c>
      <c r="G141" s="17"/>
      <c r="H141" s="17">
        <v>0</v>
      </c>
      <c r="I141" s="17"/>
      <c r="J141" s="17">
        <f>K141+L141+M141</f>
        <v>10</v>
      </c>
      <c r="K141" s="17"/>
      <c r="L141" s="17">
        <v>10</v>
      </c>
      <c r="M141" s="17"/>
      <c r="N141" s="17">
        <f>O141+P141+Q141</f>
        <v>10</v>
      </c>
      <c r="O141" s="27"/>
      <c r="P141" s="27">
        <v>10</v>
      </c>
      <c r="Q141" s="27"/>
    </row>
    <row r="142" spans="1:17" s="18" customFormat="1" ht="37.5">
      <c r="A142" s="79" t="s">
        <v>360</v>
      </c>
      <c r="B142" s="22" t="s">
        <v>151</v>
      </c>
      <c r="C142" s="22" t="s">
        <v>189</v>
      </c>
      <c r="D142" s="51" t="s">
        <v>381</v>
      </c>
      <c r="E142" s="51"/>
      <c r="F142" s="17">
        <f aca="true" t="shared" si="59" ref="F142:Q143">F143</f>
        <v>7.2</v>
      </c>
      <c r="G142" s="17">
        <f t="shared" si="59"/>
        <v>0</v>
      </c>
      <c r="H142" s="17">
        <f t="shared" si="59"/>
        <v>80</v>
      </c>
      <c r="I142" s="17">
        <f t="shared" si="59"/>
        <v>0</v>
      </c>
      <c r="J142" s="17">
        <f t="shared" si="59"/>
        <v>70</v>
      </c>
      <c r="K142" s="17">
        <f t="shared" si="59"/>
        <v>0</v>
      </c>
      <c r="L142" s="17">
        <f t="shared" si="59"/>
        <v>70</v>
      </c>
      <c r="M142" s="17">
        <f t="shared" si="59"/>
        <v>0</v>
      </c>
      <c r="N142" s="17">
        <f t="shared" si="59"/>
        <v>70</v>
      </c>
      <c r="O142" s="17">
        <f t="shared" si="59"/>
        <v>0</v>
      </c>
      <c r="P142" s="17">
        <f t="shared" si="59"/>
        <v>70</v>
      </c>
      <c r="Q142" s="17">
        <f t="shared" si="59"/>
        <v>0</v>
      </c>
    </row>
    <row r="143" spans="1:17" s="18" customFormat="1" ht="37.5">
      <c r="A143" s="79" t="s">
        <v>361</v>
      </c>
      <c r="B143" s="22" t="s">
        <v>151</v>
      </c>
      <c r="C143" s="22" t="s">
        <v>189</v>
      </c>
      <c r="D143" s="51" t="s">
        <v>380</v>
      </c>
      <c r="E143" s="51"/>
      <c r="F143" s="17">
        <f t="shared" si="59"/>
        <v>7.2</v>
      </c>
      <c r="G143" s="17">
        <f t="shared" si="59"/>
        <v>0</v>
      </c>
      <c r="H143" s="17">
        <f t="shared" si="59"/>
        <v>80</v>
      </c>
      <c r="I143" s="17">
        <f t="shared" si="59"/>
        <v>0</v>
      </c>
      <c r="J143" s="17">
        <f t="shared" si="59"/>
        <v>70</v>
      </c>
      <c r="K143" s="17">
        <f t="shared" si="59"/>
        <v>0</v>
      </c>
      <c r="L143" s="17">
        <f t="shared" si="59"/>
        <v>70</v>
      </c>
      <c r="M143" s="17">
        <f t="shared" si="59"/>
        <v>0</v>
      </c>
      <c r="N143" s="17">
        <f t="shared" si="59"/>
        <v>70</v>
      </c>
      <c r="O143" s="17">
        <f t="shared" si="59"/>
        <v>0</v>
      </c>
      <c r="P143" s="17">
        <f t="shared" si="59"/>
        <v>70</v>
      </c>
      <c r="Q143" s="17">
        <f t="shared" si="59"/>
        <v>0</v>
      </c>
    </row>
    <row r="144" spans="1:17" s="18" customFormat="1" ht="37.5">
      <c r="A144" s="79" t="s">
        <v>118</v>
      </c>
      <c r="B144" s="22" t="s">
        <v>151</v>
      </c>
      <c r="C144" s="22" t="s">
        <v>189</v>
      </c>
      <c r="D144" s="51" t="s">
        <v>380</v>
      </c>
      <c r="E144" s="51">
        <v>240</v>
      </c>
      <c r="F144" s="17">
        <v>7.2</v>
      </c>
      <c r="G144" s="17"/>
      <c r="H144" s="17">
        <v>80</v>
      </c>
      <c r="I144" s="17"/>
      <c r="J144" s="17">
        <f>K144+L144+M144</f>
        <v>70</v>
      </c>
      <c r="K144" s="17"/>
      <c r="L144" s="17">
        <v>70</v>
      </c>
      <c r="M144" s="17"/>
      <c r="N144" s="17">
        <f>O144+P144+Q144</f>
        <v>70</v>
      </c>
      <c r="O144" s="27"/>
      <c r="P144" s="27">
        <v>70</v>
      </c>
      <c r="Q144" s="27"/>
    </row>
    <row r="145" spans="1:17" s="18" customFormat="1" ht="37.5">
      <c r="A145" s="79" t="s">
        <v>446</v>
      </c>
      <c r="B145" s="22" t="s">
        <v>151</v>
      </c>
      <c r="C145" s="22" t="s">
        <v>189</v>
      </c>
      <c r="D145" s="51" t="s">
        <v>327</v>
      </c>
      <c r="E145" s="51"/>
      <c r="F145" s="17">
        <f>F146</f>
        <v>14795.900000000001</v>
      </c>
      <c r="G145" s="17">
        <f aca="true" t="shared" si="60" ref="G145:Q145">G146</f>
        <v>0</v>
      </c>
      <c r="H145" s="17">
        <f t="shared" si="60"/>
        <v>11192.6</v>
      </c>
      <c r="I145" s="17">
        <f t="shared" si="60"/>
        <v>2073.7</v>
      </c>
      <c r="J145" s="17">
        <f t="shared" si="60"/>
        <v>12619.3</v>
      </c>
      <c r="K145" s="17">
        <f t="shared" si="60"/>
        <v>0</v>
      </c>
      <c r="L145" s="17">
        <f t="shared" si="60"/>
        <v>10545.6</v>
      </c>
      <c r="M145" s="17">
        <f t="shared" si="60"/>
        <v>2073.7</v>
      </c>
      <c r="N145" s="17">
        <f t="shared" si="60"/>
        <v>12321</v>
      </c>
      <c r="O145" s="17">
        <f t="shared" si="60"/>
        <v>0</v>
      </c>
      <c r="P145" s="17">
        <f t="shared" si="60"/>
        <v>10247.300000000001</v>
      </c>
      <c r="Q145" s="17">
        <f t="shared" si="60"/>
        <v>2073.7</v>
      </c>
    </row>
    <row r="146" spans="1:17" s="18" customFormat="1" ht="37.5">
      <c r="A146" s="15" t="s">
        <v>422</v>
      </c>
      <c r="B146" s="22" t="s">
        <v>151</v>
      </c>
      <c r="C146" s="22" t="s">
        <v>189</v>
      </c>
      <c r="D146" s="51" t="s">
        <v>424</v>
      </c>
      <c r="E146" s="51"/>
      <c r="F146" s="17">
        <f>F147+F151</f>
        <v>14795.900000000001</v>
      </c>
      <c r="G146" s="17">
        <f aca="true" t="shared" si="61" ref="G146:N146">G147+G151</f>
        <v>0</v>
      </c>
      <c r="H146" s="17">
        <f t="shared" si="61"/>
        <v>11192.6</v>
      </c>
      <c r="I146" s="17">
        <f t="shared" si="61"/>
        <v>2073.7</v>
      </c>
      <c r="J146" s="17">
        <f t="shared" si="61"/>
        <v>12619.3</v>
      </c>
      <c r="K146" s="17">
        <f t="shared" si="61"/>
        <v>0</v>
      </c>
      <c r="L146" s="17">
        <f t="shared" si="61"/>
        <v>10545.6</v>
      </c>
      <c r="M146" s="17">
        <f t="shared" si="61"/>
        <v>2073.7</v>
      </c>
      <c r="N146" s="17">
        <f t="shared" si="61"/>
        <v>12321</v>
      </c>
      <c r="O146" s="17">
        <f>O147+O151</f>
        <v>0</v>
      </c>
      <c r="P146" s="17">
        <f>P147+P151</f>
        <v>10247.300000000001</v>
      </c>
      <c r="Q146" s="17">
        <f>Q147+Q151</f>
        <v>2073.7</v>
      </c>
    </row>
    <row r="147" spans="1:17" s="18" customFormat="1" ht="18.75">
      <c r="A147" s="27" t="s">
        <v>423</v>
      </c>
      <c r="B147" s="22" t="s">
        <v>151</v>
      </c>
      <c r="C147" s="22" t="s">
        <v>189</v>
      </c>
      <c r="D147" s="51" t="s">
        <v>425</v>
      </c>
      <c r="E147" s="51"/>
      <c r="F147" s="17">
        <f>F148+F149+F150</f>
        <v>12641.1</v>
      </c>
      <c r="G147" s="17">
        <f aca="true" t="shared" si="62" ref="G147:Q147">G148+G149+G150</f>
        <v>0</v>
      </c>
      <c r="H147" s="17">
        <f t="shared" si="62"/>
        <v>11192.6</v>
      </c>
      <c r="I147" s="17">
        <f t="shared" si="62"/>
        <v>0</v>
      </c>
      <c r="J147" s="17">
        <f t="shared" si="62"/>
        <v>10545.6</v>
      </c>
      <c r="K147" s="17">
        <f t="shared" si="62"/>
        <v>0</v>
      </c>
      <c r="L147" s="17">
        <f t="shared" si="62"/>
        <v>10545.6</v>
      </c>
      <c r="M147" s="17">
        <f t="shared" si="62"/>
        <v>0</v>
      </c>
      <c r="N147" s="17">
        <f t="shared" si="62"/>
        <v>10247.300000000001</v>
      </c>
      <c r="O147" s="17">
        <f t="shared" si="62"/>
        <v>0</v>
      </c>
      <c r="P147" s="17">
        <f t="shared" si="62"/>
        <v>10247.300000000001</v>
      </c>
      <c r="Q147" s="17">
        <f t="shared" si="62"/>
        <v>0</v>
      </c>
    </row>
    <row r="148" spans="1:17" s="18" customFormat="1" ht="18.75">
      <c r="A148" s="79" t="s">
        <v>211</v>
      </c>
      <c r="B148" s="22" t="s">
        <v>151</v>
      </c>
      <c r="C148" s="22" t="s">
        <v>189</v>
      </c>
      <c r="D148" s="51" t="s">
        <v>425</v>
      </c>
      <c r="E148" s="51">
        <v>110</v>
      </c>
      <c r="F148" s="17">
        <v>11496.1</v>
      </c>
      <c r="G148" s="17"/>
      <c r="H148" s="17">
        <v>10624.4</v>
      </c>
      <c r="I148" s="17"/>
      <c r="J148" s="17">
        <f>K148+L148+M148</f>
        <v>9679.1</v>
      </c>
      <c r="K148" s="17"/>
      <c r="L148" s="17">
        <v>9679.1</v>
      </c>
      <c r="M148" s="17"/>
      <c r="N148" s="17">
        <f>O148+P148+Q148</f>
        <v>9679.1</v>
      </c>
      <c r="O148" s="27"/>
      <c r="P148" s="17">
        <v>9679.1</v>
      </c>
      <c r="Q148" s="27"/>
    </row>
    <row r="149" spans="1:17" s="18" customFormat="1" ht="37.5">
      <c r="A149" s="79" t="s">
        <v>118</v>
      </c>
      <c r="B149" s="22" t="s">
        <v>151</v>
      </c>
      <c r="C149" s="22" t="s">
        <v>189</v>
      </c>
      <c r="D149" s="51" t="s">
        <v>425</v>
      </c>
      <c r="E149" s="51">
        <v>240</v>
      </c>
      <c r="F149" s="17">
        <v>1144.9</v>
      </c>
      <c r="G149" s="17"/>
      <c r="H149" s="17">
        <v>543.2</v>
      </c>
      <c r="I149" s="17"/>
      <c r="J149" s="17">
        <f>K149+L149+M149</f>
        <v>836.5</v>
      </c>
      <c r="K149" s="17"/>
      <c r="L149" s="17">
        <v>836.5</v>
      </c>
      <c r="M149" s="17"/>
      <c r="N149" s="17">
        <f>O149+P149+Q149</f>
        <v>543.2</v>
      </c>
      <c r="O149" s="27"/>
      <c r="P149" s="17">
        <v>543.2</v>
      </c>
      <c r="Q149" s="27"/>
    </row>
    <row r="150" spans="1:17" s="18" customFormat="1" ht="18.75">
      <c r="A150" s="79" t="s">
        <v>207</v>
      </c>
      <c r="B150" s="22" t="s">
        <v>151</v>
      </c>
      <c r="C150" s="22" t="s">
        <v>189</v>
      </c>
      <c r="D150" s="51" t="s">
        <v>425</v>
      </c>
      <c r="E150" s="51">
        <v>850</v>
      </c>
      <c r="F150" s="17">
        <v>0.1</v>
      </c>
      <c r="G150" s="17"/>
      <c r="H150" s="17">
        <v>25</v>
      </c>
      <c r="I150" s="17"/>
      <c r="J150" s="17">
        <f>K150+L150+M150</f>
        <v>30</v>
      </c>
      <c r="K150" s="17"/>
      <c r="L150" s="17">
        <v>30</v>
      </c>
      <c r="M150" s="17"/>
      <c r="N150" s="17">
        <f>O150+P150+Q150</f>
        <v>25</v>
      </c>
      <c r="O150" s="27"/>
      <c r="P150" s="17">
        <v>25</v>
      </c>
      <c r="Q150" s="27"/>
    </row>
    <row r="151" spans="1:17" s="18" customFormat="1" ht="37.5">
      <c r="A151" s="79" t="s">
        <v>515</v>
      </c>
      <c r="B151" s="22" t="s">
        <v>151</v>
      </c>
      <c r="C151" s="22" t="s">
        <v>189</v>
      </c>
      <c r="D151" s="51" t="s">
        <v>514</v>
      </c>
      <c r="E151" s="51"/>
      <c r="F151" s="17">
        <f>F152+F153</f>
        <v>2154.8</v>
      </c>
      <c r="G151" s="17">
        <f aca="true" t="shared" si="63" ref="G151:Q151">G152+G153</f>
        <v>0</v>
      </c>
      <c r="H151" s="17">
        <f t="shared" si="63"/>
        <v>0</v>
      </c>
      <c r="I151" s="17">
        <f t="shared" si="63"/>
        <v>2073.7</v>
      </c>
      <c r="J151" s="17">
        <f t="shared" si="63"/>
        <v>2073.7</v>
      </c>
      <c r="K151" s="17">
        <f t="shared" si="63"/>
        <v>0</v>
      </c>
      <c r="L151" s="17">
        <f t="shared" si="63"/>
        <v>0</v>
      </c>
      <c r="M151" s="17">
        <f t="shared" si="63"/>
        <v>2073.7</v>
      </c>
      <c r="N151" s="17">
        <f t="shared" si="63"/>
        <v>2073.7</v>
      </c>
      <c r="O151" s="17">
        <f t="shared" si="63"/>
        <v>0</v>
      </c>
      <c r="P151" s="17">
        <f t="shared" si="63"/>
        <v>0</v>
      </c>
      <c r="Q151" s="17">
        <f t="shared" si="63"/>
        <v>2073.7</v>
      </c>
    </row>
    <row r="152" spans="1:17" s="18" customFormat="1" ht="18.75">
      <c r="A152" s="79" t="s">
        <v>211</v>
      </c>
      <c r="B152" s="22" t="s">
        <v>151</v>
      </c>
      <c r="C152" s="22" t="s">
        <v>189</v>
      </c>
      <c r="D152" s="51" t="s">
        <v>514</v>
      </c>
      <c r="E152" s="51">
        <v>110</v>
      </c>
      <c r="F152" s="17">
        <v>2062.3</v>
      </c>
      <c r="G152" s="17"/>
      <c r="H152" s="17"/>
      <c r="I152" s="17">
        <v>1858.8</v>
      </c>
      <c r="J152" s="17">
        <f>K152+L152+M152</f>
        <v>1858.8</v>
      </c>
      <c r="K152" s="17"/>
      <c r="L152" s="17"/>
      <c r="M152" s="17">
        <v>1858.8</v>
      </c>
      <c r="N152" s="17">
        <f>O152+P152+Q152</f>
        <v>1858.8</v>
      </c>
      <c r="O152" s="27"/>
      <c r="P152" s="17"/>
      <c r="Q152" s="27">
        <v>1858.8</v>
      </c>
    </row>
    <row r="153" spans="1:17" s="18" customFormat="1" ht="37.5">
      <c r="A153" s="79" t="s">
        <v>118</v>
      </c>
      <c r="B153" s="22" t="s">
        <v>151</v>
      </c>
      <c r="C153" s="22" t="s">
        <v>189</v>
      </c>
      <c r="D153" s="51" t="s">
        <v>514</v>
      </c>
      <c r="E153" s="51">
        <v>240</v>
      </c>
      <c r="F153" s="17">
        <v>92.5</v>
      </c>
      <c r="G153" s="17"/>
      <c r="H153" s="17"/>
      <c r="I153" s="17">
        <v>214.9</v>
      </c>
      <c r="J153" s="17">
        <f>K153+L153+M153</f>
        <v>214.9</v>
      </c>
      <c r="K153" s="17"/>
      <c r="L153" s="17"/>
      <c r="M153" s="17">
        <v>214.9</v>
      </c>
      <c r="N153" s="17">
        <f>O153+P153+Q153</f>
        <v>214.9</v>
      </c>
      <c r="O153" s="27"/>
      <c r="P153" s="17"/>
      <c r="Q153" s="27">
        <v>214.9</v>
      </c>
    </row>
    <row r="154" spans="1:17" s="18" customFormat="1" ht="18.75">
      <c r="A154" s="79" t="s">
        <v>194</v>
      </c>
      <c r="B154" s="22" t="s">
        <v>151</v>
      </c>
      <c r="C154" s="22" t="s">
        <v>189</v>
      </c>
      <c r="D154" s="37" t="s">
        <v>277</v>
      </c>
      <c r="E154" s="22"/>
      <c r="F154" s="17">
        <f>F155</f>
        <v>3618.4</v>
      </c>
      <c r="G154" s="17">
        <f aca="true" t="shared" si="64" ref="G154:Q154">G155</f>
        <v>3935.6</v>
      </c>
      <c r="H154" s="17">
        <f t="shared" si="64"/>
        <v>0</v>
      </c>
      <c r="I154" s="17">
        <f t="shared" si="64"/>
        <v>0</v>
      </c>
      <c r="J154" s="17">
        <f t="shared" si="64"/>
        <v>3935.6</v>
      </c>
      <c r="K154" s="17">
        <f t="shared" si="64"/>
        <v>3935.6</v>
      </c>
      <c r="L154" s="17">
        <f t="shared" si="64"/>
        <v>0</v>
      </c>
      <c r="M154" s="17">
        <f t="shared" si="64"/>
        <v>0</v>
      </c>
      <c r="N154" s="17">
        <f t="shared" si="64"/>
        <v>3935.6</v>
      </c>
      <c r="O154" s="17">
        <f t="shared" si="64"/>
        <v>3935.6</v>
      </c>
      <c r="P154" s="17">
        <f t="shared" si="64"/>
        <v>0</v>
      </c>
      <c r="Q154" s="17">
        <f t="shared" si="64"/>
        <v>0</v>
      </c>
    </row>
    <row r="155" spans="1:17" s="18" customFormat="1" ht="97.5" customHeight="1">
      <c r="A155" s="79" t="s">
        <v>124</v>
      </c>
      <c r="B155" s="22" t="s">
        <v>151</v>
      </c>
      <c r="C155" s="22" t="s">
        <v>189</v>
      </c>
      <c r="D155" s="37" t="s">
        <v>293</v>
      </c>
      <c r="E155" s="22"/>
      <c r="F155" s="17">
        <f>F156</f>
        <v>3618.4</v>
      </c>
      <c r="G155" s="17">
        <f aca="true" t="shared" si="65" ref="G155:Q155">G156</f>
        <v>3935.6</v>
      </c>
      <c r="H155" s="17">
        <f t="shared" si="65"/>
        <v>0</v>
      </c>
      <c r="I155" s="17">
        <f t="shared" si="65"/>
        <v>0</v>
      </c>
      <c r="J155" s="17">
        <f t="shared" si="65"/>
        <v>3935.6</v>
      </c>
      <c r="K155" s="17">
        <f t="shared" si="65"/>
        <v>3935.6</v>
      </c>
      <c r="L155" s="17">
        <f t="shared" si="65"/>
        <v>0</v>
      </c>
      <c r="M155" s="17">
        <f t="shared" si="65"/>
        <v>0</v>
      </c>
      <c r="N155" s="17">
        <f t="shared" si="65"/>
        <v>3935.6</v>
      </c>
      <c r="O155" s="17">
        <f t="shared" si="65"/>
        <v>3935.6</v>
      </c>
      <c r="P155" s="17">
        <f t="shared" si="65"/>
        <v>0</v>
      </c>
      <c r="Q155" s="17">
        <f t="shared" si="65"/>
        <v>0</v>
      </c>
    </row>
    <row r="156" spans="1:17" s="18" customFormat="1" ht="18.75">
      <c r="A156" s="79" t="s">
        <v>223</v>
      </c>
      <c r="B156" s="22" t="s">
        <v>151</v>
      </c>
      <c r="C156" s="22" t="s">
        <v>189</v>
      </c>
      <c r="D156" s="37" t="s">
        <v>293</v>
      </c>
      <c r="E156" s="22" t="s">
        <v>222</v>
      </c>
      <c r="F156" s="17">
        <v>3618.4</v>
      </c>
      <c r="G156" s="17">
        <v>3935.6</v>
      </c>
      <c r="H156" s="17"/>
      <c r="I156" s="17"/>
      <c r="J156" s="17">
        <f>K156+L156+M156</f>
        <v>3935.6</v>
      </c>
      <c r="K156" s="17">
        <v>3935.6</v>
      </c>
      <c r="L156" s="17"/>
      <c r="M156" s="17"/>
      <c r="N156" s="17">
        <f>O156+P156+Q156</f>
        <v>3935.6</v>
      </c>
      <c r="O156" s="27">
        <v>3935.6</v>
      </c>
      <c r="P156" s="27"/>
      <c r="Q156" s="27"/>
    </row>
    <row r="157" spans="1:17" s="18" customFormat="1" ht="37.5">
      <c r="A157" s="79" t="s">
        <v>239</v>
      </c>
      <c r="B157" s="22" t="s">
        <v>151</v>
      </c>
      <c r="C157" s="22" t="s">
        <v>189</v>
      </c>
      <c r="D157" s="51" t="s">
        <v>295</v>
      </c>
      <c r="E157" s="22"/>
      <c r="F157" s="17">
        <f>F158</f>
        <v>249.5</v>
      </c>
      <c r="G157" s="17">
        <f aca="true" t="shared" si="66" ref="G157:Q157">G158</f>
        <v>0</v>
      </c>
      <c r="H157" s="17">
        <f t="shared" si="66"/>
        <v>572.9</v>
      </c>
      <c r="I157" s="17">
        <f t="shared" si="66"/>
        <v>0</v>
      </c>
      <c r="J157" s="17">
        <f t="shared" si="66"/>
        <v>572.9</v>
      </c>
      <c r="K157" s="17">
        <f t="shared" si="66"/>
        <v>0</v>
      </c>
      <c r="L157" s="17">
        <f t="shared" si="66"/>
        <v>572.9</v>
      </c>
      <c r="M157" s="17">
        <f t="shared" si="66"/>
        <v>0</v>
      </c>
      <c r="N157" s="17">
        <f t="shared" si="66"/>
        <v>572.9</v>
      </c>
      <c r="O157" s="17">
        <f t="shared" si="66"/>
        <v>0</v>
      </c>
      <c r="P157" s="17">
        <f t="shared" si="66"/>
        <v>572.9</v>
      </c>
      <c r="Q157" s="17">
        <f t="shared" si="66"/>
        <v>0</v>
      </c>
    </row>
    <row r="158" spans="1:17" s="18" customFormat="1" ht="18.75">
      <c r="A158" s="79" t="s">
        <v>180</v>
      </c>
      <c r="B158" s="22" t="s">
        <v>151</v>
      </c>
      <c r="C158" s="22" t="s">
        <v>189</v>
      </c>
      <c r="D158" s="51" t="s">
        <v>326</v>
      </c>
      <c r="E158" s="22"/>
      <c r="F158" s="17">
        <f aca="true" t="shared" si="67" ref="F158:Q158">F160+F159+F161</f>
        <v>249.5</v>
      </c>
      <c r="G158" s="17">
        <f t="shared" si="67"/>
        <v>0</v>
      </c>
      <c r="H158" s="17">
        <f t="shared" si="67"/>
        <v>572.9</v>
      </c>
      <c r="I158" s="17">
        <f t="shared" si="67"/>
        <v>0</v>
      </c>
      <c r="J158" s="17">
        <f t="shared" si="67"/>
        <v>572.9</v>
      </c>
      <c r="K158" s="17">
        <f t="shared" si="67"/>
        <v>0</v>
      </c>
      <c r="L158" s="17">
        <f t="shared" si="67"/>
        <v>572.9</v>
      </c>
      <c r="M158" s="17">
        <f t="shared" si="67"/>
        <v>0</v>
      </c>
      <c r="N158" s="17">
        <f t="shared" si="67"/>
        <v>572.9</v>
      </c>
      <c r="O158" s="17">
        <f t="shared" si="67"/>
        <v>0</v>
      </c>
      <c r="P158" s="17">
        <f t="shared" si="67"/>
        <v>572.9</v>
      </c>
      <c r="Q158" s="17">
        <f t="shared" si="67"/>
        <v>0</v>
      </c>
    </row>
    <row r="159" spans="1:17" s="18" customFormat="1" ht="37.5">
      <c r="A159" s="79" t="s">
        <v>118</v>
      </c>
      <c r="B159" s="22" t="s">
        <v>151</v>
      </c>
      <c r="C159" s="22" t="s">
        <v>189</v>
      </c>
      <c r="D159" s="51" t="s">
        <v>326</v>
      </c>
      <c r="E159" s="22" t="s">
        <v>209</v>
      </c>
      <c r="F159" s="17">
        <v>158.1</v>
      </c>
      <c r="G159" s="17"/>
      <c r="H159" s="17">
        <v>200</v>
      </c>
      <c r="I159" s="17"/>
      <c r="J159" s="17">
        <f>K159+L159+M159</f>
        <v>200</v>
      </c>
      <c r="K159" s="17"/>
      <c r="L159" s="17">
        <v>200</v>
      </c>
      <c r="M159" s="17"/>
      <c r="N159" s="17">
        <f>O159+P159+Q159</f>
        <v>200</v>
      </c>
      <c r="O159" s="27"/>
      <c r="P159" s="27">
        <v>200</v>
      </c>
      <c r="Q159" s="27"/>
    </row>
    <row r="160" spans="1:17" s="18" customFormat="1" ht="37.5">
      <c r="A160" s="79" t="s">
        <v>117</v>
      </c>
      <c r="B160" s="22" t="s">
        <v>151</v>
      </c>
      <c r="C160" s="22" t="s">
        <v>189</v>
      </c>
      <c r="D160" s="51" t="s">
        <v>326</v>
      </c>
      <c r="E160" s="22" t="s">
        <v>220</v>
      </c>
      <c r="F160" s="17">
        <v>0</v>
      </c>
      <c r="G160" s="17"/>
      <c r="H160" s="17">
        <v>281.5</v>
      </c>
      <c r="I160" s="17"/>
      <c r="J160" s="17">
        <f>K160+L160+M160</f>
        <v>281.5</v>
      </c>
      <c r="K160" s="17"/>
      <c r="L160" s="17">
        <v>281.5</v>
      </c>
      <c r="M160" s="17"/>
      <c r="N160" s="17">
        <f>O160+P160+Q160</f>
        <v>281.5</v>
      </c>
      <c r="O160" s="27"/>
      <c r="P160" s="27">
        <v>281.5</v>
      </c>
      <c r="Q160" s="27"/>
    </row>
    <row r="161" spans="1:17" s="18" customFormat="1" ht="18.75">
      <c r="A161" s="79" t="s">
        <v>207</v>
      </c>
      <c r="B161" s="22" t="s">
        <v>151</v>
      </c>
      <c r="C161" s="22" t="s">
        <v>189</v>
      </c>
      <c r="D161" s="51" t="s">
        <v>326</v>
      </c>
      <c r="E161" s="22" t="s">
        <v>208</v>
      </c>
      <c r="F161" s="17">
        <v>91.4</v>
      </c>
      <c r="G161" s="17"/>
      <c r="H161" s="17">
        <v>91.4</v>
      </c>
      <c r="I161" s="17"/>
      <c r="J161" s="17">
        <f>K161+L161+M161</f>
        <v>91.4</v>
      </c>
      <c r="K161" s="17"/>
      <c r="L161" s="17">
        <v>91.4</v>
      </c>
      <c r="M161" s="17"/>
      <c r="N161" s="17">
        <f>O161+P161+Q161</f>
        <v>91.4</v>
      </c>
      <c r="O161" s="27"/>
      <c r="P161" s="27">
        <v>91.4</v>
      </c>
      <c r="Q161" s="27"/>
    </row>
    <row r="162" spans="1:17" s="18" customFormat="1" ht="37.5">
      <c r="A162" s="80" t="s">
        <v>240</v>
      </c>
      <c r="B162" s="19" t="s">
        <v>154</v>
      </c>
      <c r="C162" s="19" t="s">
        <v>548</v>
      </c>
      <c r="D162" s="77"/>
      <c r="E162" s="19"/>
      <c r="F162" s="20">
        <f aca="true" t="shared" si="68" ref="F162:Q162">F163+F172</f>
        <v>915.3000000000001</v>
      </c>
      <c r="G162" s="20">
        <f t="shared" si="68"/>
        <v>735</v>
      </c>
      <c r="H162" s="20">
        <f t="shared" si="68"/>
        <v>194</v>
      </c>
      <c r="I162" s="20">
        <f t="shared" si="68"/>
        <v>54.699999999999996</v>
      </c>
      <c r="J162" s="20">
        <f t="shared" si="68"/>
        <v>534.5</v>
      </c>
      <c r="K162" s="20">
        <f t="shared" si="68"/>
        <v>295.6</v>
      </c>
      <c r="L162" s="20">
        <f t="shared" si="68"/>
        <v>184.2</v>
      </c>
      <c r="M162" s="20">
        <f t="shared" si="68"/>
        <v>54.699999999999996</v>
      </c>
      <c r="N162" s="20">
        <f t="shared" si="68"/>
        <v>523</v>
      </c>
      <c r="O162" s="17">
        <f t="shared" si="68"/>
        <v>278.9</v>
      </c>
      <c r="P162" s="17">
        <f t="shared" si="68"/>
        <v>189.4</v>
      </c>
      <c r="Q162" s="17">
        <f t="shared" si="68"/>
        <v>54.699999999999996</v>
      </c>
    </row>
    <row r="163" spans="1:17" s="18" customFormat="1" ht="37.5">
      <c r="A163" s="80" t="s">
        <v>357</v>
      </c>
      <c r="B163" s="19" t="s">
        <v>154</v>
      </c>
      <c r="C163" s="19" t="s">
        <v>156</v>
      </c>
      <c r="D163" s="77"/>
      <c r="E163" s="19"/>
      <c r="F163" s="20">
        <f aca="true" t="shared" si="69" ref="F163:Q163">F164+F167</f>
        <v>95.1</v>
      </c>
      <c r="G163" s="20">
        <f t="shared" si="69"/>
        <v>0</v>
      </c>
      <c r="H163" s="20">
        <f t="shared" si="69"/>
        <v>110</v>
      </c>
      <c r="I163" s="20">
        <f t="shared" si="69"/>
        <v>54.699999999999996</v>
      </c>
      <c r="J163" s="20">
        <f t="shared" si="69"/>
        <v>178</v>
      </c>
      <c r="K163" s="20">
        <f t="shared" si="69"/>
        <v>0</v>
      </c>
      <c r="L163" s="20">
        <f t="shared" si="69"/>
        <v>123.3</v>
      </c>
      <c r="M163" s="20">
        <f t="shared" si="69"/>
        <v>54.699999999999996</v>
      </c>
      <c r="N163" s="20">
        <f t="shared" si="69"/>
        <v>184.1</v>
      </c>
      <c r="O163" s="17">
        <f t="shared" si="69"/>
        <v>0</v>
      </c>
      <c r="P163" s="17">
        <f t="shared" si="69"/>
        <v>129.4</v>
      </c>
      <c r="Q163" s="17">
        <f t="shared" si="69"/>
        <v>54.699999999999996</v>
      </c>
    </row>
    <row r="164" spans="1:17" s="18" customFormat="1" ht="37.5">
      <c r="A164" s="79" t="s">
        <v>261</v>
      </c>
      <c r="B164" s="22" t="s">
        <v>154</v>
      </c>
      <c r="C164" s="22" t="s">
        <v>156</v>
      </c>
      <c r="D164" s="51" t="s">
        <v>296</v>
      </c>
      <c r="E164" s="22"/>
      <c r="F164" s="17">
        <f>F165</f>
        <v>40.4</v>
      </c>
      <c r="G164" s="17">
        <f aca="true" t="shared" si="70" ref="G164:Q164">G165</f>
        <v>0</v>
      </c>
      <c r="H164" s="17">
        <f t="shared" si="70"/>
        <v>110</v>
      </c>
      <c r="I164" s="17">
        <f t="shared" si="70"/>
        <v>0</v>
      </c>
      <c r="J164" s="17">
        <f t="shared" si="70"/>
        <v>123.3</v>
      </c>
      <c r="K164" s="17">
        <f t="shared" si="70"/>
        <v>0</v>
      </c>
      <c r="L164" s="17">
        <f t="shared" si="70"/>
        <v>123.3</v>
      </c>
      <c r="M164" s="17">
        <f t="shared" si="70"/>
        <v>0</v>
      </c>
      <c r="N164" s="17">
        <f t="shared" si="70"/>
        <v>129.4</v>
      </c>
      <c r="O164" s="17">
        <f t="shared" si="70"/>
        <v>0</v>
      </c>
      <c r="P164" s="17">
        <f t="shared" si="70"/>
        <v>129.4</v>
      </c>
      <c r="Q164" s="17">
        <f t="shared" si="70"/>
        <v>0</v>
      </c>
    </row>
    <row r="165" spans="1:17" s="18" customFormat="1" ht="37.5">
      <c r="A165" s="79" t="s">
        <v>260</v>
      </c>
      <c r="B165" s="22" t="s">
        <v>154</v>
      </c>
      <c r="C165" s="22" t="s">
        <v>156</v>
      </c>
      <c r="D165" s="51" t="s">
        <v>111</v>
      </c>
      <c r="E165" s="22"/>
      <c r="F165" s="17">
        <f>F166</f>
        <v>40.4</v>
      </c>
      <c r="G165" s="17">
        <f aca="true" t="shared" si="71" ref="G165:Q165">G166</f>
        <v>0</v>
      </c>
      <c r="H165" s="17">
        <f t="shared" si="71"/>
        <v>110</v>
      </c>
      <c r="I165" s="17">
        <f t="shared" si="71"/>
        <v>0</v>
      </c>
      <c r="J165" s="17">
        <f t="shared" si="71"/>
        <v>123.3</v>
      </c>
      <c r="K165" s="17">
        <f t="shared" si="71"/>
        <v>0</v>
      </c>
      <c r="L165" s="17">
        <f t="shared" si="71"/>
        <v>123.3</v>
      </c>
      <c r="M165" s="17">
        <f t="shared" si="71"/>
        <v>0</v>
      </c>
      <c r="N165" s="17">
        <f t="shared" si="71"/>
        <v>129.4</v>
      </c>
      <c r="O165" s="17">
        <f t="shared" si="71"/>
        <v>0</v>
      </c>
      <c r="P165" s="17">
        <f t="shared" si="71"/>
        <v>129.4</v>
      </c>
      <c r="Q165" s="17">
        <f t="shared" si="71"/>
        <v>0</v>
      </c>
    </row>
    <row r="166" spans="1:17" s="18" customFormat="1" ht="37.5">
      <c r="A166" s="21" t="s">
        <v>118</v>
      </c>
      <c r="B166" s="22" t="s">
        <v>154</v>
      </c>
      <c r="C166" s="22" t="s">
        <v>156</v>
      </c>
      <c r="D166" s="51" t="s">
        <v>111</v>
      </c>
      <c r="E166" s="22" t="s">
        <v>209</v>
      </c>
      <c r="F166" s="17">
        <v>40.4</v>
      </c>
      <c r="G166" s="17"/>
      <c r="H166" s="17">
        <v>110</v>
      </c>
      <c r="I166" s="17"/>
      <c r="J166" s="17">
        <f>K166+L166+M166</f>
        <v>123.3</v>
      </c>
      <c r="K166" s="17"/>
      <c r="L166" s="17">
        <v>123.3</v>
      </c>
      <c r="M166" s="17"/>
      <c r="N166" s="17">
        <f>O166+P166+Q166</f>
        <v>129.4</v>
      </c>
      <c r="O166" s="27"/>
      <c r="P166" s="27">
        <v>129.4</v>
      </c>
      <c r="Q166" s="27"/>
    </row>
    <row r="167" spans="1:17" s="18" customFormat="1" ht="18.75">
      <c r="A167" s="21" t="s">
        <v>409</v>
      </c>
      <c r="B167" s="22" t="s">
        <v>154</v>
      </c>
      <c r="C167" s="22" t="s">
        <v>156</v>
      </c>
      <c r="D167" s="51" t="s">
        <v>280</v>
      </c>
      <c r="E167" s="22"/>
      <c r="F167" s="17">
        <f aca="true" t="shared" si="72" ref="F167:Q168">F168</f>
        <v>54.699999999999996</v>
      </c>
      <c r="G167" s="17">
        <f t="shared" si="72"/>
        <v>0</v>
      </c>
      <c r="H167" s="17">
        <f t="shared" si="72"/>
        <v>0</v>
      </c>
      <c r="I167" s="17">
        <f t="shared" si="72"/>
        <v>54.699999999999996</v>
      </c>
      <c r="J167" s="17">
        <f t="shared" si="72"/>
        <v>54.699999999999996</v>
      </c>
      <c r="K167" s="17">
        <f t="shared" si="72"/>
        <v>0</v>
      </c>
      <c r="L167" s="17">
        <f t="shared" si="72"/>
        <v>0</v>
      </c>
      <c r="M167" s="17">
        <f t="shared" si="72"/>
        <v>54.699999999999996</v>
      </c>
      <c r="N167" s="17">
        <f t="shared" si="72"/>
        <v>54.699999999999996</v>
      </c>
      <c r="O167" s="17">
        <f t="shared" si="72"/>
        <v>0</v>
      </c>
      <c r="P167" s="17">
        <f t="shared" si="72"/>
        <v>0</v>
      </c>
      <c r="Q167" s="17">
        <f t="shared" si="72"/>
        <v>54.699999999999996</v>
      </c>
    </row>
    <row r="168" spans="1:17" s="18" customFormat="1" ht="37.5">
      <c r="A168" s="21" t="s">
        <v>272</v>
      </c>
      <c r="B168" s="22" t="s">
        <v>154</v>
      </c>
      <c r="C168" s="22" t="s">
        <v>156</v>
      </c>
      <c r="D168" s="51" t="s">
        <v>281</v>
      </c>
      <c r="E168" s="22"/>
      <c r="F168" s="17">
        <f t="shared" si="72"/>
        <v>54.699999999999996</v>
      </c>
      <c r="G168" s="17">
        <f t="shared" si="72"/>
        <v>0</v>
      </c>
      <c r="H168" s="17">
        <f t="shared" si="72"/>
        <v>0</v>
      </c>
      <c r="I168" s="17">
        <f t="shared" si="72"/>
        <v>54.699999999999996</v>
      </c>
      <c r="J168" s="17">
        <f t="shared" si="72"/>
        <v>54.699999999999996</v>
      </c>
      <c r="K168" s="17">
        <f t="shared" si="72"/>
        <v>0</v>
      </c>
      <c r="L168" s="17">
        <f t="shared" si="72"/>
        <v>0</v>
      </c>
      <c r="M168" s="17">
        <f t="shared" si="72"/>
        <v>54.699999999999996</v>
      </c>
      <c r="N168" s="17">
        <f t="shared" si="72"/>
        <v>54.699999999999996</v>
      </c>
      <c r="O168" s="17">
        <f t="shared" si="72"/>
        <v>0</v>
      </c>
      <c r="P168" s="17">
        <f t="shared" si="72"/>
        <v>0</v>
      </c>
      <c r="Q168" s="17">
        <f t="shared" si="72"/>
        <v>54.699999999999996</v>
      </c>
    </row>
    <row r="169" spans="1:17" s="18" customFormat="1" ht="104.25" customHeight="1">
      <c r="A169" s="21" t="s">
        <v>613</v>
      </c>
      <c r="B169" s="22" t="s">
        <v>154</v>
      </c>
      <c r="C169" s="22" t="s">
        <v>156</v>
      </c>
      <c r="D169" s="51" t="s">
        <v>297</v>
      </c>
      <c r="E169" s="22"/>
      <c r="F169" s="17">
        <f aca="true" t="shared" si="73" ref="F169:Q169">F170+F171</f>
        <v>54.699999999999996</v>
      </c>
      <c r="G169" s="17">
        <f t="shared" si="73"/>
        <v>0</v>
      </c>
      <c r="H169" s="17">
        <f t="shared" si="73"/>
        <v>0</v>
      </c>
      <c r="I169" s="17">
        <f t="shared" si="73"/>
        <v>54.699999999999996</v>
      </c>
      <c r="J169" s="17">
        <f t="shared" si="73"/>
        <v>54.699999999999996</v>
      </c>
      <c r="K169" s="17">
        <f t="shared" si="73"/>
        <v>0</v>
      </c>
      <c r="L169" s="17">
        <f t="shared" si="73"/>
        <v>0</v>
      </c>
      <c r="M169" s="17">
        <f t="shared" si="73"/>
        <v>54.699999999999996</v>
      </c>
      <c r="N169" s="17">
        <f t="shared" si="73"/>
        <v>54.699999999999996</v>
      </c>
      <c r="O169" s="17">
        <f t="shared" si="73"/>
        <v>0</v>
      </c>
      <c r="P169" s="17">
        <f t="shared" si="73"/>
        <v>0</v>
      </c>
      <c r="Q169" s="17">
        <f t="shared" si="73"/>
        <v>54.699999999999996</v>
      </c>
    </row>
    <row r="170" spans="1:17" s="18" customFormat="1" ht="30.75" customHeight="1">
      <c r="A170" s="21" t="s">
        <v>205</v>
      </c>
      <c r="B170" s="22" t="s">
        <v>154</v>
      </c>
      <c r="C170" s="22" t="s">
        <v>156</v>
      </c>
      <c r="D170" s="51" t="s">
        <v>297</v>
      </c>
      <c r="E170" s="22" t="s">
        <v>206</v>
      </c>
      <c r="F170" s="17">
        <f>G170+I170</f>
        <v>32.8</v>
      </c>
      <c r="G170" s="17"/>
      <c r="H170" s="17"/>
      <c r="I170" s="17">
        <v>32.8</v>
      </c>
      <c r="J170" s="17">
        <f>K170+M170</f>
        <v>32.8</v>
      </c>
      <c r="K170" s="17"/>
      <c r="L170" s="17"/>
      <c r="M170" s="17">
        <v>32.8</v>
      </c>
      <c r="N170" s="17">
        <f>O170+Q170</f>
        <v>32.8</v>
      </c>
      <c r="O170" s="27"/>
      <c r="P170" s="27"/>
      <c r="Q170" s="27">
        <v>32.8</v>
      </c>
    </row>
    <row r="171" spans="1:17" s="18" customFormat="1" ht="37.5">
      <c r="A171" s="21" t="s">
        <v>118</v>
      </c>
      <c r="B171" s="22" t="s">
        <v>154</v>
      </c>
      <c r="C171" s="22" t="s">
        <v>156</v>
      </c>
      <c r="D171" s="51" t="s">
        <v>297</v>
      </c>
      <c r="E171" s="22" t="s">
        <v>209</v>
      </c>
      <c r="F171" s="17">
        <f>G171+I171</f>
        <v>21.9</v>
      </c>
      <c r="G171" s="17"/>
      <c r="H171" s="17"/>
      <c r="I171" s="17">
        <v>21.9</v>
      </c>
      <c r="J171" s="17">
        <f>K171+M171</f>
        <v>21.9</v>
      </c>
      <c r="K171" s="17"/>
      <c r="L171" s="17"/>
      <c r="M171" s="17">
        <v>21.9</v>
      </c>
      <c r="N171" s="17">
        <f>O171+Q171</f>
        <v>21.9</v>
      </c>
      <c r="O171" s="27"/>
      <c r="P171" s="27"/>
      <c r="Q171" s="27">
        <v>21.9</v>
      </c>
    </row>
    <row r="172" spans="1:17" s="18" customFormat="1" ht="37.5">
      <c r="A172" s="81" t="s">
        <v>241</v>
      </c>
      <c r="B172" s="19" t="s">
        <v>154</v>
      </c>
      <c r="C172" s="19" t="s">
        <v>176</v>
      </c>
      <c r="D172" s="77"/>
      <c r="E172" s="19"/>
      <c r="F172" s="20">
        <f>F173</f>
        <v>820.2</v>
      </c>
      <c r="G172" s="20">
        <f aca="true" t="shared" si="74" ref="G172:Q173">G173</f>
        <v>735</v>
      </c>
      <c r="H172" s="20">
        <f t="shared" si="74"/>
        <v>84</v>
      </c>
      <c r="I172" s="20">
        <f t="shared" si="74"/>
        <v>0</v>
      </c>
      <c r="J172" s="20">
        <f t="shared" si="74"/>
        <v>356.50000000000006</v>
      </c>
      <c r="K172" s="20">
        <f t="shared" si="74"/>
        <v>295.6</v>
      </c>
      <c r="L172" s="20">
        <f t="shared" si="74"/>
        <v>60.9</v>
      </c>
      <c r="M172" s="20">
        <f t="shared" si="74"/>
        <v>0</v>
      </c>
      <c r="N172" s="20">
        <f t="shared" si="74"/>
        <v>338.9</v>
      </c>
      <c r="O172" s="17">
        <f t="shared" si="74"/>
        <v>278.9</v>
      </c>
      <c r="P172" s="17">
        <f t="shared" si="74"/>
        <v>60</v>
      </c>
      <c r="Q172" s="17">
        <f t="shared" si="74"/>
        <v>0</v>
      </c>
    </row>
    <row r="173" spans="1:17" s="18" customFormat="1" ht="56.25">
      <c r="A173" s="79" t="s">
        <v>466</v>
      </c>
      <c r="B173" s="22" t="s">
        <v>154</v>
      </c>
      <c r="C173" s="22" t="s">
        <v>176</v>
      </c>
      <c r="D173" s="51" t="s">
        <v>291</v>
      </c>
      <c r="E173" s="22"/>
      <c r="F173" s="17">
        <f>F174</f>
        <v>820.2</v>
      </c>
      <c r="G173" s="17">
        <f t="shared" si="74"/>
        <v>735</v>
      </c>
      <c r="H173" s="17">
        <f t="shared" si="74"/>
        <v>84</v>
      </c>
      <c r="I173" s="17">
        <f t="shared" si="74"/>
        <v>0</v>
      </c>
      <c r="J173" s="17">
        <f t="shared" si="74"/>
        <v>356.50000000000006</v>
      </c>
      <c r="K173" s="17">
        <f t="shared" si="74"/>
        <v>295.6</v>
      </c>
      <c r="L173" s="17">
        <f t="shared" si="74"/>
        <v>60.9</v>
      </c>
      <c r="M173" s="17">
        <f t="shared" si="74"/>
        <v>0</v>
      </c>
      <c r="N173" s="17">
        <f t="shared" si="74"/>
        <v>338.9</v>
      </c>
      <c r="O173" s="17">
        <f t="shared" si="74"/>
        <v>278.9</v>
      </c>
      <c r="P173" s="17">
        <f t="shared" si="74"/>
        <v>60</v>
      </c>
      <c r="Q173" s="17">
        <f t="shared" si="74"/>
        <v>0</v>
      </c>
    </row>
    <row r="174" spans="1:17" s="18" customFormat="1" ht="18.75">
      <c r="A174" s="21" t="s">
        <v>228</v>
      </c>
      <c r="B174" s="22" t="s">
        <v>154</v>
      </c>
      <c r="C174" s="22" t="s">
        <v>176</v>
      </c>
      <c r="D174" s="51" t="s">
        <v>72</v>
      </c>
      <c r="E174" s="22"/>
      <c r="F174" s="17">
        <f aca="true" t="shared" si="75" ref="F174:Q174">F179+F182+F175</f>
        <v>820.2</v>
      </c>
      <c r="G174" s="17">
        <f t="shared" si="75"/>
        <v>735</v>
      </c>
      <c r="H174" s="17">
        <f t="shared" si="75"/>
        <v>84</v>
      </c>
      <c r="I174" s="17">
        <f t="shared" si="75"/>
        <v>0</v>
      </c>
      <c r="J174" s="17">
        <f t="shared" si="75"/>
        <v>356.50000000000006</v>
      </c>
      <c r="K174" s="17">
        <f t="shared" si="75"/>
        <v>295.6</v>
      </c>
      <c r="L174" s="17">
        <f t="shared" si="75"/>
        <v>60.9</v>
      </c>
      <c r="M174" s="17">
        <f t="shared" si="75"/>
        <v>0</v>
      </c>
      <c r="N174" s="17">
        <f t="shared" si="75"/>
        <v>338.9</v>
      </c>
      <c r="O174" s="17">
        <f t="shared" si="75"/>
        <v>278.9</v>
      </c>
      <c r="P174" s="17">
        <f t="shared" si="75"/>
        <v>60</v>
      </c>
      <c r="Q174" s="17">
        <f t="shared" si="75"/>
        <v>0</v>
      </c>
    </row>
    <row r="175" spans="1:17" s="18" customFormat="1" ht="37.5">
      <c r="A175" s="79" t="s">
        <v>136</v>
      </c>
      <c r="B175" s="22" t="s">
        <v>154</v>
      </c>
      <c r="C175" s="22" t="s">
        <v>176</v>
      </c>
      <c r="D175" s="51" t="s">
        <v>134</v>
      </c>
      <c r="E175" s="22"/>
      <c r="F175" s="17">
        <f aca="true" t="shared" si="76" ref="F175:Q175">F176</f>
        <v>34.6</v>
      </c>
      <c r="G175" s="17">
        <f t="shared" si="76"/>
        <v>0</v>
      </c>
      <c r="H175" s="17">
        <f t="shared" si="76"/>
        <v>35.3</v>
      </c>
      <c r="I175" s="17">
        <f t="shared" si="76"/>
        <v>0</v>
      </c>
      <c r="J175" s="17">
        <f t="shared" si="76"/>
        <v>35.3</v>
      </c>
      <c r="K175" s="17">
        <f t="shared" si="76"/>
        <v>0</v>
      </c>
      <c r="L175" s="17">
        <f t="shared" si="76"/>
        <v>35.3</v>
      </c>
      <c r="M175" s="17">
        <f t="shared" si="76"/>
        <v>0</v>
      </c>
      <c r="N175" s="17">
        <f t="shared" si="76"/>
        <v>35.3</v>
      </c>
      <c r="O175" s="17">
        <f t="shared" si="76"/>
        <v>0</v>
      </c>
      <c r="P175" s="17">
        <f t="shared" si="76"/>
        <v>35.3</v>
      </c>
      <c r="Q175" s="17">
        <f t="shared" si="76"/>
        <v>0</v>
      </c>
    </row>
    <row r="176" spans="1:17" s="18" customFormat="1" ht="18.75">
      <c r="A176" s="79" t="s">
        <v>402</v>
      </c>
      <c r="B176" s="22" t="s">
        <v>154</v>
      </c>
      <c r="C176" s="22" t="s">
        <v>176</v>
      </c>
      <c r="D176" s="51" t="s">
        <v>135</v>
      </c>
      <c r="E176" s="22"/>
      <c r="F176" s="17">
        <f>F178+F177</f>
        <v>34.6</v>
      </c>
      <c r="G176" s="17">
        <f aca="true" t="shared" si="77" ref="G176:Q176">G178+G177</f>
        <v>0</v>
      </c>
      <c r="H176" s="17">
        <f t="shared" si="77"/>
        <v>35.3</v>
      </c>
      <c r="I176" s="17">
        <f t="shared" si="77"/>
        <v>0</v>
      </c>
      <c r="J176" s="17">
        <f t="shared" si="77"/>
        <v>35.3</v>
      </c>
      <c r="K176" s="17">
        <f t="shared" si="77"/>
        <v>0</v>
      </c>
      <c r="L176" s="17">
        <f t="shared" si="77"/>
        <v>35.3</v>
      </c>
      <c r="M176" s="17">
        <f t="shared" si="77"/>
        <v>0</v>
      </c>
      <c r="N176" s="17">
        <f t="shared" si="77"/>
        <v>35.3</v>
      </c>
      <c r="O176" s="17">
        <f t="shared" si="77"/>
        <v>0</v>
      </c>
      <c r="P176" s="17">
        <f t="shared" si="77"/>
        <v>35.3</v>
      </c>
      <c r="Q176" s="17">
        <f t="shared" si="77"/>
        <v>0</v>
      </c>
    </row>
    <row r="177" spans="1:17" s="18" customFormat="1" ht="37.5">
      <c r="A177" s="79" t="s">
        <v>118</v>
      </c>
      <c r="B177" s="22" t="s">
        <v>154</v>
      </c>
      <c r="C177" s="22" t="s">
        <v>176</v>
      </c>
      <c r="D177" s="51" t="s">
        <v>135</v>
      </c>
      <c r="E177" s="22" t="s">
        <v>209</v>
      </c>
      <c r="F177" s="17">
        <v>31.6</v>
      </c>
      <c r="G177" s="17"/>
      <c r="H177" s="17">
        <v>30.3</v>
      </c>
      <c r="I177" s="17"/>
      <c r="J177" s="17">
        <f>K177+L177+M177</f>
        <v>30.3</v>
      </c>
      <c r="K177" s="17"/>
      <c r="L177" s="17">
        <v>30.3</v>
      </c>
      <c r="M177" s="17"/>
      <c r="N177" s="17">
        <f>O177+P177+Q177</f>
        <v>30.3</v>
      </c>
      <c r="O177" s="27"/>
      <c r="P177" s="27">
        <v>30.3</v>
      </c>
      <c r="Q177" s="27"/>
    </row>
    <row r="178" spans="1:17" s="18" customFormat="1" ht="18.75">
      <c r="A178" s="79" t="s">
        <v>217</v>
      </c>
      <c r="B178" s="22" t="s">
        <v>154</v>
      </c>
      <c r="C178" s="22" t="s">
        <v>176</v>
      </c>
      <c r="D178" s="51" t="s">
        <v>135</v>
      </c>
      <c r="E178" s="22" t="s">
        <v>213</v>
      </c>
      <c r="F178" s="17">
        <v>3</v>
      </c>
      <c r="G178" s="17"/>
      <c r="H178" s="17">
        <v>5</v>
      </c>
      <c r="I178" s="17"/>
      <c r="J178" s="17">
        <f>K178+L178+M178</f>
        <v>5</v>
      </c>
      <c r="K178" s="17"/>
      <c r="L178" s="17">
        <v>5</v>
      </c>
      <c r="M178" s="17"/>
      <c r="N178" s="17">
        <f>O178+P178+Q178</f>
        <v>5</v>
      </c>
      <c r="O178" s="27"/>
      <c r="P178" s="27">
        <v>5</v>
      </c>
      <c r="Q178" s="27"/>
    </row>
    <row r="179" spans="1:17" s="18" customFormat="1" ht="37.5">
      <c r="A179" s="79" t="s">
        <v>92</v>
      </c>
      <c r="B179" s="22" t="s">
        <v>154</v>
      </c>
      <c r="C179" s="22" t="s">
        <v>176</v>
      </c>
      <c r="D179" s="51" t="s">
        <v>73</v>
      </c>
      <c r="E179" s="22"/>
      <c r="F179" s="17">
        <f>F180</f>
        <v>775.6</v>
      </c>
      <c r="G179" s="17">
        <f aca="true" t="shared" si="78" ref="G179:Q180">G180</f>
        <v>735</v>
      </c>
      <c r="H179" s="17">
        <f t="shared" si="78"/>
        <v>38.7</v>
      </c>
      <c r="I179" s="17">
        <f t="shared" si="78"/>
        <v>0</v>
      </c>
      <c r="J179" s="17">
        <f t="shared" si="78"/>
        <v>311.20000000000005</v>
      </c>
      <c r="K179" s="17">
        <f t="shared" si="78"/>
        <v>295.6</v>
      </c>
      <c r="L179" s="17">
        <f t="shared" si="78"/>
        <v>15.6</v>
      </c>
      <c r="M179" s="17">
        <f t="shared" si="78"/>
        <v>0</v>
      </c>
      <c r="N179" s="17">
        <f t="shared" si="78"/>
        <v>293.59999999999997</v>
      </c>
      <c r="O179" s="17">
        <f t="shared" si="78"/>
        <v>278.9</v>
      </c>
      <c r="P179" s="17">
        <f t="shared" si="78"/>
        <v>14.7</v>
      </c>
      <c r="Q179" s="17">
        <f t="shared" si="78"/>
        <v>0</v>
      </c>
    </row>
    <row r="180" spans="1:17" s="18" customFormat="1" ht="37.5">
      <c r="A180" s="79" t="s">
        <v>363</v>
      </c>
      <c r="B180" s="22" t="s">
        <v>154</v>
      </c>
      <c r="C180" s="22" t="s">
        <v>176</v>
      </c>
      <c r="D180" s="51" t="s">
        <v>104</v>
      </c>
      <c r="E180" s="22"/>
      <c r="F180" s="17">
        <f>F181</f>
        <v>775.6</v>
      </c>
      <c r="G180" s="17">
        <f t="shared" si="78"/>
        <v>735</v>
      </c>
      <c r="H180" s="17">
        <f t="shared" si="78"/>
        <v>38.7</v>
      </c>
      <c r="I180" s="17">
        <f t="shared" si="78"/>
        <v>0</v>
      </c>
      <c r="J180" s="17">
        <f t="shared" si="78"/>
        <v>311.20000000000005</v>
      </c>
      <c r="K180" s="17">
        <f t="shared" si="78"/>
        <v>295.6</v>
      </c>
      <c r="L180" s="17">
        <f t="shared" si="78"/>
        <v>15.6</v>
      </c>
      <c r="M180" s="17">
        <f t="shared" si="78"/>
        <v>0</v>
      </c>
      <c r="N180" s="17">
        <f t="shared" si="78"/>
        <v>293.59999999999997</v>
      </c>
      <c r="O180" s="17">
        <f t="shared" si="78"/>
        <v>278.9</v>
      </c>
      <c r="P180" s="17">
        <f t="shared" si="78"/>
        <v>14.7</v>
      </c>
      <c r="Q180" s="17">
        <f t="shared" si="78"/>
        <v>0</v>
      </c>
    </row>
    <row r="181" spans="1:17" s="18" customFormat="1" ht="37.5">
      <c r="A181" s="79" t="s">
        <v>118</v>
      </c>
      <c r="B181" s="22" t="s">
        <v>154</v>
      </c>
      <c r="C181" s="22" t="s">
        <v>176</v>
      </c>
      <c r="D181" s="51" t="s">
        <v>104</v>
      </c>
      <c r="E181" s="22" t="s">
        <v>209</v>
      </c>
      <c r="F181" s="17">
        <v>775.6</v>
      </c>
      <c r="G181" s="17">
        <v>735</v>
      </c>
      <c r="H181" s="17">
        <v>38.7</v>
      </c>
      <c r="I181" s="17"/>
      <c r="J181" s="17">
        <f>K181++L181+M181</f>
        <v>311.20000000000005</v>
      </c>
      <c r="K181" s="17">
        <v>295.6</v>
      </c>
      <c r="L181" s="17">
        <v>15.6</v>
      </c>
      <c r="M181" s="17"/>
      <c r="N181" s="17">
        <f>O181++P181+Q181</f>
        <v>293.59999999999997</v>
      </c>
      <c r="O181" s="27">
        <v>278.9</v>
      </c>
      <c r="P181" s="27">
        <v>14.7</v>
      </c>
      <c r="Q181" s="27"/>
    </row>
    <row r="182" spans="1:17" s="18" customFormat="1" ht="37.5">
      <c r="A182" s="79" t="s">
        <v>29</v>
      </c>
      <c r="B182" s="22" t="s">
        <v>154</v>
      </c>
      <c r="C182" s="22" t="s">
        <v>176</v>
      </c>
      <c r="D182" s="51" t="s">
        <v>74</v>
      </c>
      <c r="E182" s="22"/>
      <c r="F182" s="17">
        <f>F183</f>
        <v>10</v>
      </c>
      <c r="G182" s="17">
        <f aca="true" t="shared" si="79" ref="G182:Q183">G183</f>
        <v>0</v>
      </c>
      <c r="H182" s="17">
        <f t="shared" si="79"/>
        <v>10</v>
      </c>
      <c r="I182" s="17">
        <f t="shared" si="79"/>
        <v>0</v>
      </c>
      <c r="J182" s="17">
        <f t="shared" si="79"/>
        <v>10</v>
      </c>
      <c r="K182" s="17">
        <f t="shared" si="79"/>
        <v>0</v>
      </c>
      <c r="L182" s="17">
        <f t="shared" si="79"/>
        <v>10</v>
      </c>
      <c r="M182" s="17">
        <f t="shared" si="79"/>
        <v>0</v>
      </c>
      <c r="N182" s="17">
        <f t="shared" si="79"/>
        <v>10</v>
      </c>
      <c r="O182" s="17">
        <f t="shared" si="79"/>
        <v>0</v>
      </c>
      <c r="P182" s="17">
        <f t="shared" si="79"/>
        <v>10</v>
      </c>
      <c r="Q182" s="17">
        <f t="shared" si="79"/>
        <v>0</v>
      </c>
    </row>
    <row r="183" spans="1:17" s="18" customFormat="1" ht="18.75">
      <c r="A183" s="79" t="s">
        <v>402</v>
      </c>
      <c r="B183" s="22" t="s">
        <v>154</v>
      </c>
      <c r="C183" s="22" t="s">
        <v>176</v>
      </c>
      <c r="D183" s="51" t="s">
        <v>75</v>
      </c>
      <c r="E183" s="22"/>
      <c r="F183" s="17">
        <f>F184</f>
        <v>10</v>
      </c>
      <c r="G183" s="17">
        <f t="shared" si="79"/>
        <v>0</v>
      </c>
      <c r="H183" s="17">
        <f t="shared" si="79"/>
        <v>10</v>
      </c>
      <c r="I183" s="17">
        <f t="shared" si="79"/>
        <v>0</v>
      </c>
      <c r="J183" s="17">
        <f t="shared" si="79"/>
        <v>10</v>
      </c>
      <c r="K183" s="17">
        <f t="shared" si="79"/>
        <v>0</v>
      </c>
      <c r="L183" s="17">
        <f t="shared" si="79"/>
        <v>10</v>
      </c>
      <c r="M183" s="17">
        <f t="shared" si="79"/>
        <v>0</v>
      </c>
      <c r="N183" s="17">
        <f t="shared" si="79"/>
        <v>10</v>
      </c>
      <c r="O183" s="17">
        <f t="shared" si="79"/>
        <v>0</v>
      </c>
      <c r="P183" s="17">
        <f t="shared" si="79"/>
        <v>10</v>
      </c>
      <c r="Q183" s="17">
        <f t="shared" si="79"/>
        <v>0</v>
      </c>
    </row>
    <row r="184" spans="1:17" s="18" customFormat="1" ht="18.75">
      <c r="A184" s="79" t="s">
        <v>217</v>
      </c>
      <c r="B184" s="22" t="s">
        <v>154</v>
      </c>
      <c r="C184" s="22" t="s">
        <v>176</v>
      </c>
      <c r="D184" s="51" t="s">
        <v>75</v>
      </c>
      <c r="E184" s="22" t="s">
        <v>213</v>
      </c>
      <c r="F184" s="17">
        <f>G184+H184+I184</f>
        <v>10</v>
      </c>
      <c r="G184" s="17"/>
      <c r="H184" s="17">
        <v>10</v>
      </c>
      <c r="I184" s="17"/>
      <c r="J184" s="17">
        <f>K184+L184+M184</f>
        <v>10</v>
      </c>
      <c r="K184" s="17"/>
      <c r="L184" s="17">
        <v>10</v>
      </c>
      <c r="M184" s="17"/>
      <c r="N184" s="17">
        <f>O184+P184+Q184</f>
        <v>10</v>
      </c>
      <c r="O184" s="27"/>
      <c r="P184" s="27">
        <v>10</v>
      </c>
      <c r="Q184" s="27"/>
    </row>
    <row r="185" spans="1:17" s="18" customFormat="1" ht="18.75">
      <c r="A185" s="80" t="s">
        <v>158</v>
      </c>
      <c r="B185" s="19" t="s">
        <v>152</v>
      </c>
      <c r="C185" s="19" t="s">
        <v>548</v>
      </c>
      <c r="D185" s="19"/>
      <c r="E185" s="19"/>
      <c r="F185" s="20">
        <f>F189+F208+F186</f>
        <v>24455.300000000003</v>
      </c>
      <c r="G185" s="20">
        <f>G189+G208</f>
        <v>10399.5</v>
      </c>
      <c r="H185" s="20">
        <f>H189+H208</f>
        <v>12822.8</v>
      </c>
      <c r="I185" s="20">
        <f>I189+I208</f>
        <v>0</v>
      </c>
      <c r="J185" s="20">
        <f>J189+J208+J186</f>
        <v>23078</v>
      </c>
      <c r="K185" s="20">
        <f>K189+K208+K186</f>
        <v>9572.8</v>
      </c>
      <c r="L185" s="20">
        <f>L189+L208+L186</f>
        <v>12988.2</v>
      </c>
      <c r="M185" s="20">
        <f>M189+M208+M186</f>
        <v>0</v>
      </c>
      <c r="N185" s="20">
        <f>N189+N208+N186</f>
        <v>23751</v>
      </c>
      <c r="O185" s="17" t="e">
        <f>O189+O208</f>
        <v>#REF!</v>
      </c>
      <c r="P185" s="17" t="e">
        <f>P189+P208</f>
        <v>#REF!</v>
      </c>
      <c r="Q185" s="17" t="e">
        <f>Q189+Q208</f>
        <v>#REF!</v>
      </c>
    </row>
    <row r="186" spans="1:17" s="18" customFormat="1" ht="18.75">
      <c r="A186" s="80" t="s">
        <v>657</v>
      </c>
      <c r="B186" s="19" t="s">
        <v>152</v>
      </c>
      <c r="C186" s="19" t="s">
        <v>164</v>
      </c>
      <c r="D186" s="19"/>
      <c r="E186" s="19"/>
      <c r="F186" s="20">
        <f>F187</f>
        <v>2.4</v>
      </c>
      <c r="G186" s="20">
        <f aca="true" t="shared" si="80" ref="G186:N186">G187</f>
        <v>0</v>
      </c>
      <c r="H186" s="20">
        <f t="shared" si="80"/>
        <v>0</v>
      </c>
      <c r="I186" s="20">
        <f t="shared" si="80"/>
        <v>0</v>
      </c>
      <c r="J186" s="20">
        <f t="shared" si="80"/>
        <v>0</v>
      </c>
      <c r="K186" s="20">
        <f t="shared" si="80"/>
        <v>0</v>
      </c>
      <c r="L186" s="20">
        <f t="shared" si="80"/>
        <v>0</v>
      </c>
      <c r="M186" s="20">
        <f t="shared" si="80"/>
        <v>0</v>
      </c>
      <c r="N186" s="20">
        <f t="shared" si="80"/>
        <v>0</v>
      </c>
      <c r="O186" s="17"/>
      <c r="P186" s="17"/>
      <c r="Q186" s="17"/>
    </row>
    <row r="187" spans="1:17" s="18" customFormat="1" ht="37.5">
      <c r="A187" s="79" t="s">
        <v>658</v>
      </c>
      <c r="B187" s="22" t="s">
        <v>152</v>
      </c>
      <c r="C187" s="22" t="s">
        <v>164</v>
      </c>
      <c r="D187" s="51" t="s">
        <v>659</v>
      </c>
      <c r="E187" s="19"/>
      <c r="F187" s="17">
        <f>F188</f>
        <v>2.4</v>
      </c>
      <c r="G187" s="17">
        <f aca="true" t="shared" si="81" ref="G187:N187">G188</f>
        <v>0</v>
      </c>
      <c r="H187" s="17">
        <f t="shared" si="81"/>
        <v>0</v>
      </c>
      <c r="I187" s="17">
        <f t="shared" si="81"/>
        <v>0</v>
      </c>
      <c r="J187" s="17">
        <f t="shared" si="81"/>
        <v>0</v>
      </c>
      <c r="K187" s="17">
        <f t="shared" si="81"/>
        <v>0</v>
      </c>
      <c r="L187" s="17">
        <f t="shared" si="81"/>
        <v>0</v>
      </c>
      <c r="M187" s="17">
        <f t="shared" si="81"/>
        <v>0</v>
      </c>
      <c r="N187" s="17">
        <f t="shared" si="81"/>
        <v>0</v>
      </c>
      <c r="O187" s="17"/>
      <c r="P187" s="17"/>
      <c r="Q187" s="17"/>
    </row>
    <row r="188" spans="1:17" s="18" customFormat="1" ht="37.5">
      <c r="A188" s="79" t="s">
        <v>118</v>
      </c>
      <c r="B188" s="22" t="s">
        <v>152</v>
      </c>
      <c r="C188" s="22" t="s">
        <v>164</v>
      </c>
      <c r="D188" s="51" t="s">
        <v>659</v>
      </c>
      <c r="E188" s="22" t="s">
        <v>660</v>
      </c>
      <c r="F188" s="17">
        <v>2.4</v>
      </c>
      <c r="G188" s="20"/>
      <c r="H188" s="20"/>
      <c r="I188" s="20"/>
      <c r="J188" s="17">
        <v>0</v>
      </c>
      <c r="K188" s="17"/>
      <c r="L188" s="17"/>
      <c r="M188" s="17"/>
      <c r="N188" s="17">
        <v>0</v>
      </c>
      <c r="O188" s="17"/>
      <c r="P188" s="17"/>
      <c r="Q188" s="17"/>
    </row>
    <row r="189" spans="1:17" s="18" customFormat="1" ht="18.75">
      <c r="A189" s="80" t="s">
        <v>190</v>
      </c>
      <c r="B189" s="19" t="s">
        <v>152</v>
      </c>
      <c r="C189" s="19" t="s">
        <v>156</v>
      </c>
      <c r="D189" s="19"/>
      <c r="E189" s="19"/>
      <c r="F189" s="20">
        <f>F190</f>
        <v>23216.100000000002</v>
      </c>
      <c r="G189" s="20">
        <f aca="true" t="shared" si="82" ref="G189:Q189">G190</f>
        <v>10399.5</v>
      </c>
      <c r="H189" s="20">
        <f t="shared" si="82"/>
        <v>12816.599999999999</v>
      </c>
      <c r="I189" s="20">
        <f t="shared" si="82"/>
        <v>0</v>
      </c>
      <c r="J189" s="20">
        <f t="shared" si="82"/>
        <v>22554.8</v>
      </c>
      <c r="K189" s="20">
        <f t="shared" si="82"/>
        <v>9572.8</v>
      </c>
      <c r="L189" s="20">
        <f t="shared" si="82"/>
        <v>12982</v>
      </c>
      <c r="M189" s="20">
        <f t="shared" si="82"/>
        <v>0</v>
      </c>
      <c r="N189" s="20">
        <f t="shared" si="82"/>
        <v>23227.8</v>
      </c>
      <c r="O189" s="17">
        <f t="shared" si="82"/>
        <v>9572.8</v>
      </c>
      <c r="P189" s="17">
        <f t="shared" si="82"/>
        <v>13655</v>
      </c>
      <c r="Q189" s="17">
        <f t="shared" si="82"/>
        <v>0</v>
      </c>
    </row>
    <row r="190" spans="1:17" s="18" customFormat="1" ht="56.25">
      <c r="A190" s="79" t="s">
        <v>464</v>
      </c>
      <c r="B190" s="22" t="s">
        <v>152</v>
      </c>
      <c r="C190" s="22" t="s">
        <v>156</v>
      </c>
      <c r="D190" s="22" t="s">
        <v>144</v>
      </c>
      <c r="E190" s="22"/>
      <c r="F190" s="17">
        <f>F191+F197+F205</f>
        <v>23216.100000000002</v>
      </c>
      <c r="G190" s="17">
        <f aca="true" t="shared" si="83" ref="G190:N190">G191+G197+G205</f>
        <v>10399.5</v>
      </c>
      <c r="H190" s="17">
        <f t="shared" si="83"/>
        <v>12816.599999999999</v>
      </c>
      <c r="I190" s="17">
        <f t="shared" si="83"/>
        <v>0</v>
      </c>
      <c r="J190" s="17">
        <f>J191+J197+J205</f>
        <v>22554.8</v>
      </c>
      <c r="K190" s="17">
        <f t="shared" si="83"/>
        <v>9572.8</v>
      </c>
      <c r="L190" s="17">
        <f t="shared" si="83"/>
        <v>12982</v>
      </c>
      <c r="M190" s="17">
        <f t="shared" si="83"/>
        <v>0</v>
      </c>
      <c r="N190" s="17">
        <f t="shared" si="83"/>
        <v>23227.8</v>
      </c>
      <c r="O190" s="17">
        <f>O191+O197</f>
        <v>9572.8</v>
      </c>
      <c r="P190" s="17">
        <f>P191+P197</f>
        <v>13655</v>
      </c>
      <c r="Q190" s="17">
        <f>Q191+Q197</f>
        <v>0</v>
      </c>
    </row>
    <row r="191" spans="1:17" s="18" customFormat="1" ht="37.5">
      <c r="A191" s="79" t="s">
        <v>27</v>
      </c>
      <c r="B191" s="22" t="s">
        <v>152</v>
      </c>
      <c r="C191" s="22" t="s">
        <v>156</v>
      </c>
      <c r="D191" s="22" t="s">
        <v>145</v>
      </c>
      <c r="E191" s="22"/>
      <c r="F191" s="17">
        <f>F192+F195</f>
        <v>8671.600000000002</v>
      </c>
      <c r="G191" s="17">
        <f aca="true" t="shared" si="84" ref="G191:N191">G192+G195</f>
        <v>0</v>
      </c>
      <c r="H191" s="17">
        <f t="shared" si="84"/>
        <v>7454.8</v>
      </c>
      <c r="I191" s="17">
        <f t="shared" si="84"/>
        <v>0</v>
      </c>
      <c r="J191" s="17">
        <f t="shared" si="84"/>
        <v>7500</v>
      </c>
      <c r="K191" s="17">
        <f t="shared" si="84"/>
        <v>0</v>
      </c>
      <c r="L191" s="17">
        <f t="shared" si="84"/>
        <v>7500</v>
      </c>
      <c r="M191" s="17">
        <f t="shared" si="84"/>
        <v>0</v>
      </c>
      <c r="N191" s="17">
        <f t="shared" si="84"/>
        <v>7500</v>
      </c>
      <c r="O191" s="17">
        <f>O192</f>
        <v>0</v>
      </c>
      <c r="P191" s="17">
        <f>P192</f>
        <v>7500</v>
      </c>
      <c r="Q191" s="17">
        <f>Q192</f>
        <v>0</v>
      </c>
    </row>
    <row r="192" spans="1:17" s="18" customFormat="1" ht="18.75">
      <c r="A192" s="21" t="s">
        <v>253</v>
      </c>
      <c r="B192" s="22" t="s">
        <v>152</v>
      </c>
      <c r="C192" s="22" t="s">
        <v>156</v>
      </c>
      <c r="D192" s="22" t="s">
        <v>146</v>
      </c>
      <c r="E192" s="22"/>
      <c r="F192" s="17">
        <f>F193+F194</f>
        <v>8590.900000000001</v>
      </c>
      <c r="G192" s="17">
        <f aca="true" t="shared" si="85" ref="G192:Q192">G193+G194</f>
        <v>0</v>
      </c>
      <c r="H192" s="17">
        <f t="shared" si="85"/>
        <v>7454.8</v>
      </c>
      <c r="I192" s="17">
        <f t="shared" si="85"/>
        <v>0</v>
      </c>
      <c r="J192" s="17">
        <f t="shared" si="85"/>
        <v>7500</v>
      </c>
      <c r="K192" s="17">
        <f t="shared" si="85"/>
        <v>0</v>
      </c>
      <c r="L192" s="17">
        <f t="shared" si="85"/>
        <v>7500</v>
      </c>
      <c r="M192" s="17">
        <f t="shared" si="85"/>
        <v>0</v>
      </c>
      <c r="N192" s="17">
        <f t="shared" si="85"/>
        <v>7500</v>
      </c>
      <c r="O192" s="17">
        <f t="shared" si="85"/>
        <v>0</v>
      </c>
      <c r="P192" s="17">
        <f t="shared" si="85"/>
        <v>7500</v>
      </c>
      <c r="Q192" s="17">
        <f t="shared" si="85"/>
        <v>0</v>
      </c>
    </row>
    <row r="193" spans="1:17" s="18" customFormat="1" ht="37.5">
      <c r="A193" s="79" t="s">
        <v>118</v>
      </c>
      <c r="B193" s="22" t="s">
        <v>152</v>
      </c>
      <c r="C193" s="22" t="s">
        <v>156</v>
      </c>
      <c r="D193" s="22" t="s">
        <v>146</v>
      </c>
      <c r="E193" s="22" t="s">
        <v>209</v>
      </c>
      <c r="F193" s="17">
        <v>2084.8</v>
      </c>
      <c r="G193" s="17"/>
      <c r="H193" s="17">
        <v>2054.8</v>
      </c>
      <c r="I193" s="17"/>
      <c r="J193" s="17">
        <f>K193+L193+M193</f>
        <v>2100</v>
      </c>
      <c r="K193" s="17"/>
      <c r="L193" s="17">
        <v>2100</v>
      </c>
      <c r="M193" s="17"/>
      <c r="N193" s="17">
        <f>O193+P193+Q193</f>
        <v>2100</v>
      </c>
      <c r="O193" s="27"/>
      <c r="P193" s="27">
        <v>2100</v>
      </c>
      <c r="Q193" s="27"/>
    </row>
    <row r="194" spans="1:17" s="18" customFormat="1" ht="18.75">
      <c r="A194" s="21" t="s">
        <v>265</v>
      </c>
      <c r="B194" s="22" t="s">
        <v>152</v>
      </c>
      <c r="C194" s="22" t="s">
        <v>156</v>
      </c>
      <c r="D194" s="22" t="s">
        <v>146</v>
      </c>
      <c r="E194" s="22" t="s">
        <v>264</v>
      </c>
      <c r="F194" s="17">
        <v>6506.1</v>
      </c>
      <c r="G194" s="17"/>
      <c r="H194" s="17">
        <v>5400</v>
      </c>
      <c r="I194" s="17"/>
      <c r="J194" s="17">
        <f>K194+L194+M194</f>
        <v>5400</v>
      </c>
      <c r="K194" s="17"/>
      <c r="L194" s="17">
        <v>5400</v>
      </c>
      <c r="M194" s="17"/>
      <c r="N194" s="17">
        <f>O194+P194+Q194</f>
        <v>5400</v>
      </c>
      <c r="O194" s="27"/>
      <c r="P194" s="27">
        <v>5400</v>
      </c>
      <c r="Q194" s="27"/>
    </row>
    <row r="195" spans="1:17" s="18" customFormat="1" ht="37.5">
      <c r="A195" s="15" t="s">
        <v>431</v>
      </c>
      <c r="B195" s="22" t="s">
        <v>152</v>
      </c>
      <c r="C195" s="22" t="s">
        <v>156</v>
      </c>
      <c r="D195" s="22" t="s">
        <v>661</v>
      </c>
      <c r="E195" s="22"/>
      <c r="F195" s="17">
        <f>F196</f>
        <v>80.7</v>
      </c>
      <c r="G195" s="17">
        <f aca="true" t="shared" si="86" ref="G195:N195">G196</f>
        <v>0</v>
      </c>
      <c r="H195" s="17">
        <f t="shared" si="86"/>
        <v>0</v>
      </c>
      <c r="I195" s="17">
        <f t="shared" si="86"/>
        <v>0</v>
      </c>
      <c r="J195" s="17">
        <f t="shared" si="86"/>
        <v>0</v>
      </c>
      <c r="K195" s="17">
        <f t="shared" si="86"/>
        <v>0</v>
      </c>
      <c r="L195" s="17">
        <f t="shared" si="86"/>
        <v>0</v>
      </c>
      <c r="M195" s="17">
        <f t="shared" si="86"/>
        <v>0</v>
      </c>
      <c r="N195" s="17">
        <f t="shared" si="86"/>
        <v>0</v>
      </c>
      <c r="O195" s="27"/>
      <c r="P195" s="27"/>
      <c r="Q195" s="27"/>
    </row>
    <row r="196" spans="1:17" s="18" customFormat="1" ht="18.75">
      <c r="A196" s="21" t="s">
        <v>265</v>
      </c>
      <c r="B196" s="22" t="s">
        <v>152</v>
      </c>
      <c r="C196" s="22" t="s">
        <v>156</v>
      </c>
      <c r="D196" s="22" t="s">
        <v>661</v>
      </c>
      <c r="E196" s="22" t="s">
        <v>264</v>
      </c>
      <c r="F196" s="17">
        <v>80.7</v>
      </c>
      <c r="G196" s="17"/>
      <c r="H196" s="17"/>
      <c r="I196" s="17"/>
      <c r="J196" s="17">
        <v>0</v>
      </c>
      <c r="K196" s="17"/>
      <c r="L196" s="17"/>
      <c r="M196" s="17"/>
      <c r="N196" s="17">
        <v>0</v>
      </c>
      <c r="O196" s="27"/>
      <c r="P196" s="27"/>
      <c r="Q196" s="27"/>
    </row>
    <row r="197" spans="1:17" s="18" customFormat="1" ht="37.5">
      <c r="A197" s="79" t="s">
        <v>28</v>
      </c>
      <c r="B197" s="22" t="s">
        <v>152</v>
      </c>
      <c r="C197" s="22" t="s">
        <v>156</v>
      </c>
      <c r="D197" s="22" t="s">
        <v>147</v>
      </c>
      <c r="E197" s="22"/>
      <c r="F197" s="17">
        <f>F198+F203+F201</f>
        <v>6935.699999999999</v>
      </c>
      <c r="G197" s="17">
        <f aca="true" t="shared" si="87" ref="G197:Q197">G198+G203+G201</f>
        <v>10399.5</v>
      </c>
      <c r="H197" s="17">
        <f t="shared" si="87"/>
        <v>5361.799999999999</v>
      </c>
      <c r="I197" s="17">
        <f t="shared" si="87"/>
        <v>0</v>
      </c>
      <c r="J197" s="17">
        <f t="shared" si="87"/>
        <v>15054.8</v>
      </c>
      <c r="K197" s="17">
        <f t="shared" si="87"/>
        <v>9572.8</v>
      </c>
      <c r="L197" s="17">
        <f t="shared" si="87"/>
        <v>5482</v>
      </c>
      <c r="M197" s="17">
        <f t="shared" si="87"/>
        <v>0</v>
      </c>
      <c r="N197" s="17">
        <f t="shared" si="87"/>
        <v>15727.8</v>
      </c>
      <c r="O197" s="17">
        <f t="shared" si="87"/>
        <v>9572.8</v>
      </c>
      <c r="P197" s="17">
        <f t="shared" si="87"/>
        <v>6155</v>
      </c>
      <c r="Q197" s="17">
        <f t="shared" si="87"/>
        <v>0</v>
      </c>
    </row>
    <row r="198" spans="1:17" s="18" customFormat="1" ht="18.75">
      <c r="A198" s="79" t="s">
        <v>252</v>
      </c>
      <c r="B198" s="22" t="s">
        <v>152</v>
      </c>
      <c r="C198" s="22" t="s">
        <v>156</v>
      </c>
      <c r="D198" s="22" t="s">
        <v>148</v>
      </c>
      <c r="E198" s="22"/>
      <c r="F198" s="17">
        <f>F199+F200</f>
        <v>4211.4</v>
      </c>
      <c r="G198" s="17">
        <f aca="true" t="shared" si="88" ref="G198:Q198">G199</f>
        <v>0</v>
      </c>
      <c r="H198" s="17">
        <f t="shared" si="88"/>
        <v>5347.4</v>
      </c>
      <c r="I198" s="17">
        <f t="shared" si="88"/>
        <v>0</v>
      </c>
      <c r="J198" s="17">
        <f>J199+J200</f>
        <v>5467.8</v>
      </c>
      <c r="K198" s="17">
        <f>K199+K200</f>
        <v>0</v>
      </c>
      <c r="L198" s="17">
        <f>L199+L200</f>
        <v>5467.8</v>
      </c>
      <c r="M198" s="17">
        <f>M199+M200</f>
        <v>0</v>
      </c>
      <c r="N198" s="17">
        <f>N199+N200</f>
        <v>6140.8</v>
      </c>
      <c r="O198" s="17">
        <f t="shared" si="88"/>
        <v>0</v>
      </c>
      <c r="P198" s="17">
        <f t="shared" si="88"/>
        <v>6140.8</v>
      </c>
      <c r="Q198" s="17">
        <f t="shared" si="88"/>
        <v>0</v>
      </c>
    </row>
    <row r="199" spans="1:17" s="18" customFormat="1" ht="37.5">
      <c r="A199" s="79" t="s">
        <v>118</v>
      </c>
      <c r="B199" s="22" t="s">
        <v>152</v>
      </c>
      <c r="C199" s="22" t="s">
        <v>156</v>
      </c>
      <c r="D199" s="22" t="s">
        <v>148</v>
      </c>
      <c r="E199" s="22" t="s">
        <v>209</v>
      </c>
      <c r="F199" s="17">
        <v>2761.4</v>
      </c>
      <c r="G199" s="17"/>
      <c r="H199" s="17">
        <v>5347.4</v>
      </c>
      <c r="I199" s="17"/>
      <c r="J199" s="17">
        <f>K199+L199+M199</f>
        <v>5467.8</v>
      </c>
      <c r="K199" s="17"/>
      <c r="L199" s="17">
        <v>5467.8</v>
      </c>
      <c r="M199" s="17"/>
      <c r="N199" s="17">
        <f>O199+P199+Q199</f>
        <v>6140.8</v>
      </c>
      <c r="O199" s="27"/>
      <c r="P199" s="27">
        <v>6140.8</v>
      </c>
      <c r="Q199" s="27"/>
    </row>
    <row r="200" spans="1:17" s="18" customFormat="1" ht="18.75">
      <c r="A200" s="21" t="s">
        <v>265</v>
      </c>
      <c r="B200" s="22" t="s">
        <v>152</v>
      </c>
      <c r="C200" s="22" t="s">
        <v>156</v>
      </c>
      <c r="D200" s="22" t="s">
        <v>148</v>
      </c>
      <c r="E200" s="22" t="s">
        <v>264</v>
      </c>
      <c r="F200" s="17">
        <v>1450</v>
      </c>
      <c r="G200" s="17"/>
      <c r="H200" s="17"/>
      <c r="I200" s="17"/>
      <c r="J200" s="17">
        <v>0</v>
      </c>
      <c r="K200" s="17"/>
      <c r="L200" s="17"/>
      <c r="M200" s="17"/>
      <c r="N200" s="17">
        <v>0</v>
      </c>
      <c r="O200" s="27"/>
      <c r="P200" s="27"/>
      <c r="Q200" s="27"/>
    </row>
    <row r="201" spans="1:17" s="18" customFormat="1" ht="37.5">
      <c r="A201" s="15" t="s">
        <v>431</v>
      </c>
      <c r="B201" s="22" t="s">
        <v>152</v>
      </c>
      <c r="C201" s="22" t="s">
        <v>156</v>
      </c>
      <c r="D201" s="22" t="s">
        <v>564</v>
      </c>
      <c r="E201" s="22"/>
      <c r="F201" s="17">
        <f>F202</f>
        <v>1289.1</v>
      </c>
      <c r="G201" s="17">
        <v>8978.6</v>
      </c>
      <c r="H201" s="17">
        <f aca="true" t="shared" si="89" ref="H201:Q201">H202</f>
        <v>0</v>
      </c>
      <c r="I201" s="17">
        <f t="shared" si="89"/>
        <v>0</v>
      </c>
      <c r="J201" s="17">
        <f t="shared" si="89"/>
        <v>8165</v>
      </c>
      <c r="K201" s="17">
        <f t="shared" si="89"/>
        <v>8165</v>
      </c>
      <c r="L201" s="17">
        <f t="shared" si="89"/>
        <v>0</v>
      </c>
      <c r="M201" s="17">
        <f t="shared" si="89"/>
        <v>0</v>
      </c>
      <c r="N201" s="17">
        <f t="shared" si="89"/>
        <v>8165</v>
      </c>
      <c r="O201" s="17">
        <f t="shared" si="89"/>
        <v>8165</v>
      </c>
      <c r="P201" s="17">
        <f t="shared" si="89"/>
        <v>0</v>
      </c>
      <c r="Q201" s="17">
        <f t="shared" si="89"/>
        <v>0</v>
      </c>
    </row>
    <row r="202" spans="1:17" s="18" customFormat="1" ht="18.75">
      <c r="A202" s="21" t="s">
        <v>265</v>
      </c>
      <c r="B202" s="22" t="s">
        <v>152</v>
      </c>
      <c r="C202" s="22" t="s">
        <v>156</v>
      </c>
      <c r="D202" s="22" t="s">
        <v>564</v>
      </c>
      <c r="E202" s="22" t="s">
        <v>264</v>
      </c>
      <c r="F202" s="17">
        <v>1289.1</v>
      </c>
      <c r="G202" s="17">
        <v>8978.6</v>
      </c>
      <c r="H202" s="17"/>
      <c r="I202" s="17"/>
      <c r="J202" s="17">
        <f>K202+L202+M202</f>
        <v>8165</v>
      </c>
      <c r="K202" s="17">
        <v>8165</v>
      </c>
      <c r="L202" s="17"/>
      <c r="M202" s="17"/>
      <c r="N202" s="17">
        <f>O202+P202+Q202</f>
        <v>8165</v>
      </c>
      <c r="O202" s="27">
        <v>8165</v>
      </c>
      <c r="P202" s="27"/>
      <c r="Q202" s="27"/>
    </row>
    <row r="203" spans="1:17" s="18" customFormat="1" ht="54.75" customHeight="1">
      <c r="A203" s="79" t="s">
        <v>429</v>
      </c>
      <c r="B203" s="22" t="s">
        <v>152</v>
      </c>
      <c r="C203" s="22" t="s">
        <v>156</v>
      </c>
      <c r="D203" s="22" t="s">
        <v>427</v>
      </c>
      <c r="E203" s="22"/>
      <c r="F203" s="17">
        <f>F204</f>
        <v>1435.2</v>
      </c>
      <c r="G203" s="17">
        <f aca="true" t="shared" si="90" ref="G203:Q203">G204</f>
        <v>1420.9</v>
      </c>
      <c r="H203" s="17">
        <f t="shared" si="90"/>
        <v>14.4</v>
      </c>
      <c r="I203" s="17">
        <f t="shared" si="90"/>
        <v>0</v>
      </c>
      <c r="J203" s="17">
        <f t="shared" si="90"/>
        <v>1422</v>
      </c>
      <c r="K203" s="17">
        <f t="shared" si="90"/>
        <v>1407.8</v>
      </c>
      <c r="L203" s="17">
        <f t="shared" si="90"/>
        <v>14.2</v>
      </c>
      <c r="M203" s="17">
        <f t="shared" si="90"/>
        <v>0</v>
      </c>
      <c r="N203" s="17">
        <f t="shared" si="90"/>
        <v>1422</v>
      </c>
      <c r="O203" s="17">
        <f t="shared" si="90"/>
        <v>1407.8</v>
      </c>
      <c r="P203" s="17">
        <f t="shared" si="90"/>
        <v>14.2</v>
      </c>
      <c r="Q203" s="17">
        <f t="shared" si="90"/>
        <v>0</v>
      </c>
    </row>
    <row r="204" spans="1:17" s="18" customFormat="1" ht="18.75">
      <c r="A204" s="21" t="s">
        <v>265</v>
      </c>
      <c r="B204" s="22" t="s">
        <v>152</v>
      </c>
      <c r="C204" s="22" t="s">
        <v>156</v>
      </c>
      <c r="D204" s="22" t="s">
        <v>427</v>
      </c>
      <c r="E204" s="22" t="s">
        <v>264</v>
      </c>
      <c r="F204" s="17">
        <v>1435.2</v>
      </c>
      <c r="G204" s="17">
        <v>1420.9</v>
      </c>
      <c r="H204" s="17">
        <v>14.4</v>
      </c>
      <c r="I204" s="17"/>
      <c r="J204" s="17">
        <f>K204+L204+M204</f>
        <v>1422</v>
      </c>
      <c r="K204" s="17">
        <v>1407.8</v>
      </c>
      <c r="L204" s="17">
        <v>14.2</v>
      </c>
      <c r="M204" s="17"/>
      <c r="N204" s="17">
        <f>O204+P204+Q204</f>
        <v>1422</v>
      </c>
      <c r="O204" s="27">
        <v>1407.8</v>
      </c>
      <c r="P204" s="27">
        <v>14.2</v>
      </c>
      <c r="Q204" s="27"/>
    </row>
    <row r="205" spans="1:17" s="18" customFormat="1" ht="37.5">
      <c r="A205" s="64" t="s">
        <v>608</v>
      </c>
      <c r="B205" s="22" t="s">
        <v>152</v>
      </c>
      <c r="C205" s="22" t="s">
        <v>156</v>
      </c>
      <c r="D205" s="22" t="s">
        <v>609</v>
      </c>
      <c r="E205" s="22"/>
      <c r="F205" s="17">
        <f>F206</f>
        <v>7608.8</v>
      </c>
      <c r="G205" s="17">
        <f aca="true" t="shared" si="91" ref="G205:N205">G206</f>
        <v>0</v>
      </c>
      <c r="H205" s="17">
        <f t="shared" si="91"/>
        <v>0</v>
      </c>
      <c r="I205" s="17">
        <f t="shared" si="91"/>
        <v>0</v>
      </c>
      <c r="J205" s="17">
        <f t="shared" si="91"/>
        <v>0</v>
      </c>
      <c r="K205" s="17">
        <f t="shared" si="91"/>
        <v>0</v>
      </c>
      <c r="L205" s="17">
        <f t="shared" si="91"/>
        <v>0</v>
      </c>
      <c r="M205" s="17">
        <f t="shared" si="91"/>
        <v>0</v>
      </c>
      <c r="N205" s="17">
        <f t="shared" si="91"/>
        <v>0</v>
      </c>
      <c r="O205" s="27"/>
      <c r="P205" s="27"/>
      <c r="Q205" s="27"/>
    </row>
    <row r="206" spans="1:17" s="18" customFormat="1" ht="37.5">
      <c r="A206" s="64" t="s">
        <v>431</v>
      </c>
      <c r="B206" s="22" t="s">
        <v>152</v>
      </c>
      <c r="C206" s="22" t="s">
        <v>156</v>
      </c>
      <c r="D206" s="22" t="s">
        <v>610</v>
      </c>
      <c r="E206" s="22"/>
      <c r="F206" s="17">
        <f>F207</f>
        <v>7608.8</v>
      </c>
      <c r="G206" s="17"/>
      <c r="H206" s="17"/>
      <c r="I206" s="17"/>
      <c r="J206" s="17">
        <v>0</v>
      </c>
      <c r="K206" s="17"/>
      <c r="L206" s="17"/>
      <c r="M206" s="17"/>
      <c r="N206" s="17">
        <v>0</v>
      </c>
      <c r="O206" s="27"/>
      <c r="P206" s="27"/>
      <c r="Q206" s="27"/>
    </row>
    <row r="207" spans="1:17" s="18" customFormat="1" ht="18.75">
      <c r="A207" s="21" t="s">
        <v>265</v>
      </c>
      <c r="B207" s="22" t="s">
        <v>152</v>
      </c>
      <c r="C207" s="22" t="s">
        <v>156</v>
      </c>
      <c r="D207" s="22" t="s">
        <v>610</v>
      </c>
      <c r="E207" s="22" t="s">
        <v>264</v>
      </c>
      <c r="F207" s="17">
        <v>7608.8</v>
      </c>
      <c r="G207" s="17"/>
      <c r="H207" s="17"/>
      <c r="I207" s="17"/>
      <c r="J207" s="17">
        <v>0</v>
      </c>
      <c r="K207" s="17"/>
      <c r="L207" s="17"/>
      <c r="M207" s="17"/>
      <c r="N207" s="17">
        <v>0</v>
      </c>
      <c r="O207" s="27"/>
      <c r="P207" s="27"/>
      <c r="Q207" s="27"/>
    </row>
    <row r="208" spans="1:17" s="18" customFormat="1" ht="18.75">
      <c r="A208" s="81" t="s">
        <v>201</v>
      </c>
      <c r="B208" s="19" t="s">
        <v>152</v>
      </c>
      <c r="C208" s="19" t="s">
        <v>202</v>
      </c>
      <c r="D208" s="19"/>
      <c r="E208" s="19"/>
      <c r="F208" s="20">
        <f aca="true" t="shared" si="92" ref="F208:Q208">F216+F209</f>
        <v>1236.8</v>
      </c>
      <c r="G208" s="20">
        <f t="shared" si="92"/>
        <v>0</v>
      </c>
      <c r="H208" s="20">
        <f t="shared" si="92"/>
        <v>6.2</v>
      </c>
      <c r="I208" s="20">
        <f t="shared" si="92"/>
        <v>0</v>
      </c>
      <c r="J208" s="20">
        <f t="shared" si="92"/>
        <v>523.2</v>
      </c>
      <c r="K208" s="20">
        <f t="shared" si="92"/>
        <v>0</v>
      </c>
      <c r="L208" s="20">
        <f t="shared" si="92"/>
        <v>6.2</v>
      </c>
      <c r="M208" s="20">
        <f t="shared" si="92"/>
        <v>0</v>
      </c>
      <c r="N208" s="20">
        <f t="shared" si="92"/>
        <v>523.2</v>
      </c>
      <c r="O208" s="17" t="e">
        <f t="shared" si="92"/>
        <v>#REF!</v>
      </c>
      <c r="P208" s="17" t="e">
        <f t="shared" si="92"/>
        <v>#REF!</v>
      </c>
      <c r="Q208" s="17" t="e">
        <f t="shared" si="92"/>
        <v>#REF!</v>
      </c>
    </row>
    <row r="209" spans="1:17" s="18" customFormat="1" ht="37.5">
      <c r="A209" s="21" t="s">
        <v>448</v>
      </c>
      <c r="B209" s="22" t="s">
        <v>152</v>
      </c>
      <c r="C209" s="22" t="s">
        <v>202</v>
      </c>
      <c r="D209" s="39" t="s">
        <v>292</v>
      </c>
      <c r="E209" s="22"/>
      <c r="F209" s="17">
        <f aca="true" t="shared" si="93" ref="F209:Q210">F210</f>
        <v>1230.6</v>
      </c>
      <c r="G209" s="17">
        <f t="shared" si="93"/>
        <v>0</v>
      </c>
      <c r="H209" s="17">
        <f t="shared" si="93"/>
        <v>0</v>
      </c>
      <c r="I209" s="17">
        <f t="shared" si="93"/>
        <v>0</v>
      </c>
      <c r="J209" s="17">
        <f t="shared" si="93"/>
        <v>517</v>
      </c>
      <c r="K209" s="17">
        <f t="shared" si="93"/>
        <v>0</v>
      </c>
      <c r="L209" s="17">
        <f t="shared" si="93"/>
        <v>0</v>
      </c>
      <c r="M209" s="17">
        <f t="shared" si="93"/>
        <v>0</v>
      </c>
      <c r="N209" s="17">
        <f t="shared" si="93"/>
        <v>517</v>
      </c>
      <c r="O209" s="17" t="e">
        <f t="shared" si="93"/>
        <v>#REF!</v>
      </c>
      <c r="P209" s="17" t="e">
        <f t="shared" si="93"/>
        <v>#REF!</v>
      </c>
      <c r="Q209" s="17" t="e">
        <f t="shared" si="93"/>
        <v>#REF!</v>
      </c>
    </row>
    <row r="210" spans="1:17" s="18" customFormat="1" ht="37.5">
      <c r="A210" s="21" t="s">
        <v>449</v>
      </c>
      <c r="B210" s="22" t="s">
        <v>152</v>
      </c>
      <c r="C210" s="22" t="s">
        <v>202</v>
      </c>
      <c r="D210" s="39" t="s">
        <v>417</v>
      </c>
      <c r="E210" s="22"/>
      <c r="F210" s="17">
        <f t="shared" si="93"/>
        <v>1230.6</v>
      </c>
      <c r="G210" s="17">
        <f t="shared" si="93"/>
        <v>0</v>
      </c>
      <c r="H210" s="17">
        <f t="shared" si="93"/>
        <v>0</v>
      </c>
      <c r="I210" s="17">
        <f t="shared" si="93"/>
        <v>0</v>
      </c>
      <c r="J210" s="17">
        <f t="shared" si="93"/>
        <v>517</v>
      </c>
      <c r="K210" s="17">
        <f t="shared" si="93"/>
        <v>0</v>
      </c>
      <c r="L210" s="17">
        <f t="shared" si="93"/>
        <v>0</v>
      </c>
      <c r="M210" s="17">
        <f t="shared" si="93"/>
        <v>0</v>
      </c>
      <c r="N210" s="17">
        <f t="shared" si="93"/>
        <v>517</v>
      </c>
      <c r="O210" s="17" t="e">
        <f t="shared" si="93"/>
        <v>#REF!</v>
      </c>
      <c r="P210" s="17" t="e">
        <f t="shared" si="93"/>
        <v>#REF!</v>
      </c>
      <c r="Q210" s="17" t="e">
        <f t="shared" si="93"/>
        <v>#REF!</v>
      </c>
    </row>
    <row r="211" spans="1:17" s="18" customFormat="1" ht="37.5">
      <c r="A211" s="21" t="s">
        <v>421</v>
      </c>
      <c r="B211" s="22" t="s">
        <v>152</v>
      </c>
      <c r="C211" s="22" t="s">
        <v>202</v>
      </c>
      <c r="D211" s="39" t="s">
        <v>418</v>
      </c>
      <c r="E211" s="22"/>
      <c r="F211" s="17">
        <f>F214+F212</f>
        <v>1230.6</v>
      </c>
      <c r="G211" s="17">
        <f aca="true" t="shared" si="94" ref="G211:N211">G214+G212</f>
        <v>0</v>
      </c>
      <c r="H211" s="17">
        <f t="shared" si="94"/>
        <v>0</v>
      </c>
      <c r="I211" s="17">
        <f t="shared" si="94"/>
        <v>0</v>
      </c>
      <c r="J211" s="17">
        <f t="shared" si="94"/>
        <v>517</v>
      </c>
      <c r="K211" s="17">
        <f t="shared" si="94"/>
        <v>0</v>
      </c>
      <c r="L211" s="17">
        <f t="shared" si="94"/>
        <v>0</v>
      </c>
      <c r="M211" s="17">
        <f t="shared" si="94"/>
        <v>0</v>
      </c>
      <c r="N211" s="17">
        <f t="shared" si="94"/>
        <v>517</v>
      </c>
      <c r="O211" s="17" t="e">
        <f>O214</f>
        <v>#REF!</v>
      </c>
      <c r="P211" s="17" t="e">
        <f>P214</f>
        <v>#REF!</v>
      </c>
      <c r="Q211" s="17" t="e">
        <f>Q214</f>
        <v>#REF!</v>
      </c>
    </row>
    <row r="212" spans="1:17" s="18" customFormat="1" ht="42.75" customHeight="1">
      <c r="A212" s="21" t="s">
        <v>617</v>
      </c>
      <c r="B212" s="22" t="s">
        <v>152</v>
      </c>
      <c r="C212" s="22" t="s">
        <v>202</v>
      </c>
      <c r="D212" s="39" t="s">
        <v>616</v>
      </c>
      <c r="E212" s="22"/>
      <c r="F212" s="17">
        <f>F213</f>
        <v>713.5</v>
      </c>
      <c r="G212" s="17">
        <f aca="true" t="shared" si="95" ref="G212:N212">G213</f>
        <v>0</v>
      </c>
      <c r="H212" s="17">
        <f t="shared" si="95"/>
        <v>0</v>
      </c>
      <c r="I212" s="17">
        <f t="shared" si="95"/>
        <v>0</v>
      </c>
      <c r="J212" s="17">
        <f t="shared" si="95"/>
        <v>0</v>
      </c>
      <c r="K212" s="17">
        <f t="shared" si="95"/>
        <v>0</v>
      </c>
      <c r="L212" s="17">
        <f t="shared" si="95"/>
        <v>0</v>
      </c>
      <c r="M212" s="17">
        <f t="shared" si="95"/>
        <v>0</v>
      </c>
      <c r="N212" s="17">
        <f t="shared" si="95"/>
        <v>0</v>
      </c>
      <c r="O212" s="17"/>
      <c r="P212" s="17"/>
      <c r="Q212" s="17"/>
    </row>
    <row r="213" spans="1:17" s="18" customFormat="1" ht="56.25">
      <c r="A213" s="21" t="s">
        <v>615</v>
      </c>
      <c r="B213" s="22" t="s">
        <v>152</v>
      </c>
      <c r="C213" s="22" t="s">
        <v>202</v>
      </c>
      <c r="D213" s="39" t="s">
        <v>616</v>
      </c>
      <c r="E213" s="22" t="s">
        <v>614</v>
      </c>
      <c r="F213" s="17">
        <v>713.5</v>
      </c>
      <c r="G213" s="17"/>
      <c r="H213" s="17"/>
      <c r="I213" s="17"/>
      <c r="J213" s="17">
        <v>0</v>
      </c>
      <c r="K213" s="17"/>
      <c r="L213" s="17"/>
      <c r="M213" s="17"/>
      <c r="N213" s="17">
        <v>0</v>
      </c>
      <c r="O213" s="17"/>
      <c r="P213" s="17"/>
      <c r="Q213" s="17"/>
    </row>
    <row r="214" spans="1:17" s="18" customFormat="1" ht="37.5">
      <c r="A214" s="21" t="s">
        <v>420</v>
      </c>
      <c r="B214" s="22" t="s">
        <v>152</v>
      </c>
      <c r="C214" s="22" t="s">
        <v>202</v>
      </c>
      <c r="D214" s="39" t="s">
        <v>419</v>
      </c>
      <c r="E214" s="22"/>
      <c r="F214" s="17">
        <f>F215</f>
        <v>517.1</v>
      </c>
      <c r="G214" s="17">
        <f aca="true" t="shared" si="96" ref="G214:N214">G215</f>
        <v>0</v>
      </c>
      <c r="H214" s="17">
        <f t="shared" si="96"/>
        <v>0</v>
      </c>
      <c r="I214" s="17">
        <f t="shared" si="96"/>
        <v>0</v>
      </c>
      <c r="J214" s="17">
        <f t="shared" si="96"/>
        <v>517</v>
      </c>
      <c r="K214" s="17">
        <f t="shared" si="96"/>
        <v>0</v>
      </c>
      <c r="L214" s="17">
        <f t="shared" si="96"/>
        <v>0</v>
      </c>
      <c r="M214" s="17">
        <f t="shared" si="96"/>
        <v>0</v>
      </c>
      <c r="N214" s="17">
        <f t="shared" si="96"/>
        <v>517</v>
      </c>
      <c r="O214" s="17" t="e">
        <f>#REF!</f>
        <v>#REF!</v>
      </c>
      <c r="P214" s="17" t="e">
        <f>#REF!</f>
        <v>#REF!</v>
      </c>
      <c r="Q214" s="17" t="e">
        <f>#REF!</f>
        <v>#REF!</v>
      </c>
    </row>
    <row r="215" spans="1:17" s="18" customFormat="1" ht="58.5" customHeight="1">
      <c r="A215" s="21" t="s">
        <v>615</v>
      </c>
      <c r="B215" s="22" t="s">
        <v>152</v>
      </c>
      <c r="C215" s="22" t="s">
        <v>202</v>
      </c>
      <c r="D215" s="39" t="s">
        <v>419</v>
      </c>
      <c r="E215" s="22" t="s">
        <v>614</v>
      </c>
      <c r="F215" s="17">
        <v>517.1</v>
      </c>
      <c r="G215" s="17"/>
      <c r="H215" s="17"/>
      <c r="I215" s="17"/>
      <c r="J215" s="17">
        <v>517</v>
      </c>
      <c r="K215" s="17"/>
      <c r="L215" s="17"/>
      <c r="M215" s="17"/>
      <c r="N215" s="17">
        <v>517</v>
      </c>
      <c r="O215" s="27"/>
      <c r="P215" s="27"/>
      <c r="Q215" s="27"/>
    </row>
    <row r="216" spans="1:17" s="18" customFormat="1" ht="18.75">
      <c r="A216" s="21" t="s">
        <v>409</v>
      </c>
      <c r="B216" s="22" t="s">
        <v>152</v>
      </c>
      <c r="C216" s="22" t="s">
        <v>202</v>
      </c>
      <c r="D216" s="51" t="s">
        <v>280</v>
      </c>
      <c r="E216" s="22"/>
      <c r="F216" s="17">
        <f>F217</f>
        <v>6.2</v>
      </c>
      <c r="G216" s="17">
        <f aca="true" t="shared" si="97" ref="G216:Q217">G217</f>
        <v>0</v>
      </c>
      <c r="H216" s="17">
        <f t="shared" si="97"/>
        <v>6.2</v>
      </c>
      <c r="I216" s="17">
        <f t="shared" si="97"/>
        <v>0</v>
      </c>
      <c r="J216" s="17">
        <f t="shared" si="97"/>
        <v>6.2</v>
      </c>
      <c r="K216" s="17">
        <f t="shared" si="97"/>
        <v>0</v>
      </c>
      <c r="L216" s="17">
        <f t="shared" si="97"/>
        <v>6.2</v>
      </c>
      <c r="M216" s="17">
        <f t="shared" si="97"/>
        <v>0</v>
      </c>
      <c r="N216" s="17">
        <f t="shared" si="97"/>
        <v>6.2</v>
      </c>
      <c r="O216" s="17">
        <f t="shared" si="97"/>
        <v>0</v>
      </c>
      <c r="P216" s="17">
        <f t="shared" si="97"/>
        <v>6.2</v>
      </c>
      <c r="Q216" s="17">
        <f t="shared" si="97"/>
        <v>0</v>
      </c>
    </row>
    <row r="217" spans="1:17" s="18" customFormat="1" ht="37.5">
      <c r="A217" s="21" t="s">
        <v>273</v>
      </c>
      <c r="B217" s="22" t="s">
        <v>152</v>
      </c>
      <c r="C217" s="22" t="s">
        <v>202</v>
      </c>
      <c r="D217" s="51" t="s">
        <v>79</v>
      </c>
      <c r="E217" s="22"/>
      <c r="F217" s="17">
        <f>F218</f>
        <v>6.2</v>
      </c>
      <c r="G217" s="17">
        <f t="shared" si="97"/>
        <v>0</v>
      </c>
      <c r="H217" s="17">
        <f t="shared" si="97"/>
        <v>6.2</v>
      </c>
      <c r="I217" s="17">
        <f t="shared" si="97"/>
        <v>0</v>
      </c>
      <c r="J217" s="17">
        <f t="shared" si="97"/>
        <v>6.2</v>
      </c>
      <c r="K217" s="17">
        <f t="shared" si="97"/>
        <v>0</v>
      </c>
      <c r="L217" s="17">
        <f t="shared" si="97"/>
        <v>6.2</v>
      </c>
      <c r="M217" s="17">
        <f t="shared" si="97"/>
        <v>0</v>
      </c>
      <c r="N217" s="17">
        <f t="shared" si="97"/>
        <v>6.2</v>
      </c>
      <c r="O217" s="17">
        <f t="shared" si="97"/>
        <v>0</v>
      </c>
      <c r="P217" s="17">
        <f t="shared" si="97"/>
        <v>6.2</v>
      </c>
      <c r="Q217" s="17">
        <f t="shared" si="97"/>
        <v>0</v>
      </c>
    </row>
    <row r="218" spans="1:17" s="18" customFormat="1" ht="56.25">
      <c r="A218" s="21" t="s">
        <v>109</v>
      </c>
      <c r="B218" s="22" t="s">
        <v>152</v>
      </c>
      <c r="C218" s="22" t="s">
        <v>202</v>
      </c>
      <c r="D218" s="51" t="s">
        <v>128</v>
      </c>
      <c r="E218" s="22"/>
      <c r="F218" s="17">
        <f aca="true" t="shared" si="98" ref="F218:Q218">F219</f>
        <v>6.2</v>
      </c>
      <c r="G218" s="17">
        <f t="shared" si="98"/>
        <v>0</v>
      </c>
      <c r="H218" s="17">
        <f t="shared" si="98"/>
        <v>6.2</v>
      </c>
      <c r="I218" s="17">
        <f t="shared" si="98"/>
        <v>0</v>
      </c>
      <c r="J218" s="17">
        <f t="shared" si="98"/>
        <v>6.2</v>
      </c>
      <c r="K218" s="17">
        <f t="shared" si="98"/>
        <v>0</v>
      </c>
      <c r="L218" s="17">
        <f t="shared" si="98"/>
        <v>6.2</v>
      </c>
      <c r="M218" s="17">
        <f t="shared" si="98"/>
        <v>0</v>
      </c>
      <c r="N218" s="17">
        <f t="shared" si="98"/>
        <v>6.2</v>
      </c>
      <c r="O218" s="17">
        <f t="shared" si="98"/>
        <v>0</v>
      </c>
      <c r="P218" s="17">
        <f t="shared" si="98"/>
        <v>6.2</v>
      </c>
      <c r="Q218" s="17">
        <f t="shared" si="98"/>
        <v>0</v>
      </c>
    </row>
    <row r="219" spans="1:17" s="18" customFormat="1" ht="18.75">
      <c r="A219" s="21" t="s">
        <v>265</v>
      </c>
      <c r="B219" s="22" t="s">
        <v>152</v>
      </c>
      <c r="C219" s="22" t="s">
        <v>202</v>
      </c>
      <c r="D219" s="51" t="s">
        <v>128</v>
      </c>
      <c r="E219" s="22" t="s">
        <v>264</v>
      </c>
      <c r="F219" s="17">
        <f>G219+H219+I219</f>
        <v>6.2</v>
      </c>
      <c r="G219" s="17"/>
      <c r="H219" s="17">
        <v>6.2</v>
      </c>
      <c r="I219" s="17"/>
      <c r="J219" s="17">
        <f>K219+L219+M219</f>
        <v>6.2</v>
      </c>
      <c r="K219" s="17"/>
      <c r="L219" s="17">
        <v>6.2</v>
      </c>
      <c r="M219" s="17"/>
      <c r="N219" s="17">
        <f>O219+P219+Q219</f>
        <v>6.2</v>
      </c>
      <c r="O219" s="27"/>
      <c r="P219" s="27">
        <v>6.2</v>
      </c>
      <c r="Q219" s="27"/>
    </row>
    <row r="220" spans="1:17" s="18" customFormat="1" ht="18.75">
      <c r="A220" s="80" t="s">
        <v>196</v>
      </c>
      <c r="B220" s="19" t="s">
        <v>159</v>
      </c>
      <c r="C220" s="19" t="s">
        <v>548</v>
      </c>
      <c r="D220" s="77"/>
      <c r="E220" s="19"/>
      <c r="F220" s="20">
        <f>F221+F229+F248</f>
        <v>3165.3</v>
      </c>
      <c r="G220" s="20">
        <f aca="true" t="shared" si="99" ref="G220:Q220">G221+G229</f>
        <v>0</v>
      </c>
      <c r="H220" s="20">
        <f t="shared" si="99"/>
        <v>1153.8000000000002</v>
      </c>
      <c r="I220" s="20">
        <f t="shared" si="99"/>
        <v>0</v>
      </c>
      <c r="J220" s="20">
        <f>J221+J229+J248</f>
        <v>818</v>
      </c>
      <c r="K220" s="20">
        <f>K221+K229+K248</f>
        <v>0</v>
      </c>
      <c r="L220" s="20">
        <f>L221+L229+L248</f>
        <v>818</v>
      </c>
      <c r="M220" s="20">
        <f>M221+M229+M248</f>
        <v>0</v>
      </c>
      <c r="N220" s="20">
        <f>N221+N229+N248</f>
        <v>22297.4</v>
      </c>
      <c r="O220" s="17">
        <f t="shared" si="99"/>
        <v>20835</v>
      </c>
      <c r="P220" s="17">
        <f t="shared" si="99"/>
        <v>818</v>
      </c>
      <c r="Q220" s="17">
        <f t="shared" si="99"/>
        <v>644.4</v>
      </c>
    </row>
    <row r="221" spans="1:17" s="18" customFormat="1" ht="18.75">
      <c r="A221" s="80" t="s">
        <v>197</v>
      </c>
      <c r="B221" s="19" t="s">
        <v>159</v>
      </c>
      <c r="C221" s="19" t="s">
        <v>151</v>
      </c>
      <c r="D221" s="77"/>
      <c r="E221" s="19"/>
      <c r="F221" s="20">
        <f>F226+F222</f>
        <v>1118.2</v>
      </c>
      <c r="G221" s="20">
        <f aca="true" t="shared" si="100" ref="G221:Q221">G226+G222</f>
        <v>0</v>
      </c>
      <c r="H221" s="20">
        <f t="shared" si="100"/>
        <v>609.1</v>
      </c>
      <c r="I221" s="20">
        <f t="shared" si="100"/>
        <v>0</v>
      </c>
      <c r="J221" s="20">
        <f t="shared" si="100"/>
        <v>609.1</v>
      </c>
      <c r="K221" s="20">
        <f t="shared" si="100"/>
        <v>0</v>
      </c>
      <c r="L221" s="20">
        <f t="shared" si="100"/>
        <v>609.1</v>
      </c>
      <c r="M221" s="20">
        <f t="shared" si="100"/>
        <v>0</v>
      </c>
      <c r="N221" s="20">
        <f t="shared" si="100"/>
        <v>609.1</v>
      </c>
      <c r="O221" s="17">
        <f t="shared" si="100"/>
        <v>0</v>
      </c>
      <c r="P221" s="17">
        <f t="shared" si="100"/>
        <v>609.1</v>
      </c>
      <c r="Q221" s="17">
        <f t="shared" si="100"/>
        <v>0</v>
      </c>
    </row>
    <row r="222" spans="1:17" s="18" customFormat="1" ht="43.5" customHeight="1">
      <c r="A222" s="79" t="s">
        <v>462</v>
      </c>
      <c r="B222" s="22" t="s">
        <v>159</v>
      </c>
      <c r="C222" s="22" t="s">
        <v>151</v>
      </c>
      <c r="D222" s="22" t="s">
        <v>325</v>
      </c>
      <c r="E222" s="22"/>
      <c r="F222" s="17">
        <f>F223</f>
        <v>1000</v>
      </c>
      <c r="G222" s="17">
        <f aca="true" t="shared" si="101" ref="G222:Q224">G223</f>
        <v>0</v>
      </c>
      <c r="H222" s="17">
        <f t="shared" si="101"/>
        <v>500</v>
      </c>
      <c r="I222" s="17">
        <f t="shared" si="101"/>
        <v>0</v>
      </c>
      <c r="J222" s="17">
        <f t="shared" si="101"/>
        <v>500</v>
      </c>
      <c r="K222" s="17">
        <f t="shared" si="101"/>
        <v>0</v>
      </c>
      <c r="L222" s="17">
        <f t="shared" si="101"/>
        <v>500</v>
      </c>
      <c r="M222" s="17">
        <f t="shared" si="101"/>
        <v>0</v>
      </c>
      <c r="N222" s="17">
        <f t="shared" si="101"/>
        <v>500</v>
      </c>
      <c r="O222" s="17">
        <f t="shared" si="101"/>
        <v>0</v>
      </c>
      <c r="P222" s="17">
        <f t="shared" si="101"/>
        <v>500</v>
      </c>
      <c r="Q222" s="17">
        <f t="shared" si="101"/>
        <v>0</v>
      </c>
    </row>
    <row r="223" spans="1:17" s="18" customFormat="1" ht="40.5" customHeight="1">
      <c r="A223" s="79" t="s">
        <v>33</v>
      </c>
      <c r="B223" s="22" t="s">
        <v>159</v>
      </c>
      <c r="C223" s="22" t="s">
        <v>151</v>
      </c>
      <c r="D223" s="22" t="s">
        <v>34</v>
      </c>
      <c r="E223" s="22"/>
      <c r="F223" s="17">
        <f>F224</f>
        <v>1000</v>
      </c>
      <c r="G223" s="17">
        <f t="shared" si="101"/>
        <v>0</v>
      </c>
      <c r="H223" s="17">
        <f t="shared" si="101"/>
        <v>500</v>
      </c>
      <c r="I223" s="17">
        <f t="shared" si="101"/>
        <v>0</v>
      </c>
      <c r="J223" s="17">
        <f t="shared" si="101"/>
        <v>500</v>
      </c>
      <c r="K223" s="17">
        <f t="shared" si="101"/>
        <v>0</v>
      </c>
      <c r="L223" s="17">
        <f t="shared" si="101"/>
        <v>500</v>
      </c>
      <c r="M223" s="17">
        <f t="shared" si="101"/>
        <v>0</v>
      </c>
      <c r="N223" s="17">
        <f t="shared" si="101"/>
        <v>500</v>
      </c>
      <c r="O223" s="17">
        <f t="shared" si="101"/>
        <v>0</v>
      </c>
      <c r="P223" s="17">
        <f t="shared" si="101"/>
        <v>500</v>
      </c>
      <c r="Q223" s="17">
        <f t="shared" si="101"/>
        <v>0</v>
      </c>
    </row>
    <row r="224" spans="1:17" s="18" customFormat="1" ht="18.75">
      <c r="A224" s="79" t="s">
        <v>267</v>
      </c>
      <c r="B224" s="22" t="s">
        <v>159</v>
      </c>
      <c r="C224" s="22" t="s">
        <v>151</v>
      </c>
      <c r="D224" s="22" t="s">
        <v>35</v>
      </c>
      <c r="E224" s="22"/>
      <c r="F224" s="17">
        <f>F225</f>
        <v>1000</v>
      </c>
      <c r="G224" s="17">
        <f t="shared" si="101"/>
        <v>0</v>
      </c>
      <c r="H224" s="17">
        <f t="shared" si="101"/>
        <v>500</v>
      </c>
      <c r="I224" s="17">
        <f t="shared" si="101"/>
        <v>0</v>
      </c>
      <c r="J224" s="17">
        <f t="shared" si="101"/>
        <v>500</v>
      </c>
      <c r="K224" s="17">
        <f t="shared" si="101"/>
        <v>0</v>
      </c>
      <c r="L224" s="17">
        <f t="shared" si="101"/>
        <v>500</v>
      </c>
      <c r="M224" s="17">
        <f t="shared" si="101"/>
        <v>0</v>
      </c>
      <c r="N224" s="17">
        <f t="shared" si="101"/>
        <v>500</v>
      </c>
      <c r="O224" s="17">
        <f t="shared" si="101"/>
        <v>0</v>
      </c>
      <c r="P224" s="17">
        <f t="shared" si="101"/>
        <v>500</v>
      </c>
      <c r="Q224" s="17">
        <f t="shared" si="101"/>
        <v>0</v>
      </c>
    </row>
    <row r="225" spans="1:17" s="18" customFormat="1" ht="18.75">
      <c r="A225" s="79" t="s">
        <v>432</v>
      </c>
      <c r="B225" s="22" t="s">
        <v>159</v>
      </c>
      <c r="C225" s="22" t="s">
        <v>151</v>
      </c>
      <c r="D225" s="22" t="s">
        <v>35</v>
      </c>
      <c r="E225" s="22" t="s">
        <v>216</v>
      </c>
      <c r="F225" s="17">
        <v>1000</v>
      </c>
      <c r="G225" s="17"/>
      <c r="H225" s="17">
        <v>500</v>
      </c>
      <c r="I225" s="17"/>
      <c r="J225" s="17">
        <f>K225+L225+M225</f>
        <v>500</v>
      </c>
      <c r="K225" s="17"/>
      <c r="L225" s="17">
        <v>500</v>
      </c>
      <c r="M225" s="17"/>
      <c r="N225" s="17">
        <f>O225+P225+Q225</f>
        <v>500</v>
      </c>
      <c r="O225" s="27"/>
      <c r="P225" s="27">
        <v>500</v>
      </c>
      <c r="Q225" s="27"/>
    </row>
    <row r="226" spans="1:17" s="18" customFormat="1" ht="18.75">
      <c r="A226" s="79" t="s">
        <v>197</v>
      </c>
      <c r="B226" s="22" t="s">
        <v>159</v>
      </c>
      <c r="C226" s="22" t="s">
        <v>151</v>
      </c>
      <c r="D226" s="51" t="s">
        <v>40</v>
      </c>
      <c r="E226" s="22"/>
      <c r="F226" s="17">
        <f>F227</f>
        <v>118.2</v>
      </c>
      <c r="G226" s="17">
        <f aca="true" t="shared" si="102" ref="G226:Q227">G227</f>
        <v>0</v>
      </c>
      <c r="H226" s="17">
        <f t="shared" si="102"/>
        <v>109.1</v>
      </c>
      <c r="I226" s="17">
        <f t="shared" si="102"/>
        <v>0</v>
      </c>
      <c r="J226" s="17">
        <f t="shared" si="102"/>
        <v>109.1</v>
      </c>
      <c r="K226" s="17">
        <f t="shared" si="102"/>
        <v>0</v>
      </c>
      <c r="L226" s="17">
        <f t="shared" si="102"/>
        <v>109.1</v>
      </c>
      <c r="M226" s="17">
        <f t="shared" si="102"/>
        <v>0</v>
      </c>
      <c r="N226" s="17">
        <f t="shared" si="102"/>
        <v>109.1</v>
      </c>
      <c r="O226" s="17">
        <f t="shared" si="102"/>
        <v>0</v>
      </c>
      <c r="P226" s="17">
        <f t="shared" si="102"/>
        <v>109.1</v>
      </c>
      <c r="Q226" s="17">
        <f t="shared" si="102"/>
        <v>0</v>
      </c>
    </row>
    <row r="227" spans="1:17" s="18" customFormat="1" ht="18.75">
      <c r="A227" s="79" t="s">
        <v>365</v>
      </c>
      <c r="B227" s="22" t="s">
        <v>159</v>
      </c>
      <c r="C227" s="22" t="s">
        <v>151</v>
      </c>
      <c r="D227" s="51" t="s">
        <v>41</v>
      </c>
      <c r="E227" s="22"/>
      <c r="F227" s="17">
        <f>F228</f>
        <v>118.2</v>
      </c>
      <c r="G227" s="17">
        <f t="shared" si="102"/>
        <v>0</v>
      </c>
      <c r="H227" s="17">
        <f t="shared" si="102"/>
        <v>109.1</v>
      </c>
      <c r="I227" s="17">
        <f t="shared" si="102"/>
        <v>0</v>
      </c>
      <c r="J227" s="17">
        <f t="shared" si="102"/>
        <v>109.1</v>
      </c>
      <c r="K227" s="17">
        <f t="shared" si="102"/>
        <v>0</v>
      </c>
      <c r="L227" s="17">
        <f t="shared" si="102"/>
        <v>109.1</v>
      </c>
      <c r="M227" s="17">
        <f t="shared" si="102"/>
        <v>0</v>
      </c>
      <c r="N227" s="17">
        <f t="shared" si="102"/>
        <v>109.1</v>
      </c>
      <c r="O227" s="17">
        <f t="shared" si="102"/>
        <v>0</v>
      </c>
      <c r="P227" s="17">
        <f t="shared" si="102"/>
        <v>109.1</v>
      </c>
      <c r="Q227" s="17">
        <f t="shared" si="102"/>
        <v>0</v>
      </c>
    </row>
    <row r="228" spans="1:17" s="18" customFormat="1" ht="37.5">
      <c r="A228" s="79" t="s">
        <v>118</v>
      </c>
      <c r="B228" s="22" t="s">
        <v>159</v>
      </c>
      <c r="C228" s="22" t="s">
        <v>151</v>
      </c>
      <c r="D228" s="51" t="s">
        <v>41</v>
      </c>
      <c r="E228" s="22" t="s">
        <v>209</v>
      </c>
      <c r="F228" s="17">
        <v>118.2</v>
      </c>
      <c r="G228" s="17"/>
      <c r="H228" s="17">
        <v>109.1</v>
      </c>
      <c r="I228" s="17"/>
      <c r="J228" s="17">
        <f>K228+L228+M228</f>
        <v>109.1</v>
      </c>
      <c r="K228" s="17"/>
      <c r="L228" s="17">
        <v>109.1</v>
      </c>
      <c r="M228" s="17"/>
      <c r="N228" s="17">
        <f>O228+P228+Q228</f>
        <v>109.1</v>
      </c>
      <c r="O228" s="27"/>
      <c r="P228" s="27">
        <v>109.1</v>
      </c>
      <c r="Q228" s="27"/>
    </row>
    <row r="229" spans="1:17" s="18" customFormat="1" ht="18.75">
      <c r="A229" s="81" t="s">
        <v>188</v>
      </c>
      <c r="B229" s="19" t="s">
        <v>159</v>
      </c>
      <c r="C229" s="19" t="s">
        <v>155</v>
      </c>
      <c r="D229" s="77"/>
      <c r="E229" s="19"/>
      <c r="F229" s="20">
        <f aca="true" t="shared" si="103" ref="F229:Q229">F230+F245</f>
        <v>247.10000000000002</v>
      </c>
      <c r="G229" s="20">
        <f t="shared" si="103"/>
        <v>0</v>
      </c>
      <c r="H229" s="20">
        <f t="shared" si="103"/>
        <v>544.7</v>
      </c>
      <c r="I229" s="20">
        <f t="shared" si="103"/>
        <v>0</v>
      </c>
      <c r="J229" s="20">
        <f t="shared" si="103"/>
        <v>208.9</v>
      </c>
      <c r="K229" s="20">
        <f t="shared" si="103"/>
        <v>0</v>
      </c>
      <c r="L229" s="20">
        <f t="shared" si="103"/>
        <v>208.9</v>
      </c>
      <c r="M229" s="20">
        <f t="shared" si="103"/>
        <v>0</v>
      </c>
      <c r="N229" s="20">
        <f t="shared" si="103"/>
        <v>21688.300000000003</v>
      </c>
      <c r="O229" s="17">
        <f t="shared" si="103"/>
        <v>20835</v>
      </c>
      <c r="P229" s="17">
        <f t="shared" si="103"/>
        <v>208.9</v>
      </c>
      <c r="Q229" s="17">
        <f t="shared" si="103"/>
        <v>644.4</v>
      </c>
    </row>
    <row r="230" spans="1:17" s="18" customFormat="1" ht="56.25">
      <c r="A230" s="79" t="s">
        <v>459</v>
      </c>
      <c r="B230" s="22" t="s">
        <v>159</v>
      </c>
      <c r="C230" s="22" t="s">
        <v>155</v>
      </c>
      <c r="D230" s="22" t="s">
        <v>298</v>
      </c>
      <c r="E230" s="22"/>
      <c r="F230" s="17">
        <f aca="true" t="shared" si="104" ref="F230:Q230">F231+F238</f>
        <v>211.3</v>
      </c>
      <c r="G230" s="17">
        <f t="shared" si="104"/>
        <v>0</v>
      </c>
      <c r="H230" s="17">
        <f t="shared" si="104"/>
        <v>468</v>
      </c>
      <c r="I230" s="17">
        <f t="shared" si="104"/>
        <v>0</v>
      </c>
      <c r="J230" s="17">
        <f t="shared" si="104"/>
        <v>168</v>
      </c>
      <c r="K230" s="17">
        <f t="shared" si="104"/>
        <v>0</v>
      </c>
      <c r="L230" s="17">
        <f t="shared" si="104"/>
        <v>168</v>
      </c>
      <c r="M230" s="17">
        <f t="shared" si="104"/>
        <v>0</v>
      </c>
      <c r="N230" s="17">
        <f t="shared" si="104"/>
        <v>21647.4</v>
      </c>
      <c r="O230" s="17">
        <f t="shared" si="104"/>
        <v>20835</v>
      </c>
      <c r="P230" s="17">
        <f t="shared" si="104"/>
        <v>168</v>
      </c>
      <c r="Q230" s="17">
        <f t="shared" si="104"/>
        <v>644.4</v>
      </c>
    </row>
    <row r="231" spans="1:17" s="18" customFormat="1" ht="37.5">
      <c r="A231" s="79" t="s">
        <v>460</v>
      </c>
      <c r="B231" s="22" t="s">
        <v>159</v>
      </c>
      <c r="C231" s="22" t="s">
        <v>155</v>
      </c>
      <c r="D231" s="22" t="s">
        <v>299</v>
      </c>
      <c r="E231" s="22"/>
      <c r="F231" s="17">
        <f>F235+F232</f>
        <v>52.4</v>
      </c>
      <c r="G231" s="17">
        <f aca="true" t="shared" si="105" ref="G231:Q231">G235+G232</f>
        <v>0</v>
      </c>
      <c r="H231" s="17">
        <f t="shared" si="105"/>
        <v>468</v>
      </c>
      <c r="I231" s="17">
        <f t="shared" si="105"/>
        <v>0</v>
      </c>
      <c r="J231" s="17">
        <f t="shared" si="105"/>
        <v>168</v>
      </c>
      <c r="K231" s="17">
        <f t="shared" si="105"/>
        <v>0</v>
      </c>
      <c r="L231" s="17">
        <f t="shared" si="105"/>
        <v>168</v>
      </c>
      <c r="M231" s="17">
        <f t="shared" si="105"/>
        <v>0</v>
      </c>
      <c r="N231" s="17">
        <f t="shared" si="105"/>
        <v>168</v>
      </c>
      <c r="O231" s="17">
        <f t="shared" si="105"/>
        <v>0</v>
      </c>
      <c r="P231" s="17">
        <f t="shared" si="105"/>
        <v>168</v>
      </c>
      <c r="Q231" s="17">
        <f t="shared" si="105"/>
        <v>0</v>
      </c>
    </row>
    <row r="232" spans="1:17" s="18" customFormat="1" ht="37.5">
      <c r="A232" s="15" t="s">
        <v>513</v>
      </c>
      <c r="B232" s="22" t="s">
        <v>159</v>
      </c>
      <c r="C232" s="22" t="s">
        <v>155</v>
      </c>
      <c r="D232" s="22" t="s">
        <v>65</v>
      </c>
      <c r="E232" s="22"/>
      <c r="F232" s="17">
        <f>F233</f>
        <v>52.4</v>
      </c>
      <c r="G232" s="17">
        <f aca="true" t="shared" si="106" ref="G232:Q233">G233</f>
        <v>0</v>
      </c>
      <c r="H232" s="17">
        <f t="shared" si="106"/>
        <v>168</v>
      </c>
      <c r="I232" s="17">
        <f t="shared" si="106"/>
        <v>0</v>
      </c>
      <c r="J232" s="17">
        <f t="shared" si="106"/>
        <v>168</v>
      </c>
      <c r="K232" s="17">
        <f t="shared" si="106"/>
        <v>0</v>
      </c>
      <c r="L232" s="17">
        <f t="shared" si="106"/>
        <v>168</v>
      </c>
      <c r="M232" s="17">
        <f t="shared" si="106"/>
        <v>0</v>
      </c>
      <c r="N232" s="17">
        <f t="shared" si="106"/>
        <v>168</v>
      </c>
      <c r="O232" s="17">
        <f t="shared" si="106"/>
        <v>0</v>
      </c>
      <c r="P232" s="17">
        <f t="shared" si="106"/>
        <v>168</v>
      </c>
      <c r="Q232" s="17">
        <f t="shared" si="106"/>
        <v>0</v>
      </c>
    </row>
    <row r="233" spans="1:17" s="18" customFormat="1" ht="18.75">
      <c r="A233" s="15" t="s">
        <v>262</v>
      </c>
      <c r="B233" s="22" t="s">
        <v>159</v>
      </c>
      <c r="C233" s="22" t="s">
        <v>155</v>
      </c>
      <c r="D233" s="22" t="s">
        <v>520</v>
      </c>
      <c r="E233" s="22"/>
      <c r="F233" s="17">
        <f>F234</f>
        <v>52.4</v>
      </c>
      <c r="G233" s="17">
        <f t="shared" si="106"/>
        <v>0</v>
      </c>
      <c r="H233" s="17">
        <f t="shared" si="106"/>
        <v>168</v>
      </c>
      <c r="I233" s="17">
        <f t="shared" si="106"/>
        <v>0</v>
      </c>
      <c r="J233" s="17">
        <f t="shared" si="106"/>
        <v>168</v>
      </c>
      <c r="K233" s="17">
        <f t="shared" si="106"/>
        <v>0</v>
      </c>
      <c r="L233" s="17">
        <f t="shared" si="106"/>
        <v>168</v>
      </c>
      <c r="M233" s="17">
        <f t="shared" si="106"/>
        <v>0</v>
      </c>
      <c r="N233" s="17">
        <f t="shared" si="106"/>
        <v>168</v>
      </c>
      <c r="O233" s="17">
        <f t="shared" si="106"/>
        <v>0</v>
      </c>
      <c r="P233" s="17">
        <f t="shared" si="106"/>
        <v>168</v>
      </c>
      <c r="Q233" s="17">
        <f t="shared" si="106"/>
        <v>0</v>
      </c>
    </row>
    <row r="234" spans="1:17" s="18" customFormat="1" ht="36.75" customHeight="1">
      <c r="A234" s="79" t="s">
        <v>118</v>
      </c>
      <c r="B234" s="22" t="s">
        <v>159</v>
      </c>
      <c r="C234" s="22" t="s">
        <v>155</v>
      </c>
      <c r="D234" s="22" t="s">
        <v>520</v>
      </c>
      <c r="E234" s="22" t="s">
        <v>209</v>
      </c>
      <c r="F234" s="17">
        <v>52.4</v>
      </c>
      <c r="G234" s="17"/>
      <c r="H234" s="17">
        <v>168</v>
      </c>
      <c r="I234" s="17"/>
      <c r="J234" s="17">
        <f>K234+L234+M234</f>
        <v>168</v>
      </c>
      <c r="K234" s="17"/>
      <c r="L234" s="17">
        <v>168</v>
      </c>
      <c r="M234" s="17"/>
      <c r="N234" s="17">
        <f>O234+P234+Q234</f>
        <v>168</v>
      </c>
      <c r="O234" s="17"/>
      <c r="P234" s="17">
        <v>168</v>
      </c>
      <c r="Q234" s="17"/>
    </row>
    <row r="235" spans="1:17" s="18" customFormat="1" ht="38.25" customHeight="1" hidden="1">
      <c r="A235" s="79" t="s">
        <v>392</v>
      </c>
      <c r="B235" s="22" t="s">
        <v>159</v>
      </c>
      <c r="C235" s="22" t="s">
        <v>155</v>
      </c>
      <c r="D235" s="22" t="s">
        <v>105</v>
      </c>
      <c r="E235" s="22"/>
      <c r="F235" s="17">
        <f>F236</f>
        <v>0</v>
      </c>
      <c r="G235" s="17">
        <f aca="true" t="shared" si="107" ref="G235:Q235">G236</f>
        <v>0</v>
      </c>
      <c r="H235" s="17">
        <f t="shared" si="107"/>
        <v>300</v>
      </c>
      <c r="I235" s="17">
        <f t="shared" si="107"/>
        <v>0</v>
      </c>
      <c r="J235" s="17">
        <f t="shared" si="107"/>
        <v>0</v>
      </c>
      <c r="K235" s="17">
        <f t="shared" si="107"/>
        <v>0</v>
      </c>
      <c r="L235" s="17">
        <f t="shared" si="107"/>
        <v>0</v>
      </c>
      <c r="M235" s="17">
        <f t="shared" si="107"/>
        <v>0</v>
      </c>
      <c r="N235" s="17">
        <f t="shared" si="107"/>
        <v>0</v>
      </c>
      <c r="O235" s="17">
        <f t="shared" si="107"/>
        <v>0</v>
      </c>
      <c r="P235" s="17">
        <f t="shared" si="107"/>
        <v>0</v>
      </c>
      <c r="Q235" s="17">
        <f t="shared" si="107"/>
        <v>0</v>
      </c>
    </row>
    <row r="236" spans="1:17" s="18" customFormat="1" ht="75" hidden="1">
      <c r="A236" s="79" t="s">
        <v>530</v>
      </c>
      <c r="B236" s="22" t="s">
        <v>159</v>
      </c>
      <c r="C236" s="22" t="s">
        <v>155</v>
      </c>
      <c r="D236" s="22" t="s">
        <v>414</v>
      </c>
      <c r="E236" s="22"/>
      <c r="F236" s="17">
        <f>F237</f>
        <v>0</v>
      </c>
      <c r="G236" s="17">
        <f aca="true" t="shared" si="108" ref="G236:Q236">G237</f>
        <v>0</v>
      </c>
      <c r="H236" s="17">
        <f t="shared" si="108"/>
        <v>300</v>
      </c>
      <c r="I236" s="17">
        <f t="shared" si="108"/>
        <v>0</v>
      </c>
      <c r="J236" s="17">
        <f t="shared" si="108"/>
        <v>0</v>
      </c>
      <c r="K236" s="17">
        <f t="shared" si="108"/>
        <v>0</v>
      </c>
      <c r="L236" s="17">
        <f t="shared" si="108"/>
        <v>0</v>
      </c>
      <c r="M236" s="17">
        <f t="shared" si="108"/>
        <v>0</v>
      </c>
      <c r="N236" s="17">
        <f t="shared" si="108"/>
        <v>0</v>
      </c>
      <c r="O236" s="17">
        <f t="shared" si="108"/>
        <v>0</v>
      </c>
      <c r="P236" s="17">
        <f t="shared" si="108"/>
        <v>0</v>
      </c>
      <c r="Q236" s="17">
        <f t="shared" si="108"/>
        <v>0</v>
      </c>
    </row>
    <row r="237" spans="1:17" s="18" customFormat="1" ht="37.5" hidden="1">
      <c r="A237" s="79" t="s">
        <v>118</v>
      </c>
      <c r="B237" s="22" t="s">
        <v>159</v>
      </c>
      <c r="C237" s="22" t="s">
        <v>155</v>
      </c>
      <c r="D237" s="22" t="s">
        <v>414</v>
      </c>
      <c r="E237" s="22" t="s">
        <v>209</v>
      </c>
      <c r="F237" s="17">
        <v>0</v>
      </c>
      <c r="G237" s="17"/>
      <c r="H237" s="17">
        <v>300</v>
      </c>
      <c r="I237" s="17"/>
      <c r="J237" s="17">
        <f>K237+L237+M237</f>
        <v>0</v>
      </c>
      <c r="K237" s="17"/>
      <c r="L237" s="17"/>
      <c r="M237" s="17"/>
      <c r="N237" s="17">
        <f>O237+P237+Q237</f>
        <v>0</v>
      </c>
      <c r="O237" s="27"/>
      <c r="P237" s="27"/>
      <c r="Q237" s="27"/>
    </row>
    <row r="238" spans="1:17" s="18" customFormat="1" ht="41.25" customHeight="1">
      <c r="A238" s="79" t="s">
        <v>461</v>
      </c>
      <c r="B238" s="22" t="s">
        <v>159</v>
      </c>
      <c r="C238" s="22" t="s">
        <v>155</v>
      </c>
      <c r="D238" s="22" t="s">
        <v>14</v>
      </c>
      <c r="E238" s="22"/>
      <c r="F238" s="17">
        <f>F242+F239</f>
        <v>158.9</v>
      </c>
      <c r="G238" s="17">
        <f aca="true" t="shared" si="109" ref="G238:N238">G242+G239</f>
        <v>0</v>
      </c>
      <c r="H238" s="17">
        <f t="shared" si="109"/>
        <v>0</v>
      </c>
      <c r="I238" s="17">
        <f t="shared" si="109"/>
        <v>0</v>
      </c>
      <c r="J238" s="17">
        <f t="shared" si="109"/>
        <v>0</v>
      </c>
      <c r="K238" s="17">
        <f t="shared" si="109"/>
        <v>0</v>
      </c>
      <c r="L238" s="17">
        <f t="shared" si="109"/>
        <v>0</v>
      </c>
      <c r="M238" s="17">
        <f t="shared" si="109"/>
        <v>0</v>
      </c>
      <c r="N238" s="17">
        <f t="shared" si="109"/>
        <v>21479.4</v>
      </c>
      <c r="O238" s="17">
        <f>O242</f>
        <v>20835</v>
      </c>
      <c r="P238" s="17">
        <f>P242</f>
        <v>0</v>
      </c>
      <c r="Q238" s="17">
        <f>Q242</f>
        <v>644.4</v>
      </c>
    </row>
    <row r="239" spans="1:17" s="18" customFormat="1" ht="41.25" customHeight="1">
      <c r="A239" s="60" t="s">
        <v>632</v>
      </c>
      <c r="B239" s="22" t="s">
        <v>159</v>
      </c>
      <c r="C239" s="22" t="s">
        <v>155</v>
      </c>
      <c r="D239" s="22" t="s">
        <v>106</v>
      </c>
      <c r="E239" s="22"/>
      <c r="F239" s="17">
        <f>F240</f>
        <v>158.9</v>
      </c>
      <c r="G239" s="17">
        <f aca="true" t="shared" si="110" ref="G239:N239">G240</f>
        <v>0</v>
      </c>
      <c r="H239" s="17">
        <f t="shared" si="110"/>
        <v>0</v>
      </c>
      <c r="I239" s="17">
        <f t="shared" si="110"/>
        <v>0</v>
      </c>
      <c r="J239" s="17">
        <f t="shared" si="110"/>
        <v>0</v>
      </c>
      <c r="K239" s="17">
        <f t="shared" si="110"/>
        <v>0</v>
      </c>
      <c r="L239" s="17">
        <f t="shared" si="110"/>
        <v>0</v>
      </c>
      <c r="M239" s="17">
        <f t="shared" si="110"/>
        <v>0</v>
      </c>
      <c r="N239" s="17">
        <f t="shared" si="110"/>
        <v>0</v>
      </c>
      <c r="O239" s="17"/>
      <c r="P239" s="17"/>
      <c r="Q239" s="17"/>
    </row>
    <row r="240" spans="1:17" s="18" customFormat="1" ht="30" customHeight="1">
      <c r="A240" s="30" t="s">
        <v>619</v>
      </c>
      <c r="B240" s="22" t="s">
        <v>159</v>
      </c>
      <c r="C240" s="22" t="s">
        <v>155</v>
      </c>
      <c r="D240" s="22" t="s">
        <v>618</v>
      </c>
      <c r="E240" s="22"/>
      <c r="F240" s="17">
        <f>F241</f>
        <v>158.9</v>
      </c>
      <c r="G240" s="17">
        <f aca="true" t="shared" si="111" ref="G240:N240">G241</f>
        <v>0</v>
      </c>
      <c r="H240" s="17">
        <f t="shared" si="111"/>
        <v>0</v>
      </c>
      <c r="I240" s="17">
        <f t="shared" si="111"/>
        <v>0</v>
      </c>
      <c r="J240" s="17">
        <f t="shared" si="111"/>
        <v>0</v>
      </c>
      <c r="K240" s="17">
        <f t="shared" si="111"/>
        <v>0</v>
      </c>
      <c r="L240" s="17">
        <f t="shared" si="111"/>
        <v>0</v>
      </c>
      <c r="M240" s="17">
        <f t="shared" si="111"/>
        <v>0</v>
      </c>
      <c r="N240" s="17">
        <f t="shared" si="111"/>
        <v>0</v>
      </c>
      <c r="O240" s="17"/>
      <c r="P240" s="17"/>
      <c r="Q240" s="17"/>
    </row>
    <row r="241" spans="1:17" s="18" customFormat="1" ht="29.25" customHeight="1">
      <c r="A241" s="27" t="s">
        <v>187</v>
      </c>
      <c r="B241" s="22" t="s">
        <v>159</v>
      </c>
      <c r="C241" s="22" t="s">
        <v>155</v>
      </c>
      <c r="D241" s="22" t="s">
        <v>618</v>
      </c>
      <c r="E241" s="22" t="s">
        <v>216</v>
      </c>
      <c r="F241" s="17">
        <v>158.9</v>
      </c>
      <c r="G241" s="17"/>
      <c r="H241" s="17"/>
      <c r="I241" s="17"/>
      <c r="J241" s="17">
        <v>0</v>
      </c>
      <c r="K241" s="17"/>
      <c r="L241" s="17"/>
      <c r="M241" s="17"/>
      <c r="N241" s="17">
        <v>0</v>
      </c>
      <c r="O241" s="17"/>
      <c r="P241" s="17"/>
      <c r="Q241" s="17"/>
    </row>
    <row r="242" spans="1:17" s="18" customFormat="1" ht="56.25">
      <c r="A242" s="79" t="s">
        <v>590</v>
      </c>
      <c r="B242" s="22" t="s">
        <v>159</v>
      </c>
      <c r="C242" s="22" t="s">
        <v>155</v>
      </c>
      <c r="D242" s="22" t="s">
        <v>592</v>
      </c>
      <c r="E242" s="22"/>
      <c r="F242" s="17">
        <f>F243</f>
        <v>0</v>
      </c>
      <c r="G242" s="17">
        <f aca="true" t="shared" si="112" ref="G242:Q243">G243</f>
        <v>0</v>
      </c>
      <c r="H242" s="17">
        <f t="shared" si="112"/>
        <v>0</v>
      </c>
      <c r="I242" s="17">
        <f t="shared" si="112"/>
        <v>0</v>
      </c>
      <c r="J242" s="17">
        <f t="shared" si="112"/>
        <v>0</v>
      </c>
      <c r="K242" s="17">
        <f t="shared" si="112"/>
        <v>0</v>
      </c>
      <c r="L242" s="17">
        <f t="shared" si="112"/>
        <v>0</v>
      </c>
      <c r="M242" s="17">
        <f t="shared" si="112"/>
        <v>0</v>
      </c>
      <c r="N242" s="17">
        <f t="shared" si="112"/>
        <v>21479.4</v>
      </c>
      <c r="O242" s="17">
        <f t="shared" si="112"/>
        <v>20835</v>
      </c>
      <c r="P242" s="17">
        <f t="shared" si="112"/>
        <v>0</v>
      </c>
      <c r="Q242" s="17">
        <f t="shared" si="112"/>
        <v>644.4</v>
      </c>
    </row>
    <row r="243" spans="1:17" s="18" customFormat="1" ht="39.75" customHeight="1">
      <c r="A243" s="79" t="s">
        <v>591</v>
      </c>
      <c r="B243" s="22" t="s">
        <v>159</v>
      </c>
      <c r="C243" s="22" t="s">
        <v>155</v>
      </c>
      <c r="D243" s="22" t="s">
        <v>582</v>
      </c>
      <c r="E243" s="22"/>
      <c r="F243" s="17">
        <f>F244</f>
        <v>0</v>
      </c>
      <c r="G243" s="17">
        <f t="shared" si="112"/>
        <v>0</v>
      </c>
      <c r="H243" s="17">
        <f t="shared" si="112"/>
        <v>0</v>
      </c>
      <c r="I243" s="17">
        <f t="shared" si="112"/>
        <v>0</v>
      </c>
      <c r="J243" s="17">
        <f t="shared" si="112"/>
        <v>0</v>
      </c>
      <c r="K243" s="17">
        <f t="shared" si="112"/>
        <v>0</v>
      </c>
      <c r="L243" s="17">
        <f t="shared" si="112"/>
        <v>0</v>
      </c>
      <c r="M243" s="17">
        <f t="shared" si="112"/>
        <v>0</v>
      </c>
      <c r="N243" s="17">
        <f t="shared" si="112"/>
        <v>21479.4</v>
      </c>
      <c r="O243" s="17">
        <f t="shared" si="112"/>
        <v>20835</v>
      </c>
      <c r="P243" s="17">
        <f t="shared" si="112"/>
        <v>0</v>
      </c>
      <c r="Q243" s="17">
        <f t="shared" si="112"/>
        <v>644.4</v>
      </c>
    </row>
    <row r="244" spans="1:17" s="18" customFormat="1" ht="18.75">
      <c r="A244" s="27" t="s">
        <v>187</v>
      </c>
      <c r="B244" s="22" t="s">
        <v>159</v>
      </c>
      <c r="C244" s="22" t="s">
        <v>155</v>
      </c>
      <c r="D244" s="22" t="s">
        <v>582</v>
      </c>
      <c r="E244" s="22" t="s">
        <v>216</v>
      </c>
      <c r="F244" s="17">
        <f>G244+H244+I244</f>
        <v>0</v>
      </c>
      <c r="G244" s="17"/>
      <c r="H244" s="17"/>
      <c r="I244" s="17"/>
      <c r="J244" s="17">
        <f>K244+L244+M244</f>
        <v>0</v>
      </c>
      <c r="K244" s="17"/>
      <c r="L244" s="17"/>
      <c r="M244" s="17"/>
      <c r="N244" s="17">
        <f>O244+P244+Q244</f>
        <v>21479.4</v>
      </c>
      <c r="O244" s="27">
        <v>20835</v>
      </c>
      <c r="P244" s="27"/>
      <c r="Q244" s="27">
        <v>644.4</v>
      </c>
    </row>
    <row r="245" spans="1:17" s="18" customFormat="1" ht="18.75">
      <c r="A245" s="79" t="s">
        <v>197</v>
      </c>
      <c r="B245" s="22" t="s">
        <v>159</v>
      </c>
      <c r="C245" s="22" t="s">
        <v>155</v>
      </c>
      <c r="D245" s="51" t="s">
        <v>40</v>
      </c>
      <c r="E245" s="22"/>
      <c r="F245" s="17">
        <f>F246</f>
        <v>35.8</v>
      </c>
      <c r="G245" s="17">
        <f aca="true" t="shared" si="113" ref="G245:Q246">G246</f>
        <v>0</v>
      </c>
      <c r="H245" s="17">
        <f t="shared" si="113"/>
        <v>76.7</v>
      </c>
      <c r="I245" s="17">
        <f t="shared" si="113"/>
        <v>0</v>
      </c>
      <c r="J245" s="17">
        <f t="shared" si="113"/>
        <v>40.9</v>
      </c>
      <c r="K245" s="17">
        <f t="shared" si="113"/>
        <v>0</v>
      </c>
      <c r="L245" s="17">
        <f t="shared" si="113"/>
        <v>40.9</v>
      </c>
      <c r="M245" s="17">
        <f t="shared" si="113"/>
        <v>0</v>
      </c>
      <c r="N245" s="17">
        <f t="shared" si="113"/>
        <v>40.9</v>
      </c>
      <c r="O245" s="17">
        <f t="shared" si="113"/>
        <v>0</v>
      </c>
      <c r="P245" s="17">
        <f t="shared" si="113"/>
        <v>40.9</v>
      </c>
      <c r="Q245" s="17">
        <f t="shared" si="113"/>
        <v>0</v>
      </c>
    </row>
    <row r="246" spans="1:17" s="18" customFormat="1" ht="18.75">
      <c r="A246" s="79" t="s">
        <v>365</v>
      </c>
      <c r="B246" s="22" t="s">
        <v>159</v>
      </c>
      <c r="C246" s="22" t="s">
        <v>155</v>
      </c>
      <c r="D246" s="51" t="s">
        <v>415</v>
      </c>
      <c r="E246" s="22"/>
      <c r="F246" s="17">
        <f>F247</f>
        <v>35.8</v>
      </c>
      <c r="G246" s="17">
        <f t="shared" si="113"/>
        <v>0</v>
      </c>
      <c r="H246" s="17">
        <f t="shared" si="113"/>
        <v>76.7</v>
      </c>
      <c r="I246" s="17">
        <f t="shared" si="113"/>
        <v>0</v>
      </c>
      <c r="J246" s="17">
        <f t="shared" si="113"/>
        <v>40.9</v>
      </c>
      <c r="K246" s="17">
        <f t="shared" si="113"/>
        <v>0</v>
      </c>
      <c r="L246" s="17">
        <f t="shared" si="113"/>
        <v>40.9</v>
      </c>
      <c r="M246" s="17">
        <f t="shared" si="113"/>
        <v>0</v>
      </c>
      <c r="N246" s="17">
        <f t="shared" si="113"/>
        <v>40.9</v>
      </c>
      <c r="O246" s="17">
        <f t="shared" si="113"/>
        <v>0</v>
      </c>
      <c r="P246" s="17">
        <f t="shared" si="113"/>
        <v>40.9</v>
      </c>
      <c r="Q246" s="17">
        <f t="shared" si="113"/>
        <v>0</v>
      </c>
    </row>
    <row r="247" spans="1:23" s="18" customFormat="1" ht="37.5">
      <c r="A247" s="79" t="s">
        <v>118</v>
      </c>
      <c r="B247" s="22" t="s">
        <v>159</v>
      </c>
      <c r="C247" s="22" t="s">
        <v>155</v>
      </c>
      <c r="D247" s="51" t="s">
        <v>41</v>
      </c>
      <c r="E247" s="22" t="s">
        <v>209</v>
      </c>
      <c r="F247" s="17">
        <v>35.8</v>
      </c>
      <c r="G247" s="17"/>
      <c r="H247" s="17">
        <v>76.7</v>
      </c>
      <c r="I247" s="17"/>
      <c r="J247" s="17">
        <f>K247+L247+M247</f>
        <v>40.9</v>
      </c>
      <c r="K247" s="17"/>
      <c r="L247" s="17">
        <v>40.9</v>
      </c>
      <c r="M247" s="17"/>
      <c r="N247" s="17">
        <f>O247+P247+Q247</f>
        <v>40.9</v>
      </c>
      <c r="O247" s="27"/>
      <c r="P247" s="27">
        <v>40.9</v>
      </c>
      <c r="Q247" s="27"/>
      <c r="W247" s="18" t="s">
        <v>199</v>
      </c>
    </row>
    <row r="248" spans="1:17" s="18" customFormat="1" ht="18.75">
      <c r="A248" s="80" t="s">
        <v>600</v>
      </c>
      <c r="B248" s="19" t="s">
        <v>159</v>
      </c>
      <c r="C248" s="19" t="s">
        <v>154</v>
      </c>
      <c r="D248" s="77"/>
      <c r="E248" s="19"/>
      <c r="F248" s="20">
        <f>F249</f>
        <v>1800</v>
      </c>
      <c r="G248" s="20">
        <f aca="true" t="shared" si="114" ref="G248:N248">G249</f>
        <v>0</v>
      </c>
      <c r="H248" s="20">
        <f t="shared" si="114"/>
        <v>0</v>
      </c>
      <c r="I248" s="20">
        <f t="shared" si="114"/>
        <v>0</v>
      </c>
      <c r="J248" s="20">
        <f t="shared" si="114"/>
        <v>0</v>
      </c>
      <c r="K248" s="20">
        <f t="shared" si="114"/>
        <v>0</v>
      </c>
      <c r="L248" s="20">
        <f t="shared" si="114"/>
        <v>0</v>
      </c>
      <c r="M248" s="20">
        <f t="shared" si="114"/>
        <v>0</v>
      </c>
      <c r="N248" s="20">
        <f t="shared" si="114"/>
        <v>0</v>
      </c>
      <c r="O248" s="27"/>
      <c r="P248" s="27"/>
      <c r="Q248" s="27"/>
    </row>
    <row r="249" spans="1:17" s="18" customFormat="1" ht="55.5" customHeight="1">
      <c r="A249" s="79" t="s">
        <v>601</v>
      </c>
      <c r="B249" s="22" t="s">
        <v>159</v>
      </c>
      <c r="C249" s="22" t="s">
        <v>154</v>
      </c>
      <c r="D249" s="51" t="s">
        <v>602</v>
      </c>
      <c r="E249" s="22"/>
      <c r="F249" s="17">
        <f>F250</f>
        <v>1800</v>
      </c>
      <c r="G249" s="17">
        <f aca="true" t="shared" si="115" ref="G249:N249">G250</f>
        <v>0</v>
      </c>
      <c r="H249" s="17">
        <f t="shared" si="115"/>
        <v>0</v>
      </c>
      <c r="I249" s="17">
        <f t="shared" si="115"/>
        <v>0</v>
      </c>
      <c r="J249" s="17">
        <f t="shared" si="115"/>
        <v>0</v>
      </c>
      <c r="K249" s="17">
        <f t="shared" si="115"/>
        <v>0</v>
      </c>
      <c r="L249" s="17">
        <f t="shared" si="115"/>
        <v>0</v>
      </c>
      <c r="M249" s="17">
        <f t="shared" si="115"/>
        <v>0</v>
      </c>
      <c r="N249" s="17">
        <f t="shared" si="115"/>
        <v>0</v>
      </c>
      <c r="O249" s="27"/>
      <c r="P249" s="27"/>
      <c r="Q249" s="27"/>
    </row>
    <row r="250" spans="1:17" s="18" customFormat="1" ht="42" customHeight="1">
      <c r="A250" s="58" t="s">
        <v>666</v>
      </c>
      <c r="B250" s="22" t="s">
        <v>159</v>
      </c>
      <c r="C250" s="22" t="s">
        <v>154</v>
      </c>
      <c r="D250" s="51" t="s">
        <v>604</v>
      </c>
      <c r="E250" s="22"/>
      <c r="F250" s="17">
        <f>F251</f>
        <v>1800</v>
      </c>
      <c r="G250" s="17">
        <f aca="true" t="shared" si="116" ref="G250:N250">G251</f>
        <v>0</v>
      </c>
      <c r="H250" s="17">
        <f t="shared" si="116"/>
        <v>0</v>
      </c>
      <c r="I250" s="17">
        <f t="shared" si="116"/>
        <v>0</v>
      </c>
      <c r="J250" s="17">
        <f t="shared" si="116"/>
        <v>0</v>
      </c>
      <c r="K250" s="17">
        <f t="shared" si="116"/>
        <v>0</v>
      </c>
      <c r="L250" s="17">
        <f t="shared" si="116"/>
        <v>0</v>
      </c>
      <c r="M250" s="17">
        <f t="shared" si="116"/>
        <v>0</v>
      </c>
      <c r="N250" s="17">
        <f t="shared" si="116"/>
        <v>0</v>
      </c>
      <c r="O250" s="27"/>
      <c r="P250" s="27"/>
      <c r="Q250" s="27"/>
    </row>
    <row r="251" spans="1:17" s="18" customFormat="1" ht="24.75" customHeight="1">
      <c r="A251" s="79" t="s">
        <v>603</v>
      </c>
      <c r="B251" s="22" t="s">
        <v>159</v>
      </c>
      <c r="C251" s="22" t="s">
        <v>154</v>
      </c>
      <c r="D251" s="51" t="s">
        <v>605</v>
      </c>
      <c r="E251" s="22"/>
      <c r="F251" s="17">
        <f>F252</f>
        <v>1800</v>
      </c>
      <c r="G251" s="17">
        <f aca="true" t="shared" si="117" ref="G251:N251">G252</f>
        <v>0</v>
      </c>
      <c r="H251" s="17">
        <f t="shared" si="117"/>
        <v>0</v>
      </c>
      <c r="I251" s="17">
        <f t="shared" si="117"/>
        <v>0</v>
      </c>
      <c r="J251" s="17">
        <f t="shared" si="117"/>
        <v>0</v>
      </c>
      <c r="K251" s="17">
        <f t="shared" si="117"/>
        <v>0</v>
      </c>
      <c r="L251" s="17">
        <f t="shared" si="117"/>
        <v>0</v>
      </c>
      <c r="M251" s="17">
        <f t="shared" si="117"/>
        <v>0</v>
      </c>
      <c r="N251" s="17">
        <f t="shared" si="117"/>
        <v>0</v>
      </c>
      <c r="O251" s="27"/>
      <c r="P251" s="27"/>
      <c r="Q251" s="27"/>
    </row>
    <row r="252" spans="1:17" s="18" customFormat="1" ht="37.5">
      <c r="A252" s="79" t="s">
        <v>118</v>
      </c>
      <c r="B252" s="22" t="s">
        <v>159</v>
      </c>
      <c r="C252" s="22" t="s">
        <v>154</v>
      </c>
      <c r="D252" s="51" t="s">
        <v>605</v>
      </c>
      <c r="E252" s="22" t="s">
        <v>209</v>
      </c>
      <c r="F252" s="17">
        <v>1800</v>
      </c>
      <c r="G252" s="17"/>
      <c r="H252" s="17"/>
      <c r="I252" s="17"/>
      <c r="J252" s="17">
        <v>0</v>
      </c>
      <c r="K252" s="17"/>
      <c r="L252" s="17"/>
      <c r="M252" s="17"/>
      <c r="N252" s="17">
        <v>0</v>
      </c>
      <c r="O252" s="27"/>
      <c r="P252" s="27"/>
      <c r="Q252" s="27"/>
    </row>
    <row r="253" spans="1:17" s="18" customFormat="1" ht="18.75">
      <c r="A253" s="80" t="s">
        <v>171</v>
      </c>
      <c r="B253" s="19" t="s">
        <v>167</v>
      </c>
      <c r="C253" s="19" t="s">
        <v>548</v>
      </c>
      <c r="D253" s="19"/>
      <c r="E253" s="19"/>
      <c r="F253" s="20">
        <f>F254</f>
        <v>887.3</v>
      </c>
      <c r="G253" s="20">
        <f aca="true" t="shared" si="118" ref="G253:Q255">G254</f>
        <v>160.29999999999998</v>
      </c>
      <c r="H253" s="20">
        <f t="shared" si="118"/>
        <v>300</v>
      </c>
      <c r="I253" s="20">
        <f t="shared" si="118"/>
        <v>0</v>
      </c>
      <c r="J253" s="20">
        <f t="shared" si="118"/>
        <v>500.29999999999995</v>
      </c>
      <c r="K253" s="20">
        <f t="shared" si="118"/>
        <v>160.29999999999998</v>
      </c>
      <c r="L253" s="20">
        <f t="shared" si="118"/>
        <v>340</v>
      </c>
      <c r="M253" s="20">
        <f t="shared" si="118"/>
        <v>0</v>
      </c>
      <c r="N253" s="20">
        <f t="shared" si="118"/>
        <v>420.29999999999995</v>
      </c>
      <c r="O253" s="17">
        <f t="shared" si="118"/>
        <v>160.29999999999998</v>
      </c>
      <c r="P253" s="17">
        <f t="shared" si="118"/>
        <v>260</v>
      </c>
      <c r="Q253" s="17">
        <f t="shared" si="118"/>
        <v>0</v>
      </c>
    </row>
    <row r="254" spans="1:17" s="18" customFormat="1" ht="18.75">
      <c r="A254" s="80" t="s">
        <v>195</v>
      </c>
      <c r="B254" s="19" t="s">
        <v>167</v>
      </c>
      <c r="C254" s="19" t="s">
        <v>159</v>
      </c>
      <c r="D254" s="19"/>
      <c r="E254" s="19"/>
      <c r="F254" s="20">
        <f>F255</f>
        <v>887.3</v>
      </c>
      <c r="G254" s="20">
        <f t="shared" si="118"/>
        <v>160.29999999999998</v>
      </c>
      <c r="H254" s="20">
        <f t="shared" si="118"/>
        <v>300</v>
      </c>
      <c r="I254" s="20">
        <f t="shared" si="118"/>
        <v>0</v>
      </c>
      <c r="J254" s="20">
        <f t="shared" si="118"/>
        <v>500.29999999999995</v>
      </c>
      <c r="K254" s="20">
        <f t="shared" si="118"/>
        <v>160.29999999999998</v>
      </c>
      <c r="L254" s="20">
        <f t="shared" si="118"/>
        <v>340</v>
      </c>
      <c r="M254" s="20">
        <f t="shared" si="118"/>
        <v>0</v>
      </c>
      <c r="N254" s="20">
        <f t="shared" si="118"/>
        <v>420.29999999999995</v>
      </c>
      <c r="O254" s="17">
        <f t="shared" si="118"/>
        <v>160.29999999999998</v>
      </c>
      <c r="P254" s="17">
        <f t="shared" si="118"/>
        <v>260</v>
      </c>
      <c r="Q254" s="17">
        <f t="shared" si="118"/>
        <v>0</v>
      </c>
    </row>
    <row r="255" spans="1:17" s="18" customFormat="1" ht="56.25">
      <c r="A255" s="79" t="s">
        <v>459</v>
      </c>
      <c r="B255" s="22" t="s">
        <v>167</v>
      </c>
      <c r="C255" s="22" t="s">
        <v>159</v>
      </c>
      <c r="D255" s="22" t="s">
        <v>298</v>
      </c>
      <c r="E255" s="22"/>
      <c r="F255" s="17">
        <f>F256</f>
        <v>887.3</v>
      </c>
      <c r="G255" s="17">
        <f t="shared" si="118"/>
        <v>160.29999999999998</v>
      </c>
      <c r="H255" s="17">
        <f t="shared" si="118"/>
        <v>300</v>
      </c>
      <c r="I255" s="17">
        <f t="shared" si="118"/>
        <v>0</v>
      </c>
      <c r="J255" s="17">
        <f t="shared" si="118"/>
        <v>500.29999999999995</v>
      </c>
      <c r="K255" s="17">
        <f t="shared" si="118"/>
        <v>160.29999999999998</v>
      </c>
      <c r="L255" s="17">
        <f t="shared" si="118"/>
        <v>340</v>
      </c>
      <c r="M255" s="17">
        <f t="shared" si="118"/>
        <v>0</v>
      </c>
      <c r="N255" s="17">
        <f t="shared" si="118"/>
        <v>420.29999999999995</v>
      </c>
      <c r="O255" s="17">
        <f t="shared" si="118"/>
        <v>160.29999999999998</v>
      </c>
      <c r="P255" s="17">
        <f t="shared" si="118"/>
        <v>260</v>
      </c>
      <c r="Q255" s="17">
        <f t="shared" si="118"/>
        <v>0</v>
      </c>
    </row>
    <row r="256" spans="1:17" s="18" customFormat="1" ht="45.75" customHeight="1">
      <c r="A256" s="79" t="s">
        <v>461</v>
      </c>
      <c r="B256" s="22" t="s">
        <v>167</v>
      </c>
      <c r="C256" s="22" t="s">
        <v>159</v>
      </c>
      <c r="D256" s="22" t="s">
        <v>14</v>
      </c>
      <c r="E256" s="22"/>
      <c r="F256" s="17">
        <f>F257+F260+F263</f>
        <v>887.3</v>
      </c>
      <c r="G256" s="17">
        <f aca="true" t="shared" si="119" ref="G256:Q256">G257+G260+G263</f>
        <v>160.29999999999998</v>
      </c>
      <c r="H256" s="17">
        <f t="shared" si="119"/>
        <v>300</v>
      </c>
      <c r="I256" s="17">
        <f t="shared" si="119"/>
        <v>0</v>
      </c>
      <c r="J256" s="17">
        <f t="shared" si="119"/>
        <v>500.29999999999995</v>
      </c>
      <c r="K256" s="17">
        <f t="shared" si="119"/>
        <v>160.29999999999998</v>
      </c>
      <c r="L256" s="17">
        <f t="shared" si="119"/>
        <v>340</v>
      </c>
      <c r="M256" s="17">
        <f t="shared" si="119"/>
        <v>0</v>
      </c>
      <c r="N256" s="17">
        <f t="shared" si="119"/>
        <v>420.29999999999995</v>
      </c>
      <c r="O256" s="17">
        <f t="shared" si="119"/>
        <v>160.29999999999998</v>
      </c>
      <c r="P256" s="17">
        <f t="shared" si="119"/>
        <v>260</v>
      </c>
      <c r="Q256" s="17">
        <f t="shared" si="119"/>
        <v>0</v>
      </c>
    </row>
    <row r="257" spans="1:17" s="18" customFormat="1" ht="37.5">
      <c r="A257" s="79" t="s">
        <v>107</v>
      </c>
      <c r="B257" s="22" t="s">
        <v>167</v>
      </c>
      <c r="C257" s="22" t="s">
        <v>159</v>
      </c>
      <c r="D257" s="22" t="s">
        <v>106</v>
      </c>
      <c r="E257" s="22"/>
      <c r="F257" s="17">
        <f>F258</f>
        <v>0</v>
      </c>
      <c r="G257" s="17">
        <f aca="true" t="shared" si="120" ref="G257:Q258">G258</f>
        <v>0</v>
      </c>
      <c r="H257" s="17">
        <f t="shared" si="120"/>
        <v>60</v>
      </c>
      <c r="I257" s="17">
        <f t="shared" si="120"/>
        <v>0</v>
      </c>
      <c r="J257" s="17">
        <f t="shared" si="120"/>
        <v>100</v>
      </c>
      <c r="K257" s="17">
        <f t="shared" si="120"/>
        <v>0</v>
      </c>
      <c r="L257" s="17">
        <f t="shared" si="120"/>
        <v>100</v>
      </c>
      <c r="M257" s="17">
        <f t="shared" si="120"/>
        <v>0</v>
      </c>
      <c r="N257" s="17">
        <f t="shared" si="120"/>
        <v>100</v>
      </c>
      <c r="O257" s="17">
        <f t="shared" si="120"/>
        <v>0</v>
      </c>
      <c r="P257" s="17">
        <f t="shared" si="120"/>
        <v>100</v>
      </c>
      <c r="Q257" s="17">
        <f t="shared" si="120"/>
        <v>0</v>
      </c>
    </row>
    <row r="258" spans="1:17" s="18" customFormat="1" ht="18.75">
      <c r="A258" s="79" t="s">
        <v>519</v>
      </c>
      <c r="B258" s="22" t="s">
        <v>167</v>
      </c>
      <c r="C258" s="22" t="s">
        <v>159</v>
      </c>
      <c r="D258" s="22" t="s">
        <v>521</v>
      </c>
      <c r="E258" s="22"/>
      <c r="F258" s="17">
        <f>F259</f>
        <v>0</v>
      </c>
      <c r="G258" s="17">
        <f t="shared" si="120"/>
        <v>0</v>
      </c>
      <c r="H258" s="17">
        <f t="shared" si="120"/>
        <v>60</v>
      </c>
      <c r="I258" s="17">
        <f t="shared" si="120"/>
        <v>0</v>
      </c>
      <c r="J258" s="17">
        <f t="shared" si="120"/>
        <v>100</v>
      </c>
      <c r="K258" s="17">
        <f t="shared" si="120"/>
        <v>0</v>
      </c>
      <c r="L258" s="17">
        <f>L259</f>
        <v>100</v>
      </c>
      <c r="M258" s="17">
        <f t="shared" si="120"/>
        <v>0</v>
      </c>
      <c r="N258" s="17">
        <f t="shared" si="120"/>
        <v>100</v>
      </c>
      <c r="O258" s="17">
        <f t="shared" si="120"/>
        <v>0</v>
      </c>
      <c r="P258" s="17">
        <f t="shared" si="120"/>
        <v>100</v>
      </c>
      <c r="Q258" s="17">
        <f t="shared" si="120"/>
        <v>0</v>
      </c>
    </row>
    <row r="259" spans="1:17" s="18" customFormat="1" ht="37.5">
      <c r="A259" s="79" t="s">
        <v>118</v>
      </c>
      <c r="B259" s="22" t="s">
        <v>167</v>
      </c>
      <c r="C259" s="22" t="s">
        <v>159</v>
      </c>
      <c r="D259" s="22" t="s">
        <v>521</v>
      </c>
      <c r="E259" s="22" t="s">
        <v>209</v>
      </c>
      <c r="F259" s="17">
        <v>0</v>
      </c>
      <c r="G259" s="17"/>
      <c r="H259" s="17">
        <v>60</v>
      </c>
      <c r="I259" s="17"/>
      <c r="J259" s="17">
        <f>K259+L259+M259</f>
        <v>100</v>
      </c>
      <c r="K259" s="17"/>
      <c r="L259" s="17">
        <v>100</v>
      </c>
      <c r="M259" s="17"/>
      <c r="N259" s="17">
        <f>O259+P259+Q259</f>
        <v>100</v>
      </c>
      <c r="O259" s="17"/>
      <c r="P259" s="17">
        <v>100</v>
      </c>
      <c r="Q259" s="17"/>
    </row>
    <row r="260" spans="1:17" s="18" customFormat="1" ht="37.5">
      <c r="A260" s="79" t="s">
        <v>16</v>
      </c>
      <c r="B260" s="22" t="s">
        <v>167</v>
      </c>
      <c r="C260" s="22" t="s">
        <v>159</v>
      </c>
      <c r="D260" s="22" t="s">
        <v>15</v>
      </c>
      <c r="E260" s="22"/>
      <c r="F260" s="17">
        <f>F261</f>
        <v>727</v>
      </c>
      <c r="G260" s="17">
        <f aca="true" t="shared" si="121" ref="G260:Q261">G261</f>
        <v>0</v>
      </c>
      <c r="H260" s="17">
        <f t="shared" si="121"/>
        <v>240</v>
      </c>
      <c r="I260" s="17">
        <f t="shared" si="121"/>
        <v>0</v>
      </c>
      <c r="J260" s="17">
        <f t="shared" si="121"/>
        <v>240</v>
      </c>
      <c r="K260" s="17">
        <f t="shared" si="121"/>
        <v>0</v>
      </c>
      <c r="L260" s="17">
        <f t="shared" si="121"/>
        <v>240</v>
      </c>
      <c r="M260" s="17">
        <f t="shared" si="121"/>
        <v>0</v>
      </c>
      <c r="N260" s="17">
        <f t="shared" si="121"/>
        <v>160</v>
      </c>
      <c r="O260" s="17">
        <f t="shared" si="121"/>
        <v>0</v>
      </c>
      <c r="P260" s="17">
        <f t="shared" si="121"/>
        <v>160</v>
      </c>
      <c r="Q260" s="17">
        <f t="shared" si="121"/>
        <v>0</v>
      </c>
    </row>
    <row r="261" spans="1:17" s="18" customFormat="1" ht="37.5">
      <c r="A261" s="79" t="s">
        <v>251</v>
      </c>
      <c r="B261" s="22" t="s">
        <v>167</v>
      </c>
      <c r="C261" s="22" t="s">
        <v>159</v>
      </c>
      <c r="D261" s="22" t="s">
        <v>37</v>
      </c>
      <c r="E261" s="22"/>
      <c r="F261" s="17">
        <f>F262</f>
        <v>727</v>
      </c>
      <c r="G261" s="17">
        <f t="shared" si="121"/>
        <v>0</v>
      </c>
      <c r="H261" s="17">
        <f t="shared" si="121"/>
        <v>240</v>
      </c>
      <c r="I261" s="17">
        <f t="shared" si="121"/>
        <v>0</v>
      </c>
      <c r="J261" s="17">
        <f t="shared" si="121"/>
        <v>240</v>
      </c>
      <c r="K261" s="17">
        <f t="shared" si="121"/>
        <v>0</v>
      </c>
      <c r="L261" s="17">
        <f t="shared" si="121"/>
        <v>240</v>
      </c>
      <c r="M261" s="17">
        <f t="shared" si="121"/>
        <v>0</v>
      </c>
      <c r="N261" s="17">
        <f t="shared" si="121"/>
        <v>160</v>
      </c>
      <c r="O261" s="17">
        <f t="shared" si="121"/>
        <v>0</v>
      </c>
      <c r="P261" s="17">
        <f t="shared" si="121"/>
        <v>160</v>
      </c>
      <c r="Q261" s="17">
        <f>Q262</f>
        <v>0</v>
      </c>
    </row>
    <row r="262" spans="1:17" s="18" customFormat="1" ht="37.5">
      <c r="A262" s="79" t="s">
        <v>118</v>
      </c>
      <c r="B262" s="22" t="s">
        <v>167</v>
      </c>
      <c r="C262" s="22" t="s">
        <v>159</v>
      </c>
      <c r="D262" s="22" t="s">
        <v>37</v>
      </c>
      <c r="E262" s="22" t="s">
        <v>209</v>
      </c>
      <c r="F262" s="17">
        <v>727</v>
      </c>
      <c r="G262" s="17"/>
      <c r="H262" s="17">
        <v>240</v>
      </c>
      <c r="I262" s="17"/>
      <c r="J262" s="17">
        <f>K262+L262+M262</f>
        <v>240</v>
      </c>
      <c r="K262" s="17"/>
      <c r="L262" s="17">
        <v>240</v>
      </c>
      <c r="M262" s="17"/>
      <c r="N262" s="17">
        <f>O262+P262+Q262</f>
        <v>160</v>
      </c>
      <c r="O262" s="27"/>
      <c r="P262" s="27">
        <v>160</v>
      </c>
      <c r="Q262" s="27"/>
    </row>
    <row r="263" spans="1:17" s="18" customFormat="1" ht="45" customHeight="1">
      <c r="A263" s="79" t="s">
        <v>23</v>
      </c>
      <c r="B263" s="22" t="s">
        <v>167</v>
      </c>
      <c r="C263" s="22" t="s">
        <v>159</v>
      </c>
      <c r="D263" s="22" t="s">
        <v>17</v>
      </c>
      <c r="E263" s="22"/>
      <c r="F263" s="17">
        <f>F264+F267</f>
        <v>160.3</v>
      </c>
      <c r="G263" s="17">
        <f aca="true" t="shared" si="122" ref="G263:N263">G264+G267</f>
        <v>160.29999999999998</v>
      </c>
      <c r="H263" s="17">
        <f t="shared" si="122"/>
        <v>0</v>
      </c>
      <c r="I263" s="17">
        <f t="shared" si="122"/>
        <v>0</v>
      </c>
      <c r="J263" s="17">
        <f t="shared" si="122"/>
        <v>160.29999999999998</v>
      </c>
      <c r="K263" s="17">
        <f t="shared" si="122"/>
        <v>160.29999999999998</v>
      </c>
      <c r="L263" s="17">
        <f t="shared" si="122"/>
        <v>0</v>
      </c>
      <c r="M263" s="17">
        <f t="shared" si="122"/>
        <v>0</v>
      </c>
      <c r="N263" s="17">
        <f t="shared" si="122"/>
        <v>160.29999999999998</v>
      </c>
      <c r="O263" s="17">
        <f>O264</f>
        <v>160.29999999999998</v>
      </c>
      <c r="P263" s="17">
        <f>P264</f>
        <v>0</v>
      </c>
      <c r="Q263" s="17">
        <f>Q264</f>
        <v>0</v>
      </c>
    </row>
    <row r="264" spans="1:17" s="18" customFormat="1" ht="81.75" customHeight="1">
      <c r="A264" s="79" t="s">
        <v>90</v>
      </c>
      <c r="B264" s="22" t="s">
        <v>167</v>
      </c>
      <c r="C264" s="22" t="s">
        <v>159</v>
      </c>
      <c r="D264" s="22" t="s">
        <v>18</v>
      </c>
      <c r="E264" s="22"/>
      <c r="F264" s="17">
        <f>F265+F266</f>
        <v>93.8</v>
      </c>
      <c r="G264" s="17">
        <f aca="true" t="shared" si="123" ref="G264:Q264">G265+G266</f>
        <v>160.29999999999998</v>
      </c>
      <c r="H264" s="17">
        <f t="shared" si="123"/>
        <v>0</v>
      </c>
      <c r="I264" s="17">
        <f t="shared" si="123"/>
        <v>0</v>
      </c>
      <c r="J264" s="17">
        <f t="shared" si="123"/>
        <v>0</v>
      </c>
      <c r="K264" s="17">
        <f t="shared" si="123"/>
        <v>160.29999999999998</v>
      </c>
      <c r="L264" s="17">
        <f t="shared" si="123"/>
        <v>0</v>
      </c>
      <c r="M264" s="17">
        <f t="shared" si="123"/>
        <v>0</v>
      </c>
      <c r="N264" s="17">
        <f t="shared" si="123"/>
        <v>0</v>
      </c>
      <c r="O264" s="17">
        <f t="shared" si="123"/>
        <v>160.29999999999998</v>
      </c>
      <c r="P264" s="17">
        <f t="shared" si="123"/>
        <v>0</v>
      </c>
      <c r="Q264" s="17">
        <f t="shared" si="123"/>
        <v>0</v>
      </c>
    </row>
    <row r="265" spans="1:17" s="18" customFormat="1" ht="26.25" customHeight="1">
      <c r="A265" s="79" t="s">
        <v>205</v>
      </c>
      <c r="B265" s="22" t="s">
        <v>167</v>
      </c>
      <c r="C265" s="22" t="s">
        <v>159</v>
      </c>
      <c r="D265" s="22" t="s">
        <v>18</v>
      </c>
      <c r="E265" s="22" t="s">
        <v>206</v>
      </c>
      <c r="F265" s="17">
        <v>81.1</v>
      </c>
      <c r="G265" s="17">
        <v>143.1</v>
      </c>
      <c r="H265" s="17"/>
      <c r="I265" s="17"/>
      <c r="J265" s="17">
        <v>0</v>
      </c>
      <c r="K265" s="17">
        <v>143.1</v>
      </c>
      <c r="L265" s="17"/>
      <c r="M265" s="17"/>
      <c r="N265" s="17">
        <v>0</v>
      </c>
      <c r="O265" s="17">
        <v>143.1</v>
      </c>
      <c r="P265" s="27"/>
      <c r="Q265" s="27"/>
    </row>
    <row r="266" spans="1:17" s="18" customFormat="1" ht="37.5">
      <c r="A266" s="65" t="s">
        <v>118</v>
      </c>
      <c r="B266" s="22" t="s">
        <v>167</v>
      </c>
      <c r="C266" s="22" t="s">
        <v>159</v>
      </c>
      <c r="D266" s="22" t="s">
        <v>18</v>
      </c>
      <c r="E266" s="22" t="s">
        <v>209</v>
      </c>
      <c r="F266" s="17">
        <v>12.7</v>
      </c>
      <c r="G266" s="17">
        <v>17.2</v>
      </c>
      <c r="H266" s="17"/>
      <c r="I266" s="17"/>
      <c r="J266" s="17">
        <v>0</v>
      </c>
      <c r="K266" s="17">
        <v>17.2</v>
      </c>
      <c r="L266" s="17"/>
      <c r="M266" s="17"/>
      <c r="N266" s="17">
        <v>0</v>
      </c>
      <c r="O266" s="17">
        <v>17.2</v>
      </c>
      <c r="P266" s="27"/>
      <c r="Q266" s="27"/>
    </row>
    <row r="267" spans="1:17" s="18" customFormat="1" ht="81" customHeight="1">
      <c r="A267" s="64" t="s">
        <v>648</v>
      </c>
      <c r="B267" s="66" t="s">
        <v>167</v>
      </c>
      <c r="C267" s="22" t="s">
        <v>159</v>
      </c>
      <c r="D267" s="22" t="s">
        <v>649</v>
      </c>
      <c r="E267" s="22"/>
      <c r="F267" s="17">
        <f>F268+F269</f>
        <v>66.5</v>
      </c>
      <c r="G267" s="17">
        <f aca="true" t="shared" si="124" ref="G267:N267">G268+G269</f>
        <v>0</v>
      </c>
      <c r="H267" s="17">
        <f t="shared" si="124"/>
        <v>0</v>
      </c>
      <c r="I267" s="17">
        <f t="shared" si="124"/>
        <v>0</v>
      </c>
      <c r="J267" s="17">
        <f t="shared" si="124"/>
        <v>160.29999999999998</v>
      </c>
      <c r="K267" s="17">
        <f t="shared" si="124"/>
        <v>0</v>
      </c>
      <c r="L267" s="17">
        <f t="shared" si="124"/>
        <v>0</v>
      </c>
      <c r="M267" s="17">
        <f t="shared" si="124"/>
        <v>0</v>
      </c>
      <c r="N267" s="17">
        <f t="shared" si="124"/>
        <v>160.29999999999998</v>
      </c>
      <c r="O267" s="17"/>
      <c r="P267" s="27"/>
      <c r="Q267" s="27"/>
    </row>
    <row r="268" spans="1:17" s="18" customFormat="1" ht="24" customHeight="1">
      <c r="A268" s="67" t="s">
        <v>205</v>
      </c>
      <c r="B268" s="22" t="s">
        <v>167</v>
      </c>
      <c r="C268" s="22" t="s">
        <v>159</v>
      </c>
      <c r="D268" s="22" t="s">
        <v>650</v>
      </c>
      <c r="E268" s="22" t="s">
        <v>206</v>
      </c>
      <c r="F268" s="17">
        <v>62</v>
      </c>
      <c r="G268" s="17"/>
      <c r="H268" s="17"/>
      <c r="I268" s="17"/>
      <c r="J268" s="17">
        <v>143.1</v>
      </c>
      <c r="K268" s="17"/>
      <c r="L268" s="17"/>
      <c r="M268" s="17"/>
      <c r="N268" s="17">
        <v>143.1</v>
      </c>
      <c r="O268" s="17"/>
      <c r="P268" s="27"/>
      <c r="Q268" s="27"/>
    </row>
    <row r="269" spans="1:17" s="18" customFormat="1" ht="37.5">
      <c r="A269" s="79" t="s">
        <v>118</v>
      </c>
      <c r="B269" s="22" t="s">
        <v>167</v>
      </c>
      <c r="C269" s="22" t="s">
        <v>159</v>
      </c>
      <c r="D269" s="22" t="s">
        <v>650</v>
      </c>
      <c r="E269" s="22" t="s">
        <v>209</v>
      </c>
      <c r="F269" s="17">
        <v>4.5</v>
      </c>
      <c r="G269" s="17"/>
      <c r="H269" s="17"/>
      <c r="I269" s="17"/>
      <c r="J269" s="17">
        <v>17.2</v>
      </c>
      <c r="K269" s="17"/>
      <c r="L269" s="17"/>
      <c r="M269" s="17"/>
      <c r="N269" s="17">
        <v>17.2</v>
      </c>
      <c r="O269" s="17"/>
      <c r="P269" s="27"/>
      <c r="Q269" s="27"/>
    </row>
    <row r="270" spans="1:17" s="18" customFormat="1" ht="18.75">
      <c r="A270" s="80" t="s">
        <v>161</v>
      </c>
      <c r="B270" s="19" t="s">
        <v>160</v>
      </c>
      <c r="C270" s="19" t="s">
        <v>548</v>
      </c>
      <c r="D270" s="19"/>
      <c r="E270" s="19"/>
      <c r="F270" s="20">
        <f aca="true" t="shared" si="125" ref="F270:Q270">F271+F287+F327+F347+F386</f>
        <v>448045.3</v>
      </c>
      <c r="G270" s="20">
        <f t="shared" si="125"/>
        <v>345828.1</v>
      </c>
      <c r="H270" s="20">
        <f t="shared" si="125"/>
        <v>133863.3</v>
      </c>
      <c r="I270" s="20">
        <f t="shared" si="125"/>
        <v>0</v>
      </c>
      <c r="J270" s="20">
        <f t="shared" si="125"/>
        <v>503330.80000000005</v>
      </c>
      <c r="K270" s="20">
        <f t="shared" si="125"/>
        <v>351679.89999999997</v>
      </c>
      <c r="L270" s="20">
        <f t="shared" si="125"/>
        <v>136650.9</v>
      </c>
      <c r="M270" s="20">
        <f t="shared" si="125"/>
        <v>0</v>
      </c>
      <c r="N270" s="20">
        <f t="shared" si="125"/>
        <v>473832.1000000001</v>
      </c>
      <c r="O270" s="17" t="e">
        <f t="shared" si="125"/>
        <v>#REF!</v>
      </c>
      <c r="P270" s="17" t="e">
        <f t="shared" si="125"/>
        <v>#REF!</v>
      </c>
      <c r="Q270" s="17" t="e">
        <f t="shared" si="125"/>
        <v>#REF!</v>
      </c>
    </row>
    <row r="271" spans="1:17" s="18" customFormat="1" ht="18.75">
      <c r="A271" s="80" t="s">
        <v>162</v>
      </c>
      <c r="B271" s="19" t="s">
        <v>160</v>
      </c>
      <c r="C271" s="19" t="s">
        <v>151</v>
      </c>
      <c r="D271" s="77"/>
      <c r="E271" s="19"/>
      <c r="F271" s="20">
        <f aca="true" t="shared" si="126" ref="F271:Q272">F272</f>
        <v>124740.5</v>
      </c>
      <c r="G271" s="20">
        <f t="shared" si="126"/>
        <v>89622.3</v>
      </c>
      <c r="H271" s="20">
        <f t="shared" si="126"/>
        <v>24270.899999999998</v>
      </c>
      <c r="I271" s="20">
        <f t="shared" si="126"/>
        <v>0</v>
      </c>
      <c r="J271" s="20">
        <f t="shared" si="126"/>
        <v>126993.20000000001</v>
      </c>
      <c r="K271" s="20">
        <f t="shared" si="126"/>
        <v>99419.3</v>
      </c>
      <c r="L271" s="20">
        <f t="shared" si="126"/>
        <v>27573.899999999998</v>
      </c>
      <c r="M271" s="20">
        <f t="shared" si="126"/>
        <v>0</v>
      </c>
      <c r="N271" s="20">
        <f t="shared" si="126"/>
        <v>116893.20000000001</v>
      </c>
      <c r="O271" s="17" t="e">
        <f t="shared" si="126"/>
        <v>#REF!</v>
      </c>
      <c r="P271" s="17" t="e">
        <f t="shared" si="126"/>
        <v>#REF!</v>
      </c>
      <c r="Q271" s="17" t="e">
        <f t="shared" si="126"/>
        <v>#REF!</v>
      </c>
    </row>
    <row r="272" spans="1:17" s="18" customFormat="1" ht="37.5">
      <c r="A272" s="79" t="s">
        <v>455</v>
      </c>
      <c r="B272" s="22" t="s">
        <v>160</v>
      </c>
      <c r="C272" s="22" t="s">
        <v>151</v>
      </c>
      <c r="D272" s="51" t="s">
        <v>338</v>
      </c>
      <c r="E272" s="22"/>
      <c r="F272" s="17">
        <f>F273</f>
        <v>124740.5</v>
      </c>
      <c r="G272" s="17">
        <f t="shared" si="126"/>
        <v>89622.3</v>
      </c>
      <c r="H272" s="17">
        <f t="shared" si="126"/>
        <v>24270.899999999998</v>
      </c>
      <c r="I272" s="17">
        <f t="shared" si="126"/>
        <v>0</v>
      </c>
      <c r="J272" s="17">
        <f t="shared" si="126"/>
        <v>126993.20000000001</v>
      </c>
      <c r="K272" s="17">
        <f t="shared" si="126"/>
        <v>99419.3</v>
      </c>
      <c r="L272" s="17">
        <f t="shared" si="126"/>
        <v>27573.899999999998</v>
      </c>
      <c r="M272" s="17">
        <f t="shared" si="126"/>
        <v>0</v>
      </c>
      <c r="N272" s="17">
        <f t="shared" si="126"/>
        <v>116893.20000000001</v>
      </c>
      <c r="O272" s="17" t="e">
        <f t="shared" si="126"/>
        <v>#REF!</v>
      </c>
      <c r="P272" s="17" t="e">
        <f t="shared" si="126"/>
        <v>#REF!</v>
      </c>
      <c r="Q272" s="17" t="e">
        <f t="shared" si="126"/>
        <v>#REF!</v>
      </c>
    </row>
    <row r="273" spans="1:17" s="18" customFormat="1" ht="18.75">
      <c r="A273" s="79" t="s">
        <v>227</v>
      </c>
      <c r="B273" s="22" t="s">
        <v>160</v>
      </c>
      <c r="C273" s="22" t="s">
        <v>151</v>
      </c>
      <c r="D273" s="51" t="s">
        <v>344</v>
      </c>
      <c r="E273" s="22"/>
      <c r="F273" s="17">
        <f aca="true" t="shared" si="127" ref="F273:Q273">F274+F284+F281</f>
        <v>124740.5</v>
      </c>
      <c r="G273" s="17">
        <f t="shared" si="127"/>
        <v>89622.3</v>
      </c>
      <c r="H273" s="17">
        <f t="shared" si="127"/>
        <v>24270.899999999998</v>
      </c>
      <c r="I273" s="17">
        <f t="shared" si="127"/>
        <v>0</v>
      </c>
      <c r="J273" s="17">
        <f t="shared" si="127"/>
        <v>126993.20000000001</v>
      </c>
      <c r="K273" s="17">
        <f t="shared" si="127"/>
        <v>99419.3</v>
      </c>
      <c r="L273" s="17">
        <f t="shared" si="127"/>
        <v>27573.899999999998</v>
      </c>
      <c r="M273" s="17">
        <f t="shared" si="127"/>
        <v>0</v>
      </c>
      <c r="N273" s="17">
        <f t="shared" si="127"/>
        <v>116893.20000000001</v>
      </c>
      <c r="O273" s="17" t="e">
        <f t="shared" si="127"/>
        <v>#REF!</v>
      </c>
      <c r="P273" s="17" t="e">
        <f t="shared" si="127"/>
        <v>#REF!</v>
      </c>
      <c r="Q273" s="17" t="e">
        <f t="shared" si="127"/>
        <v>#REF!</v>
      </c>
    </row>
    <row r="274" spans="1:17" s="18" customFormat="1" ht="56.25">
      <c r="A274" s="40" t="s">
        <v>350</v>
      </c>
      <c r="B274" s="22" t="s">
        <v>160</v>
      </c>
      <c r="C274" s="22" t="s">
        <v>151</v>
      </c>
      <c r="D274" s="51" t="s">
        <v>345</v>
      </c>
      <c r="E274" s="22"/>
      <c r="F274" s="17">
        <f>F275+F279+F277</f>
        <v>124644.2</v>
      </c>
      <c r="G274" s="17">
        <f aca="true" t="shared" si="128" ref="G274:Q274">G275+G279+G277</f>
        <v>89550.5</v>
      </c>
      <c r="H274" s="17">
        <f t="shared" si="128"/>
        <v>24270.899999999998</v>
      </c>
      <c r="I274" s="17">
        <f t="shared" si="128"/>
        <v>0</v>
      </c>
      <c r="J274" s="17">
        <f t="shared" si="128"/>
        <v>116821.40000000001</v>
      </c>
      <c r="K274" s="17">
        <f t="shared" si="128"/>
        <v>89550.5</v>
      </c>
      <c r="L274" s="17">
        <f t="shared" si="128"/>
        <v>27270.899999999998</v>
      </c>
      <c r="M274" s="17">
        <f t="shared" si="128"/>
        <v>0</v>
      </c>
      <c r="N274" s="17">
        <f t="shared" si="128"/>
        <v>116821.40000000001</v>
      </c>
      <c r="O274" s="17">
        <f t="shared" si="128"/>
        <v>89550.5</v>
      </c>
      <c r="P274" s="17">
        <f t="shared" si="128"/>
        <v>27270.899999999998</v>
      </c>
      <c r="Q274" s="17">
        <f t="shared" si="128"/>
        <v>0</v>
      </c>
    </row>
    <row r="275" spans="1:17" s="18" customFormat="1" ht="18.75">
      <c r="A275" s="79" t="s">
        <v>163</v>
      </c>
      <c r="B275" s="22" t="s">
        <v>160</v>
      </c>
      <c r="C275" s="22" t="s">
        <v>151</v>
      </c>
      <c r="D275" s="51" t="s">
        <v>19</v>
      </c>
      <c r="E275" s="22"/>
      <c r="F275" s="17">
        <f>F276</f>
        <v>24550.2</v>
      </c>
      <c r="G275" s="17">
        <f aca="true" t="shared" si="129" ref="G275:Q275">G276</f>
        <v>0</v>
      </c>
      <c r="H275" s="17">
        <f t="shared" si="129"/>
        <v>24121.1</v>
      </c>
      <c r="I275" s="17">
        <f t="shared" si="129"/>
        <v>0</v>
      </c>
      <c r="J275" s="17">
        <f t="shared" si="129"/>
        <v>27121.1</v>
      </c>
      <c r="K275" s="17">
        <f t="shared" si="129"/>
        <v>0</v>
      </c>
      <c r="L275" s="17">
        <f t="shared" si="129"/>
        <v>27121.1</v>
      </c>
      <c r="M275" s="17">
        <f t="shared" si="129"/>
        <v>0</v>
      </c>
      <c r="N275" s="17">
        <f t="shared" si="129"/>
        <v>27121.1</v>
      </c>
      <c r="O275" s="17">
        <f t="shared" si="129"/>
        <v>0</v>
      </c>
      <c r="P275" s="17">
        <f t="shared" si="129"/>
        <v>27121.1</v>
      </c>
      <c r="Q275" s="17">
        <f t="shared" si="129"/>
        <v>0</v>
      </c>
    </row>
    <row r="276" spans="1:17" s="18" customFormat="1" ht="18.75">
      <c r="A276" s="79" t="s">
        <v>223</v>
      </c>
      <c r="B276" s="22" t="s">
        <v>160</v>
      </c>
      <c r="C276" s="22" t="s">
        <v>151</v>
      </c>
      <c r="D276" s="51" t="s">
        <v>19</v>
      </c>
      <c r="E276" s="22" t="s">
        <v>222</v>
      </c>
      <c r="F276" s="17">
        <v>24550.2</v>
      </c>
      <c r="G276" s="17"/>
      <c r="H276" s="17">
        <v>24121.1</v>
      </c>
      <c r="I276" s="17"/>
      <c r="J276" s="17">
        <f>K276+L276+M276</f>
        <v>27121.1</v>
      </c>
      <c r="K276" s="17"/>
      <c r="L276" s="17">
        <v>27121.1</v>
      </c>
      <c r="M276" s="17"/>
      <c r="N276" s="17">
        <f>O276+P276+Q276</f>
        <v>27121.1</v>
      </c>
      <c r="O276" s="27"/>
      <c r="P276" s="17">
        <v>27121.1</v>
      </c>
      <c r="Q276" s="27"/>
    </row>
    <row r="277" spans="1:17" s="18" customFormat="1" ht="56.25">
      <c r="A277" s="79" t="s">
        <v>479</v>
      </c>
      <c r="B277" s="22" t="s">
        <v>160</v>
      </c>
      <c r="C277" s="22" t="s">
        <v>151</v>
      </c>
      <c r="D277" s="22" t="s">
        <v>494</v>
      </c>
      <c r="E277" s="22"/>
      <c r="F277" s="17">
        <f>F278</f>
        <v>4994.8</v>
      </c>
      <c r="G277" s="17">
        <f aca="true" t="shared" si="130" ref="G277:Q277">G278</f>
        <v>4845</v>
      </c>
      <c r="H277" s="17">
        <f t="shared" si="130"/>
        <v>149.8</v>
      </c>
      <c r="I277" s="17">
        <f t="shared" si="130"/>
        <v>0</v>
      </c>
      <c r="J277" s="17">
        <f t="shared" si="130"/>
        <v>4994.8</v>
      </c>
      <c r="K277" s="17">
        <f t="shared" si="130"/>
        <v>4845</v>
      </c>
      <c r="L277" s="17">
        <f t="shared" si="130"/>
        <v>149.8</v>
      </c>
      <c r="M277" s="17">
        <f t="shared" si="130"/>
        <v>0</v>
      </c>
      <c r="N277" s="17">
        <f t="shared" si="130"/>
        <v>4994.8</v>
      </c>
      <c r="O277" s="17">
        <f t="shared" si="130"/>
        <v>4845</v>
      </c>
      <c r="P277" s="17">
        <f t="shared" si="130"/>
        <v>149.8</v>
      </c>
      <c r="Q277" s="17">
        <f t="shared" si="130"/>
        <v>0</v>
      </c>
    </row>
    <row r="278" spans="1:18" s="18" customFormat="1" ht="30.75">
      <c r="A278" s="79" t="s">
        <v>223</v>
      </c>
      <c r="B278" s="22" t="s">
        <v>160</v>
      </c>
      <c r="C278" s="22" t="s">
        <v>151</v>
      </c>
      <c r="D278" s="22" t="s">
        <v>494</v>
      </c>
      <c r="E278" s="22" t="s">
        <v>222</v>
      </c>
      <c r="F278" s="17">
        <v>4994.8</v>
      </c>
      <c r="G278" s="17">
        <v>4845</v>
      </c>
      <c r="H278" s="17">
        <v>149.8</v>
      </c>
      <c r="I278" s="17"/>
      <c r="J278" s="17">
        <f>K278+L278+M278</f>
        <v>4994.8</v>
      </c>
      <c r="K278" s="17">
        <v>4845</v>
      </c>
      <c r="L278" s="17">
        <v>149.8</v>
      </c>
      <c r="M278" s="17"/>
      <c r="N278" s="17">
        <f>O278+P278+Q278</f>
        <v>4994.8</v>
      </c>
      <c r="O278" s="27">
        <v>4845</v>
      </c>
      <c r="P278" s="27">
        <v>149.8</v>
      </c>
      <c r="Q278" s="27"/>
      <c r="R278" s="72"/>
    </row>
    <row r="279" spans="1:17" s="18" customFormat="1" ht="99" customHeight="1">
      <c r="A279" s="58" t="s">
        <v>393</v>
      </c>
      <c r="B279" s="22" t="s">
        <v>160</v>
      </c>
      <c r="C279" s="22" t="s">
        <v>151</v>
      </c>
      <c r="D279" s="51" t="s">
        <v>84</v>
      </c>
      <c r="E279" s="22"/>
      <c r="F279" s="17">
        <f>F280</f>
        <v>95099.2</v>
      </c>
      <c r="G279" s="17">
        <f aca="true" t="shared" si="131" ref="G279:Q279">G280</f>
        <v>84705.5</v>
      </c>
      <c r="H279" s="17">
        <f t="shared" si="131"/>
        <v>0</v>
      </c>
      <c r="I279" s="17">
        <f t="shared" si="131"/>
        <v>0</v>
      </c>
      <c r="J279" s="17">
        <f>J280</f>
        <v>84705.5</v>
      </c>
      <c r="K279" s="17">
        <f t="shared" si="131"/>
        <v>84705.5</v>
      </c>
      <c r="L279" s="17">
        <f t="shared" si="131"/>
        <v>0</v>
      </c>
      <c r="M279" s="17">
        <f t="shared" si="131"/>
        <v>0</v>
      </c>
      <c r="N279" s="17">
        <f t="shared" si="131"/>
        <v>84705.5</v>
      </c>
      <c r="O279" s="17">
        <f t="shared" si="131"/>
        <v>84705.5</v>
      </c>
      <c r="P279" s="17">
        <f t="shared" si="131"/>
        <v>0</v>
      </c>
      <c r="Q279" s="17">
        <f t="shared" si="131"/>
        <v>0</v>
      </c>
    </row>
    <row r="280" spans="1:17" s="18" customFormat="1" ht="18.75">
      <c r="A280" s="79" t="s">
        <v>223</v>
      </c>
      <c r="B280" s="22" t="s">
        <v>160</v>
      </c>
      <c r="C280" s="22" t="s">
        <v>151</v>
      </c>
      <c r="D280" s="51" t="s">
        <v>84</v>
      </c>
      <c r="E280" s="22" t="s">
        <v>222</v>
      </c>
      <c r="F280" s="17">
        <v>95099.2</v>
      </c>
      <c r="G280" s="17">
        <f>57542.3+832.5+26330.7</f>
        <v>84705.5</v>
      </c>
      <c r="H280" s="17"/>
      <c r="I280" s="17"/>
      <c r="J280" s="17">
        <f>K280+L280+M280</f>
        <v>84705.5</v>
      </c>
      <c r="K280" s="17">
        <v>84705.5</v>
      </c>
      <c r="L280" s="17"/>
      <c r="M280" s="17"/>
      <c r="N280" s="17">
        <f>O280+P280+Q280</f>
        <v>84705.5</v>
      </c>
      <c r="O280" s="27">
        <v>84705.5</v>
      </c>
      <c r="P280" s="27"/>
      <c r="Q280" s="27"/>
    </row>
    <row r="281" spans="1:17" s="18" customFormat="1" ht="37.5">
      <c r="A281" s="79" t="s">
        <v>436</v>
      </c>
      <c r="B281" s="22" t="s">
        <v>160</v>
      </c>
      <c r="C281" s="22" t="s">
        <v>151</v>
      </c>
      <c r="D281" s="51" t="s">
        <v>437</v>
      </c>
      <c r="E281" s="22"/>
      <c r="F281" s="17">
        <f>F282</f>
        <v>0</v>
      </c>
      <c r="G281" s="17">
        <f aca="true" t="shared" si="132" ref="G281:N281">G282</f>
        <v>0</v>
      </c>
      <c r="H281" s="17">
        <f t="shared" si="132"/>
        <v>0</v>
      </c>
      <c r="I281" s="17">
        <f t="shared" si="132"/>
        <v>0</v>
      </c>
      <c r="J281" s="17">
        <f t="shared" si="132"/>
        <v>10100</v>
      </c>
      <c r="K281" s="17">
        <f t="shared" si="132"/>
        <v>9797</v>
      </c>
      <c r="L281" s="17">
        <f t="shared" si="132"/>
        <v>303</v>
      </c>
      <c r="M281" s="17">
        <f t="shared" si="132"/>
        <v>0</v>
      </c>
      <c r="N281" s="17">
        <f t="shared" si="132"/>
        <v>0</v>
      </c>
      <c r="O281" s="17" t="e">
        <f>O282+#REF!</f>
        <v>#REF!</v>
      </c>
      <c r="P281" s="17" t="e">
        <f>P282+#REF!</f>
        <v>#REF!</v>
      </c>
      <c r="Q281" s="17" t="e">
        <f>Q282+#REF!</f>
        <v>#REF!</v>
      </c>
    </row>
    <row r="282" spans="1:17" s="18" customFormat="1" ht="37.5">
      <c r="A282" s="79" t="s">
        <v>529</v>
      </c>
      <c r="B282" s="22" t="s">
        <v>160</v>
      </c>
      <c r="C282" s="22" t="s">
        <v>151</v>
      </c>
      <c r="D282" s="39" t="s">
        <v>518</v>
      </c>
      <c r="E282" s="22"/>
      <c r="F282" s="17">
        <f>F283</f>
        <v>0</v>
      </c>
      <c r="G282" s="17">
        <f aca="true" t="shared" si="133" ref="G282:Q282">G283</f>
        <v>0</v>
      </c>
      <c r="H282" s="17">
        <f t="shared" si="133"/>
        <v>0</v>
      </c>
      <c r="I282" s="17">
        <f t="shared" si="133"/>
        <v>0</v>
      </c>
      <c r="J282" s="17">
        <f t="shared" si="133"/>
        <v>10100</v>
      </c>
      <c r="K282" s="17">
        <f t="shared" si="133"/>
        <v>9797</v>
      </c>
      <c r="L282" s="17">
        <f t="shared" si="133"/>
        <v>303</v>
      </c>
      <c r="M282" s="17">
        <f t="shared" si="133"/>
        <v>0</v>
      </c>
      <c r="N282" s="17">
        <f t="shared" si="133"/>
        <v>0</v>
      </c>
      <c r="O282" s="17">
        <f t="shared" si="133"/>
        <v>0</v>
      </c>
      <c r="P282" s="17">
        <f t="shared" si="133"/>
        <v>0</v>
      </c>
      <c r="Q282" s="17">
        <f t="shared" si="133"/>
        <v>0</v>
      </c>
    </row>
    <row r="283" spans="1:17" s="18" customFormat="1" ht="18.75">
      <c r="A283" s="79" t="s">
        <v>223</v>
      </c>
      <c r="B283" s="22" t="s">
        <v>160</v>
      </c>
      <c r="C283" s="22" t="s">
        <v>151</v>
      </c>
      <c r="D283" s="39" t="s">
        <v>518</v>
      </c>
      <c r="E283" s="22" t="s">
        <v>222</v>
      </c>
      <c r="F283" s="17">
        <f>G283+H283+I283</f>
        <v>0</v>
      </c>
      <c r="G283" s="17"/>
      <c r="H283" s="17"/>
      <c r="I283" s="17"/>
      <c r="J283" s="17">
        <f>K283+L283+M283</f>
        <v>10100</v>
      </c>
      <c r="K283" s="17">
        <v>9797</v>
      </c>
      <c r="L283" s="17">
        <v>303</v>
      </c>
      <c r="M283" s="17"/>
      <c r="N283" s="17">
        <f>O283+P283+Q283</f>
        <v>0</v>
      </c>
      <c r="O283" s="27"/>
      <c r="P283" s="27"/>
      <c r="Q283" s="27"/>
    </row>
    <row r="284" spans="1:17" s="18" customFormat="1" ht="58.5" customHeight="1">
      <c r="A284" s="79" t="s">
        <v>346</v>
      </c>
      <c r="B284" s="22" t="s">
        <v>160</v>
      </c>
      <c r="C284" s="22" t="s">
        <v>151</v>
      </c>
      <c r="D284" s="51" t="s">
        <v>110</v>
      </c>
      <c r="E284" s="22"/>
      <c r="F284" s="17">
        <f>F285</f>
        <v>96.3</v>
      </c>
      <c r="G284" s="17">
        <f aca="true" t="shared" si="134" ref="G284:Q285">G285</f>
        <v>71.8</v>
      </c>
      <c r="H284" s="17">
        <f t="shared" si="134"/>
        <v>0</v>
      </c>
      <c r="I284" s="17">
        <f t="shared" si="134"/>
        <v>0</v>
      </c>
      <c r="J284" s="17">
        <f t="shared" si="134"/>
        <v>71.8</v>
      </c>
      <c r="K284" s="17">
        <f t="shared" si="134"/>
        <v>71.8</v>
      </c>
      <c r="L284" s="17">
        <f t="shared" si="134"/>
        <v>0</v>
      </c>
      <c r="M284" s="17">
        <f t="shared" si="134"/>
        <v>0</v>
      </c>
      <c r="N284" s="17">
        <f t="shared" si="134"/>
        <v>71.8</v>
      </c>
      <c r="O284" s="17">
        <f t="shared" si="134"/>
        <v>71.8</v>
      </c>
      <c r="P284" s="17">
        <f t="shared" si="134"/>
        <v>0</v>
      </c>
      <c r="Q284" s="17">
        <f t="shared" si="134"/>
        <v>0</v>
      </c>
    </row>
    <row r="285" spans="1:17" s="18" customFormat="1" ht="75">
      <c r="A285" s="79" t="s">
        <v>125</v>
      </c>
      <c r="B285" s="22" t="s">
        <v>160</v>
      </c>
      <c r="C285" s="22" t="s">
        <v>151</v>
      </c>
      <c r="D285" s="51" t="s">
        <v>98</v>
      </c>
      <c r="E285" s="22"/>
      <c r="F285" s="17">
        <f>F286</f>
        <v>96.3</v>
      </c>
      <c r="G285" s="17">
        <f t="shared" si="134"/>
        <v>71.8</v>
      </c>
      <c r="H285" s="17">
        <f t="shared" si="134"/>
        <v>0</v>
      </c>
      <c r="I285" s="17">
        <f t="shared" si="134"/>
        <v>0</v>
      </c>
      <c r="J285" s="17">
        <f t="shared" si="134"/>
        <v>71.8</v>
      </c>
      <c r="K285" s="17">
        <f t="shared" si="134"/>
        <v>71.8</v>
      </c>
      <c r="L285" s="17">
        <f t="shared" si="134"/>
        <v>0</v>
      </c>
      <c r="M285" s="17">
        <f t="shared" si="134"/>
        <v>0</v>
      </c>
      <c r="N285" s="17">
        <f t="shared" si="134"/>
        <v>71.8</v>
      </c>
      <c r="O285" s="17">
        <f t="shared" si="134"/>
        <v>71.8</v>
      </c>
      <c r="P285" s="17">
        <f t="shared" si="134"/>
        <v>0</v>
      </c>
      <c r="Q285" s="17">
        <f t="shared" si="134"/>
        <v>0</v>
      </c>
    </row>
    <row r="286" spans="1:17" s="18" customFormat="1" ht="18.75">
      <c r="A286" s="79" t="s">
        <v>223</v>
      </c>
      <c r="B286" s="22" t="s">
        <v>160</v>
      </c>
      <c r="C286" s="22" t="s">
        <v>151</v>
      </c>
      <c r="D286" s="51" t="s">
        <v>98</v>
      </c>
      <c r="E286" s="22" t="s">
        <v>222</v>
      </c>
      <c r="F286" s="17">
        <v>96.3</v>
      </c>
      <c r="G286" s="17">
        <v>71.8</v>
      </c>
      <c r="H286" s="17"/>
      <c r="I286" s="17"/>
      <c r="J286" s="17">
        <f>K286+L286+M286</f>
        <v>71.8</v>
      </c>
      <c r="K286" s="17">
        <v>71.8</v>
      </c>
      <c r="L286" s="17"/>
      <c r="M286" s="17"/>
      <c r="N286" s="17">
        <f>O286+P286+Q286</f>
        <v>71.8</v>
      </c>
      <c r="O286" s="27">
        <v>71.8</v>
      </c>
      <c r="P286" s="27"/>
      <c r="Q286" s="27"/>
    </row>
    <row r="287" spans="1:17" s="18" customFormat="1" ht="18.75">
      <c r="A287" s="53" t="s">
        <v>140</v>
      </c>
      <c r="B287" s="19" t="s">
        <v>160</v>
      </c>
      <c r="C287" s="19" t="s">
        <v>155</v>
      </c>
      <c r="D287" s="19"/>
      <c r="E287" s="19"/>
      <c r="F287" s="20">
        <f aca="true" t="shared" si="135" ref="F287:Q287">F288+F296+F323</f>
        <v>249649.4</v>
      </c>
      <c r="G287" s="20">
        <f t="shared" si="135"/>
        <v>187338.90000000002</v>
      </c>
      <c r="H287" s="20">
        <f t="shared" si="135"/>
        <v>57037.600000000006</v>
      </c>
      <c r="I287" s="20">
        <f t="shared" si="135"/>
        <v>0</v>
      </c>
      <c r="J287" s="20">
        <f t="shared" si="135"/>
        <v>295458.5</v>
      </c>
      <c r="K287" s="20">
        <f t="shared" si="135"/>
        <v>233154.69999999998</v>
      </c>
      <c r="L287" s="20">
        <f t="shared" si="135"/>
        <v>62303.799999999996</v>
      </c>
      <c r="M287" s="20">
        <f t="shared" si="135"/>
        <v>0</v>
      </c>
      <c r="N287" s="20">
        <f t="shared" si="135"/>
        <v>291904.80000000005</v>
      </c>
      <c r="O287" s="17" t="e">
        <f t="shared" si="135"/>
        <v>#REF!</v>
      </c>
      <c r="P287" s="17" t="e">
        <f t="shared" si="135"/>
        <v>#REF!</v>
      </c>
      <c r="Q287" s="17" t="e">
        <f t="shared" si="135"/>
        <v>#REF!</v>
      </c>
    </row>
    <row r="288" spans="1:17" s="18" customFormat="1" ht="56.25">
      <c r="A288" s="79" t="s">
        <v>459</v>
      </c>
      <c r="B288" s="22" t="s">
        <v>160</v>
      </c>
      <c r="C288" s="22" t="s">
        <v>155</v>
      </c>
      <c r="D288" s="22" t="s">
        <v>298</v>
      </c>
      <c r="E288" s="22"/>
      <c r="F288" s="17">
        <f>F289</f>
        <v>280</v>
      </c>
      <c r="G288" s="17">
        <f aca="true" t="shared" si="136" ref="G288:Q288">G289</f>
        <v>0</v>
      </c>
      <c r="H288" s="17">
        <f t="shared" si="136"/>
        <v>280</v>
      </c>
      <c r="I288" s="17">
        <f t="shared" si="136"/>
        <v>0</v>
      </c>
      <c r="J288" s="17">
        <f t="shared" si="136"/>
        <v>510</v>
      </c>
      <c r="K288" s="17">
        <f t="shared" si="136"/>
        <v>0</v>
      </c>
      <c r="L288" s="17">
        <f t="shared" si="136"/>
        <v>510</v>
      </c>
      <c r="M288" s="17">
        <f t="shared" si="136"/>
        <v>0</v>
      </c>
      <c r="N288" s="17">
        <f t="shared" si="136"/>
        <v>240</v>
      </c>
      <c r="O288" s="17">
        <f t="shared" si="136"/>
        <v>0</v>
      </c>
      <c r="P288" s="17">
        <f t="shared" si="136"/>
        <v>240</v>
      </c>
      <c r="Q288" s="17">
        <f t="shared" si="136"/>
        <v>0</v>
      </c>
    </row>
    <row r="289" spans="1:17" s="18" customFormat="1" ht="37.5">
      <c r="A289" s="79" t="s">
        <v>460</v>
      </c>
      <c r="B289" s="22" t="s">
        <v>160</v>
      </c>
      <c r="C289" s="22" t="s">
        <v>155</v>
      </c>
      <c r="D289" s="22" t="s">
        <v>299</v>
      </c>
      <c r="E289" s="22"/>
      <c r="F289" s="17">
        <f>F290+F293</f>
        <v>280</v>
      </c>
      <c r="G289" s="17">
        <f aca="true" t="shared" si="137" ref="G289:Q289">G290+G293</f>
        <v>0</v>
      </c>
      <c r="H289" s="17">
        <f t="shared" si="137"/>
        <v>280</v>
      </c>
      <c r="I289" s="17">
        <f t="shared" si="137"/>
        <v>0</v>
      </c>
      <c r="J289" s="17">
        <f t="shared" si="137"/>
        <v>510</v>
      </c>
      <c r="K289" s="17">
        <f t="shared" si="137"/>
        <v>0</v>
      </c>
      <c r="L289" s="17">
        <f t="shared" si="137"/>
        <v>510</v>
      </c>
      <c r="M289" s="17">
        <f t="shared" si="137"/>
        <v>0</v>
      </c>
      <c r="N289" s="17">
        <f t="shared" si="137"/>
        <v>240</v>
      </c>
      <c r="O289" s="17">
        <f t="shared" si="137"/>
        <v>0</v>
      </c>
      <c r="P289" s="17">
        <f t="shared" si="137"/>
        <v>240</v>
      </c>
      <c r="Q289" s="17">
        <f t="shared" si="137"/>
        <v>0</v>
      </c>
    </row>
    <row r="290" spans="1:17" s="18" customFormat="1" ht="37.5">
      <c r="A290" s="15" t="s">
        <v>504</v>
      </c>
      <c r="B290" s="22" t="s">
        <v>160</v>
      </c>
      <c r="C290" s="22" t="s">
        <v>155</v>
      </c>
      <c r="D290" s="22" t="s">
        <v>505</v>
      </c>
      <c r="E290" s="22"/>
      <c r="F290" s="17">
        <f>F291</f>
        <v>0</v>
      </c>
      <c r="G290" s="17">
        <f aca="true" t="shared" si="138" ref="G290:Q291">G291</f>
        <v>0</v>
      </c>
      <c r="H290" s="17">
        <f t="shared" si="138"/>
        <v>80</v>
      </c>
      <c r="I290" s="17">
        <f t="shared" si="138"/>
        <v>0</v>
      </c>
      <c r="J290" s="17">
        <f t="shared" si="138"/>
        <v>390</v>
      </c>
      <c r="K290" s="17">
        <f t="shared" si="138"/>
        <v>0</v>
      </c>
      <c r="L290" s="17">
        <f t="shared" si="138"/>
        <v>390</v>
      </c>
      <c r="M290" s="17">
        <f t="shared" si="138"/>
        <v>0</v>
      </c>
      <c r="N290" s="17">
        <f t="shared" si="138"/>
        <v>40</v>
      </c>
      <c r="O290" s="17">
        <f t="shared" si="138"/>
        <v>0</v>
      </c>
      <c r="P290" s="17">
        <f t="shared" si="138"/>
        <v>40</v>
      </c>
      <c r="Q290" s="17">
        <f t="shared" si="138"/>
        <v>0</v>
      </c>
    </row>
    <row r="291" spans="1:17" s="18" customFormat="1" ht="18.75">
      <c r="A291" s="15" t="s">
        <v>262</v>
      </c>
      <c r="B291" s="22" t="s">
        <v>160</v>
      </c>
      <c r="C291" s="22" t="s">
        <v>155</v>
      </c>
      <c r="D291" s="22" t="s">
        <v>506</v>
      </c>
      <c r="E291" s="22"/>
      <c r="F291" s="17">
        <f>F292</f>
        <v>0</v>
      </c>
      <c r="G291" s="17">
        <f t="shared" si="138"/>
        <v>0</v>
      </c>
      <c r="H291" s="17">
        <f t="shared" si="138"/>
        <v>80</v>
      </c>
      <c r="I291" s="17">
        <f t="shared" si="138"/>
        <v>0</v>
      </c>
      <c r="J291" s="17">
        <f t="shared" si="138"/>
        <v>390</v>
      </c>
      <c r="K291" s="17">
        <f t="shared" si="138"/>
        <v>0</v>
      </c>
      <c r="L291" s="17">
        <f t="shared" si="138"/>
        <v>390</v>
      </c>
      <c r="M291" s="17">
        <f t="shared" si="138"/>
        <v>0</v>
      </c>
      <c r="N291" s="17">
        <f t="shared" si="138"/>
        <v>40</v>
      </c>
      <c r="O291" s="17">
        <f t="shared" si="138"/>
        <v>0</v>
      </c>
      <c r="P291" s="17">
        <f t="shared" si="138"/>
        <v>40</v>
      </c>
      <c r="Q291" s="17">
        <f t="shared" si="138"/>
        <v>0</v>
      </c>
    </row>
    <row r="292" spans="1:17" s="18" customFormat="1" ht="18.75">
      <c r="A292" s="79" t="s">
        <v>223</v>
      </c>
      <c r="B292" s="22" t="s">
        <v>160</v>
      </c>
      <c r="C292" s="22" t="s">
        <v>155</v>
      </c>
      <c r="D292" s="22" t="s">
        <v>506</v>
      </c>
      <c r="E292" s="22" t="s">
        <v>222</v>
      </c>
      <c r="F292" s="17">
        <v>0</v>
      </c>
      <c r="G292" s="17"/>
      <c r="H292" s="17">
        <v>80</v>
      </c>
      <c r="I292" s="17"/>
      <c r="J292" s="17">
        <f>K292+L292+M292</f>
        <v>390</v>
      </c>
      <c r="K292" s="17"/>
      <c r="L292" s="17">
        <v>390</v>
      </c>
      <c r="M292" s="17"/>
      <c r="N292" s="17">
        <f>O292+P292+Q292</f>
        <v>40</v>
      </c>
      <c r="O292" s="17"/>
      <c r="P292" s="17">
        <v>40</v>
      </c>
      <c r="Q292" s="17"/>
    </row>
    <row r="293" spans="1:17" s="18" customFormat="1" ht="48" customHeight="1">
      <c r="A293" s="15" t="s">
        <v>573</v>
      </c>
      <c r="B293" s="22" t="s">
        <v>160</v>
      </c>
      <c r="C293" s="22" t="s">
        <v>155</v>
      </c>
      <c r="D293" s="22" t="s">
        <v>498</v>
      </c>
      <c r="E293" s="22"/>
      <c r="F293" s="17">
        <f>F294</f>
        <v>280</v>
      </c>
      <c r="G293" s="17"/>
      <c r="H293" s="17">
        <f>H294</f>
        <v>200</v>
      </c>
      <c r="I293" s="17"/>
      <c r="J293" s="17">
        <f>K293+L293+M293</f>
        <v>120</v>
      </c>
      <c r="K293" s="17"/>
      <c r="L293" s="17">
        <f>L294</f>
        <v>120</v>
      </c>
      <c r="M293" s="17"/>
      <c r="N293" s="17">
        <f>O293+P293+Q293</f>
        <v>200</v>
      </c>
      <c r="O293" s="17"/>
      <c r="P293" s="17">
        <f>P294</f>
        <v>200</v>
      </c>
      <c r="Q293" s="17"/>
    </row>
    <row r="294" spans="1:17" s="18" customFormat="1" ht="18.75">
      <c r="A294" s="15" t="s">
        <v>262</v>
      </c>
      <c r="B294" s="22" t="s">
        <v>160</v>
      </c>
      <c r="C294" s="22" t="s">
        <v>155</v>
      </c>
      <c r="D294" s="22" t="s">
        <v>501</v>
      </c>
      <c r="E294" s="22"/>
      <c r="F294" s="17">
        <f>F295</f>
        <v>280</v>
      </c>
      <c r="G294" s="17"/>
      <c r="H294" s="17">
        <f>H295</f>
        <v>200</v>
      </c>
      <c r="I294" s="17"/>
      <c r="J294" s="17">
        <f>K294+L294+M294</f>
        <v>120</v>
      </c>
      <c r="K294" s="17"/>
      <c r="L294" s="17">
        <f>L295</f>
        <v>120</v>
      </c>
      <c r="M294" s="17"/>
      <c r="N294" s="17">
        <f>O294+P294+Q294</f>
        <v>200</v>
      </c>
      <c r="O294" s="17"/>
      <c r="P294" s="17">
        <f>P295</f>
        <v>200</v>
      </c>
      <c r="Q294" s="17"/>
    </row>
    <row r="295" spans="1:17" s="18" customFormat="1" ht="18.75">
      <c r="A295" s="79" t="s">
        <v>223</v>
      </c>
      <c r="B295" s="22" t="s">
        <v>160</v>
      </c>
      <c r="C295" s="22" t="s">
        <v>155</v>
      </c>
      <c r="D295" s="22" t="s">
        <v>501</v>
      </c>
      <c r="E295" s="22" t="s">
        <v>222</v>
      </c>
      <c r="F295" s="17">
        <v>280</v>
      </c>
      <c r="G295" s="17"/>
      <c r="H295" s="17">
        <v>200</v>
      </c>
      <c r="I295" s="17"/>
      <c r="J295" s="17">
        <f>K295+L295+M295</f>
        <v>120</v>
      </c>
      <c r="K295" s="17"/>
      <c r="L295" s="17">
        <v>120</v>
      </c>
      <c r="M295" s="17"/>
      <c r="N295" s="17">
        <f>O295+P295+Q295</f>
        <v>200</v>
      </c>
      <c r="O295" s="17"/>
      <c r="P295" s="17">
        <v>200</v>
      </c>
      <c r="Q295" s="17"/>
    </row>
    <row r="296" spans="1:17" s="18" customFormat="1" ht="37.5">
      <c r="A296" s="79" t="s">
        <v>455</v>
      </c>
      <c r="B296" s="22" t="s">
        <v>160</v>
      </c>
      <c r="C296" s="22" t="s">
        <v>155</v>
      </c>
      <c r="D296" s="51" t="s">
        <v>338</v>
      </c>
      <c r="E296" s="22"/>
      <c r="F296" s="17">
        <f>F297</f>
        <v>249369.4</v>
      </c>
      <c r="G296" s="17">
        <f aca="true" t="shared" si="139" ref="G296:Q296">G297</f>
        <v>187338.90000000002</v>
      </c>
      <c r="H296" s="17">
        <f t="shared" si="139"/>
        <v>56757.600000000006</v>
      </c>
      <c r="I296" s="17">
        <f t="shared" si="139"/>
        <v>0</v>
      </c>
      <c r="J296" s="17">
        <f t="shared" si="139"/>
        <v>294912.9</v>
      </c>
      <c r="K296" s="17">
        <f t="shared" si="139"/>
        <v>233154.69999999998</v>
      </c>
      <c r="L296" s="17">
        <f t="shared" si="139"/>
        <v>61758.2</v>
      </c>
      <c r="M296" s="17">
        <f t="shared" si="139"/>
        <v>0</v>
      </c>
      <c r="N296" s="17">
        <f t="shared" si="139"/>
        <v>291664.80000000005</v>
      </c>
      <c r="O296" s="17" t="e">
        <f t="shared" si="139"/>
        <v>#REF!</v>
      </c>
      <c r="P296" s="17" t="e">
        <f t="shared" si="139"/>
        <v>#REF!</v>
      </c>
      <c r="Q296" s="17" t="e">
        <f t="shared" si="139"/>
        <v>#REF!</v>
      </c>
    </row>
    <row r="297" spans="1:17" s="18" customFormat="1" ht="24" customHeight="1">
      <c r="A297" s="42" t="s">
        <v>21</v>
      </c>
      <c r="B297" s="22" t="s">
        <v>160</v>
      </c>
      <c r="C297" s="22" t="s">
        <v>155</v>
      </c>
      <c r="D297" s="51" t="s">
        <v>339</v>
      </c>
      <c r="E297" s="22"/>
      <c r="F297" s="17">
        <f>F298+F307+F310+F313+F318</f>
        <v>249369.4</v>
      </c>
      <c r="G297" s="17">
        <f aca="true" t="shared" si="140" ref="G297:N297">G298+G307+G310+G313+G318</f>
        <v>187338.90000000002</v>
      </c>
      <c r="H297" s="17">
        <f t="shared" si="140"/>
        <v>56757.600000000006</v>
      </c>
      <c r="I297" s="17">
        <f t="shared" si="140"/>
        <v>0</v>
      </c>
      <c r="J297" s="17">
        <f t="shared" si="140"/>
        <v>294912.9</v>
      </c>
      <c r="K297" s="17">
        <f t="shared" si="140"/>
        <v>233154.69999999998</v>
      </c>
      <c r="L297" s="17">
        <f t="shared" si="140"/>
        <v>61758.2</v>
      </c>
      <c r="M297" s="17">
        <f t="shared" si="140"/>
        <v>0</v>
      </c>
      <c r="N297" s="17">
        <f t="shared" si="140"/>
        <v>291664.80000000005</v>
      </c>
      <c r="O297" s="17" t="e">
        <f>O298+O307+O310+O313+#REF!</f>
        <v>#REF!</v>
      </c>
      <c r="P297" s="17" t="e">
        <f>P298+P307+P310+P313+#REF!</f>
        <v>#REF!</v>
      </c>
      <c r="Q297" s="17" t="e">
        <f>Q298+Q307+Q310+Q313+#REF!</f>
        <v>#REF!</v>
      </c>
    </row>
    <row r="298" spans="1:17" s="18" customFormat="1" ht="75">
      <c r="A298" s="43" t="s">
        <v>351</v>
      </c>
      <c r="B298" s="22" t="s">
        <v>160</v>
      </c>
      <c r="C298" s="22" t="s">
        <v>155</v>
      </c>
      <c r="D298" s="51" t="s">
        <v>340</v>
      </c>
      <c r="E298" s="22"/>
      <c r="F298" s="17">
        <f aca="true" t="shared" si="141" ref="F298:Q298">F299+F303+F305+F301</f>
        <v>232682.8</v>
      </c>
      <c r="G298" s="17">
        <f t="shared" si="141"/>
        <v>175547.7</v>
      </c>
      <c r="H298" s="17">
        <f t="shared" si="141"/>
        <v>54098.00000000001</v>
      </c>
      <c r="I298" s="17">
        <f t="shared" si="141"/>
        <v>0</v>
      </c>
      <c r="J298" s="17">
        <f t="shared" si="141"/>
        <v>230519.5</v>
      </c>
      <c r="K298" s="17">
        <f t="shared" si="141"/>
        <v>172080.19999999998</v>
      </c>
      <c r="L298" s="17">
        <f t="shared" si="141"/>
        <v>58439.299999999996</v>
      </c>
      <c r="M298" s="17">
        <f t="shared" si="141"/>
        <v>0</v>
      </c>
      <c r="N298" s="17">
        <f t="shared" si="141"/>
        <v>227571.4</v>
      </c>
      <c r="O298" s="17">
        <f t="shared" si="141"/>
        <v>172080.19999999998</v>
      </c>
      <c r="P298" s="17">
        <f t="shared" si="141"/>
        <v>55491.2</v>
      </c>
      <c r="Q298" s="17">
        <f t="shared" si="141"/>
        <v>0</v>
      </c>
    </row>
    <row r="299" spans="1:17" s="18" customFormat="1" ht="18.75">
      <c r="A299" s="79" t="s">
        <v>247</v>
      </c>
      <c r="B299" s="22" t="s">
        <v>160</v>
      </c>
      <c r="C299" s="22" t="s">
        <v>155</v>
      </c>
      <c r="D299" s="51" t="s">
        <v>22</v>
      </c>
      <c r="E299" s="22"/>
      <c r="F299" s="17">
        <f>F300</f>
        <v>49822.1</v>
      </c>
      <c r="G299" s="17">
        <f aca="true" t="shared" si="142" ref="G299:Q299">G300</f>
        <v>0</v>
      </c>
      <c r="H299" s="17">
        <f t="shared" si="142"/>
        <v>53278.9</v>
      </c>
      <c r="I299" s="17">
        <f t="shared" si="142"/>
        <v>0</v>
      </c>
      <c r="J299" s="17">
        <f t="shared" si="142"/>
        <v>58144.7</v>
      </c>
      <c r="K299" s="17">
        <f t="shared" si="142"/>
        <v>0</v>
      </c>
      <c r="L299" s="17">
        <f t="shared" si="142"/>
        <v>58144.7</v>
      </c>
      <c r="M299" s="17">
        <f t="shared" si="142"/>
        <v>0</v>
      </c>
      <c r="N299" s="17">
        <f t="shared" si="142"/>
        <v>55196.6</v>
      </c>
      <c r="O299" s="17">
        <f t="shared" si="142"/>
        <v>0</v>
      </c>
      <c r="P299" s="17">
        <f t="shared" si="142"/>
        <v>55196.6</v>
      </c>
      <c r="Q299" s="17">
        <f t="shared" si="142"/>
        <v>0</v>
      </c>
    </row>
    <row r="300" spans="1:17" s="18" customFormat="1" ht="18.75">
      <c r="A300" s="79" t="s">
        <v>223</v>
      </c>
      <c r="B300" s="22" t="s">
        <v>160</v>
      </c>
      <c r="C300" s="22" t="s">
        <v>155</v>
      </c>
      <c r="D300" s="51" t="s">
        <v>22</v>
      </c>
      <c r="E300" s="22" t="s">
        <v>222</v>
      </c>
      <c r="F300" s="17">
        <v>49822.1</v>
      </c>
      <c r="G300" s="17"/>
      <c r="H300" s="17">
        <v>53278.9</v>
      </c>
      <c r="I300" s="17"/>
      <c r="J300" s="17">
        <f>K300+L300+M300</f>
        <v>58144.7</v>
      </c>
      <c r="K300" s="17"/>
      <c r="L300" s="17">
        <v>58144.7</v>
      </c>
      <c r="M300" s="17"/>
      <c r="N300" s="17">
        <f>O300+P300+Q300</f>
        <v>55196.6</v>
      </c>
      <c r="O300" s="27"/>
      <c r="P300" s="45">
        <v>55196.6</v>
      </c>
      <c r="Q300" s="27"/>
    </row>
    <row r="301" spans="1:17" s="18" customFormat="1" ht="56.25">
      <c r="A301" s="79" t="s">
        <v>479</v>
      </c>
      <c r="B301" s="22" t="s">
        <v>160</v>
      </c>
      <c r="C301" s="22" t="s">
        <v>155</v>
      </c>
      <c r="D301" s="22" t="s">
        <v>495</v>
      </c>
      <c r="E301" s="22"/>
      <c r="F301" s="17">
        <f>F302</f>
        <v>10647.9</v>
      </c>
      <c r="G301" s="17">
        <f aca="true" t="shared" si="143" ref="G301:N301">G302</f>
        <v>10308.2</v>
      </c>
      <c r="H301" s="17">
        <f t="shared" si="143"/>
        <v>318.8</v>
      </c>
      <c r="I301" s="17">
        <f t="shared" si="143"/>
        <v>0</v>
      </c>
      <c r="J301" s="17">
        <f t="shared" si="143"/>
        <v>9819.5</v>
      </c>
      <c r="K301" s="17">
        <f t="shared" si="143"/>
        <v>9524.9</v>
      </c>
      <c r="L301" s="17">
        <f t="shared" si="143"/>
        <v>294.6</v>
      </c>
      <c r="M301" s="17">
        <f t="shared" si="143"/>
        <v>0</v>
      </c>
      <c r="N301" s="17">
        <f t="shared" si="143"/>
        <v>9819.5</v>
      </c>
      <c r="O301" s="17">
        <f>O302</f>
        <v>9524.9</v>
      </c>
      <c r="P301" s="17">
        <f>P302</f>
        <v>294.6</v>
      </c>
      <c r="Q301" s="17">
        <f>Q302</f>
        <v>0</v>
      </c>
    </row>
    <row r="302" spans="1:17" s="18" customFormat="1" ht="18.75">
      <c r="A302" s="79" t="s">
        <v>223</v>
      </c>
      <c r="B302" s="22" t="s">
        <v>160</v>
      </c>
      <c r="C302" s="22" t="s">
        <v>155</v>
      </c>
      <c r="D302" s="22" t="s">
        <v>495</v>
      </c>
      <c r="E302" s="22" t="s">
        <v>222</v>
      </c>
      <c r="F302" s="17">
        <v>10647.9</v>
      </c>
      <c r="G302" s="17">
        <v>10308.2</v>
      </c>
      <c r="H302" s="17">
        <v>318.8</v>
      </c>
      <c r="I302" s="17"/>
      <c r="J302" s="17">
        <f>K302+L302+M302</f>
        <v>9819.5</v>
      </c>
      <c r="K302" s="17">
        <v>9524.9</v>
      </c>
      <c r="L302" s="17">
        <v>294.6</v>
      </c>
      <c r="M302" s="17"/>
      <c r="N302" s="17">
        <f>O302+P302+Q302</f>
        <v>9819.5</v>
      </c>
      <c r="O302" s="27">
        <v>9524.9</v>
      </c>
      <c r="P302" s="27">
        <v>294.6</v>
      </c>
      <c r="Q302" s="27"/>
    </row>
    <row r="303" spans="1:17" s="18" customFormat="1" ht="94.5" customHeight="1">
      <c r="A303" s="58" t="s">
        <v>393</v>
      </c>
      <c r="B303" s="22" t="s">
        <v>160</v>
      </c>
      <c r="C303" s="22" t="s">
        <v>155</v>
      </c>
      <c r="D303" s="51" t="s">
        <v>56</v>
      </c>
      <c r="E303" s="22"/>
      <c r="F303" s="17">
        <f>F304</f>
        <v>171070.4</v>
      </c>
      <c r="G303" s="17">
        <f aca="true" t="shared" si="144" ref="G303:Q303">G304</f>
        <v>164597.5</v>
      </c>
      <c r="H303" s="17">
        <f t="shared" si="144"/>
        <v>0</v>
      </c>
      <c r="I303" s="17">
        <f t="shared" si="144"/>
        <v>0</v>
      </c>
      <c r="J303" s="17">
        <f t="shared" si="144"/>
        <v>162555.3</v>
      </c>
      <c r="K303" s="17">
        <f t="shared" si="144"/>
        <v>162555.3</v>
      </c>
      <c r="L303" s="17">
        <f t="shared" si="144"/>
        <v>0</v>
      </c>
      <c r="M303" s="17">
        <f t="shared" si="144"/>
        <v>0</v>
      </c>
      <c r="N303" s="17">
        <f t="shared" si="144"/>
        <v>162555.3</v>
      </c>
      <c r="O303" s="17">
        <f t="shared" si="144"/>
        <v>162555.3</v>
      </c>
      <c r="P303" s="17">
        <f t="shared" si="144"/>
        <v>0</v>
      </c>
      <c r="Q303" s="17">
        <f t="shared" si="144"/>
        <v>0</v>
      </c>
    </row>
    <row r="304" spans="1:17" s="18" customFormat="1" ht="18.75">
      <c r="A304" s="79" t="s">
        <v>223</v>
      </c>
      <c r="B304" s="22" t="s">
        <v>160</v>
      </c>
      <c r="C304" s="22" t="s">
        <v>155</v>
      </c>
      <c r="D304" s="51" t="s">
        <v>56</v>
      </c>
      <c r="E304" s="51">
        <v>610</v>
      </c>
      <c r="F304" s="17">
        <v>171070.4</v>
      </c>
      <c r="G304" s="17">
        <v>164597.5</v>
      </c>
      <c r="H304" s="17"/>
      <c r="I304" s="17"/>
      <c r="J304" s="17">
        <f>K304+L304+M304</f>
        <v>162555.3</v>
      </c>
      <c r="K304" s="17">
        <v>162555.3</v>
      </c>
      <c r="L304" s="17"/>
      <c r="M304" s="17"/>
      <c r="N304" s="17">
        <f>Q304+P304+K304</f>
        <v>162555.3</v>
      </c>
      <c r="O304" s="27">
        <v>162555.3</v>
      </c>
      <c r="P304" s="27"/>
      <c r="Q304" s="27"/>
    </row>
    <row r="305" spans="1:17" s="18" customFormat="1" ht="37.5">
      <c r="A305" s="79" t="s">
        <v>473</v>
      </c>
      <c r="B305" s="46" t="s">
        <v>160</v>
      </c>
      <c r="C305" s="46" t="s">
        <v>155</v>
      </c>
      <c r="D305" s="39" t="s">
        <v>474</v>
      </c>
      <c r="E305" s="39"/>
      <c r="F305" s="17">
        <f>F306</f>
        <v>1142.4</v>
      </c>
      <c r="G305" s="17">
        <f aca="true" t="shared" si="145" ref="G305:Q305">G306</f>
        <v>642</v>
      </c>
      <c r="H305" s="17">
        <f t="shared" si="145"/>
        <v>500.3</v>
      </c>
      <c r="I305" s="17">
        <f t="shared" si="145"/>
        <v>0</v>
      </c>
      <c r="J305" s="17">
        <f t="shared" si="145"/>
        <v>0</v>
      </c>
      <c r="K305" s="17">
        <f t="shared" si="145"/>
        <v>0</v>
      </c>
      <c r="L305" s="17">
        <f t="shared" si="145"/>
        <v>0</v>
      </c>
      <c r="M305" s="17">
        <f t="shared" si="145"/>
        <v>0</v>
      </c>
      <c r="N305" s="17">
        <f t="shared" si="145"/>
        <v>0</v>
      </c>
      <c r="O305" s="17">
        <f t="shared" si="145"/>
        <v>0</v>
      </c>
      <c r="P305" s="17">
        <f t="shared" si="145"/>
        <v>0</v>
      </c>
      <c r="Q305" s="17">
        <f t="shared" si="145"/>
        <v>0</v>
      </c>
    </row>
    <row r="306" spans="1:17" s="18" customFormat="1" ht="18.75">
      <c r="A306" s="79" t="s">
        <v>223</v>
      </c>
      <c r="B306" s="46" t="s">
        <v>160</v>
      </c>
      <c r="C306" s="46" t="s">
        <v>155</v>
      </c>
      <c r="D306" s="39" t="s">
        <v>474</v>
      </c>
      <c r="E306" s="39">
        <v>610</v>
      </c>
      <c r="F306" s="17">
        <v>1142.4</v>
      </c>
      <c r="G306" s="17">
        <v>642</v>
      </c>
      <c r="H306" s="17">
        <v>500.3</v>
      </c>
      <c r="I306" s="17"/>
      <c r="J306" s="17">
        <f>K306+L306+M306</f>
        <v>0</v>
      </c>
      <c r="K306" s="17">
        <v>0</v>
      </c>
      <c r="L306" s="17"/>
      <c r="M306" s="17"/>
      <c r="N306" s="17">
        <f>O306+P306+Q306</f>
        <v>0</v>
      </c>
      <c r="O306" s="27">
        <v>0</v>
      </c>
      <c r="P306" s="27"/>
      <c r="Q306" s="27"/>
    </row>
    <row r="307" spans="1:17" s="18" customFormat="1" ht="37.5">
      <c r="A307" s="43" t="s">
        <v>347</v>
      </c>
      <c r="B307" s="22" t="s">
        <v>160</v>
      </c>
      <c r="C307" s="22" t="s">
        <v>155</v>
      </c>
      <c r="D307" s="51" t="s">
        <v>341</v>
      </c>
      <c r="E307" s="51"/>
      <c r="F307" s="17">
        <f>F308</f>
        <v>11612.9</v>
      </c>
      <c r="G307" s="17">
        <f aca="true" t="shared" si="146" ref="G307:Q308">G308</f>
        <v>10154</v>
      </c>
      <c r="H307" s="17">
        <f t="shared" si="146"/>
        <v>0</v>
      </c>
      <c r="I307" s="17">
        <f t="shared" si="146"/>
        <v>0</v>
      </c>
      <c r="J307" s="17">
        <f t="shared" si="146"/>
        <v>10154</v>
      </c>
      <c r="K307" s="17">
        <f t="shared" si="146"/>
        <v>10154</v>
      </c>
      <c r="L307" s="17">
        <f t="shared" si="146"/>
        <v>0</v>
      </c>
      <c r="M307" s="17">
        <f t="shared" si="146"/>
        <v>0</v>
      </c>
      <c r="N307" s="17">
        <f t="shared" si="146"/>
        <v>10154</v>
      </c>
      <c r="O307" s="17">
        <f t="shared" si="146"/>
        <v>10154</v>
      </c>
      <c r="P307" s="17">
        <f t="shared" si="146"/>
        <v>0</v>
      </c>
      <c r="Q307" s="17">
        <f t="shared" si="146"/>
        <v>0</v>
      </c>
    </row>
    <row r="308" spans="1:17" s="18" customFormat="1" ht="75">
      <c r="A308" s="79" t="s">
        <v>125</v>
      </c>
      <c r="B308" s="22" t="s">
        <v>160</v>
      </c>
      <c r="C308" s="22" t="s">
        <v>155</v>
      </c>
      <c r="D308" s="51" t="s">
        <v>20</v>
      </c>
      <c r="E308" s="22"/>
      <c r="F308" s="17">
        <f>F309</f>
        <v>11612.9</v>
      </c>
      <c r="G308" s="17">
        <f t="shared" si="146"/>
        <v>10154</v>
      </c>
      <c r="H308" s="17">
        <f t="shared" si="146"/>
        <v>0</v>
      </c>
      <c r="I308" s="17">
        <f t="shared" si="146"/>
        <v>0</v>
      </c>
      <c r="J308" s="17">
        <f t="shared" si="146"/>
        <v>10154</v>
      </c>
      <c r="K308" s="17">
        <f t="shared" si="146"/>
        <v>10154</v>
      </c>
      <c r="L308" s="17">
        <f t="shared" si="146"/>
        <v>0</v>
      </c>
      <c r="M308" s="17">
        <f t="shared" si="146"/>
        <v>0</v>
      </c>
      <c r="N308" s="17">
        <f t="shared" si="146"/>
        <v>10154</v>
      </c>
      <c r="O308" s="17">
        <f t="shared" si="146"/>
        <v>10154</v>
      </c>
      <c r="P308" s="17">
        <f t="shared" si="146"/>
        <v>0</v>
      </c>
      <c r="Q308" s="17">
        <f t="shared" si="146"/>
        <v>0</v>
      </c>
    </row>
    <row r="309" spans="1:17" s="18" customFormat="1" ht="18.75">
      <c r="A309" s="79" t="s">
        <v>223</v>
      </c>
      <c r="B309" s="22" t="s">
        <v>160</v>
      </c>
      <c r="C309" s="22" t="s">
        <v>155</v>
      </c>
      <c r="D309" s="51" t="s">
        <v>20</v>
      </c>
      <c r="E309" s="22" t="s">
        <v>222</v>
      </c>
      <c r="F309" s="17">
        <v>11612.9</v>
      </c>
      <c r="G309" s="17">
        <v>10154</v>
      </c>
      <c r="H309" s="17"/>
      <c r="I309" s="17"/>
      <c r="J309" s="17">
        <f>K309+L309+M309</f>
        <v>10154</v>
      </c>
      <c r="K309" s="17">
        <v>10154</v>
      </c>
      <c r="L309" s="17"/>
      <c r="M309" s="17"/>
      <c r="N309" s="17">
        <f>O309+P309+Q309</f>
        <v>10154</v>
      </c>
      <c r="O309" s="27">
        <v>10154</v>
      </c>
      <c r="P309" s="27"/>
      <c r="Q309" s="27"/>
    </row>
    <row r="310" spans="1:17" s="18" customFormat="1" ht="56.25" customHeight="1">
      <c r="A310" s="47" t="s">
        <v>346</v>
      </c>
      <c r="B310" s="22" t="s">
        <v>160</v>
      </c>
      <c r="C310" s="22" t="s">
        <v>155</v>
      </c>
      <c r="D310" s="51" t="s">
        <v>57</v>
      </c>
      <c r="E310" s="22"/>
      <c r="F310" s="17">
        <f>F311</f>
        <v>1172.7</v>
      </c>
      <c r="G310" s="17">
        <f aca="true" t="shared" si="147" ref="G310:Q311">G311</f>
        <v>997.2</v>
      </c>
      <c r="H310" s="17">
        <f t="shared" si="147"/>
        <v>0</v>
      </c>
      <c r="I310" s="17">
        <f t="shared" si="147"/>
        <v>0</v>
      </c>
      <c r="J310" s="17">
        <f t="shared" si="147"/>
        <v>997.2</v>
      </c>
      <c r="K310" s="17">
        <f t="shared" si="147"/>
        <v>997.2</v>
      </c>
      <c r="L310" s="17">
        <f t="shared" si="147"/>
        <v>0</v>
      </c>
      <c r="M310" s="17">
        <f t="shared" si="147"/>
        <v>0</v>
      </c>
      <c r="N310" s="17">
        <f t="shared" si="147"/>
        <v>997.2</v>
      </c>
      <c r="O310" s="17">
        <f t="shared" si="147"/>
        <v>997.2</v>
      </c>
      <c r="P310" s="17">
        <f t="shared" si="147"/>
        <v>0</v>
      </c>
      <c r="Q310" s="17">
        <f t="shared" si="147"/>
        <v>0</v>
      </c>
    </row>
    <row r="311" spans="1:17" s="18" customFormat="1" ht="75">
      <c r="A311" s="79" t="s">
        <v>125</v>
      </c>
      <c r="B311" s="22" t="s">
        <v>160</v>
      </c>
      <c r="C311" s="22" t="s">
        <v>155</v>
      </c>
      <c r="D311" s="51" t="s">
        <v>58</v>
      </c>
      <c r="E311" s="22"/>
      <c r="F311" s="17">
        <f>F312</f>
        <v>1172.7</v>
      </c>
      <c r="G311" s="17">
        <f t="shared" si="147"/>
        <v>997.2</v>
      </c>
      <c r="H311" s="17">
        <f t="shared" si="147"/>
        <v>0</v>
      </c>
      <c r="I311" s="17">
        <f t="shared" si="147"/>
        <v>0</v>
      </c>
      <c r="J311" s="17">
        <f t="shared" si="147"/>
        <v>997.2</v>
      </c>
      <c r="K311" s="17">
        <f t="shared" si="147"/>
        <v>997.2</v>
      </c>
      <c r="L311" s="17">
        <f t="shared" si="147"/>
        <v>0</v>
      </c>
      <c r="M311" s="17">
        <f t="shared" si="147"/>
        <v>0</v>
      </c>
      <c r="N311" s="17">
        <f t="shared" si="147"/>
        <v>997.2</v>
      </c>
      <c r="O311" s="17">
        <f t="shared" si="147"/>
        <v>997.2</v>
      </c>
      <c r="P311" s="17">
        <f t="shared" si="147"/>
        <v>0</v>
      </c>
      <c r="Q311" s="17">
        <f t="shared" si="147"/>
        <v>0</v>
      </c>
    </row>
    <row r="312" spans="1:17" s="18" customFormat="1" ht="18.75">
      <c r="A312" s="79" t="s">
        <v>223</v>
      </c>
      <c r="B312" s="22" t="s">
        <v>160</v>
      </c>
      <c r="C312" s="22" t="s">
        <v>155</v>
      </c>
      <c r="D312" s="51" t="s">
        <v>58</v>
      </c>
      <c r="E312" s="22" t="s">
        <v>222</v>
      </c>
      <c r="F312" s="17">
        <v>1172.7</v>
      </c>
      <c r="G312" s="17">
        <f>997.2</f>
        <v>997.2</v>
      </c>
      <c r="H312" s="17"/>
      <c r="I312" s="17"/>
      <c r="J312" s="17">
        <f>K312+L312+M312</f>
        <v>997.2</v>
      </c>
      <c r="K312" s="17">
        <v>997.2</v>
      </c>
      <c r="L312" s="17"/>
      <c r="M312" s="17"/>
      <c r="N312" s="17">
        <f>O312+P312+Q312</f>
        <v>997.2</v>
      </c>
      <c r="O312" s="27">
        <v>997.2</v>
      </c>
      <c r="P312" s="27"/>
      <c r="Q312" s="27"/>
    </row>
    <row r="313" spans="1:17" s="18" customFormat="1" ht="75">
      <c r="A313" s="43" t="s">
        <v>352</v>
      </c>
      <c r="B313" s="22" t="s">
        <v>160</v>
      </c>
      <c r="C313" s="22" t="s">
        <v>155</v>
      </c>
      <c r="D313" s="51" t="s">
        <v>342</v>
      </c>
      <c r="E313" s="22"/>
      <c r="F313" s="17">
        <f>F314+F316</f>
        <v>3901</v>
      </c>
      <c r="G313" s="17">
        <f aca="true" t="shared" si="148" ref="G313:Q313">G314+G316</f>
        <v>640</v>
      </c>
      <c r="H313" s="17">
        <f t="shared" si="148"/>
        <v>2659.6000000000004</v>
      </c>
      <c r="I313" s="17">
        <f t="shared" si="148"/>
        <v>0</v>
      </c>
      <c r="J313" s="17">
        <f t="shared" si="148"/>
        <v>3242.2</v>
      </c>
      <c r="K313" s="17">
        <f t="shared" si="148"/>
        <v>1423.3</v>
      </c>
      <c r="L313" s="17">
        <f t="shared" si="148"/>
        <v>1818.9</v>
      </c>
      <c r="M313" s="17">
        <f t="shared" si="148"/>
        <v>0</v>
      </c>
      <c r="N313" s="17">
        <f t="shared" si="148"/>
        <v>2942.2</v>
      </c>
      <c r="O313" s="17">
        <f t="shared" si="148"/>
        <v>1423.3</v>
      </c>
      <c r="P313" s="17">
        <f t="shared" si="148"/>
        <v>1518.9</v>
      </c>
      <c r="Q313" s="17">
        <f t="shared" si="148"/>
        <v>0</v>
      </c>
    </row>
    <row r="314" spans="1:17" s="18" customFormat="1" ht="56.25">
      <c r="A314" s="79" t="s">
        <v>353</v>
      </c>
      <c r="B314" s="22" t="s">
        <v>160</v>
      </c>
      <c r="C314" s="22" t="s">
        <v>155</v>
      </c>
      <c r="D314" s="51" t="s">
        <v>59</v>
      </c>
      <c r="E314" s="22"/>
      <c r="F314" s="17">
        <f>F315</f>
        <v>3241.2</v>
      </c>
      <c r="G314" s="17">
        <f aca="true" t="shared" si="149" ref="G314:Q314">G315</f>
        <v>0</v>
      </c>
      <c r="H314" s="17">
        <f t="shared" si="149"/>
        <v>2639.8</v>
      </c>
      <c r="I314" s="17">
        <f t="shared" si="149"/>
        <v>0</v>
      </c>
      <c r="J314" s="17">
        <f t="shared" si="149"/>
        <v>1774.9</v>
      </c>
      <c r="K314" s="17">
        <f t="shared" si="149"/>
        <v>0</v>
      </c>
      <c r="L314" s="17">
        <f t="shared" si="149"/>
        <v>1774.9</v>
      </c>
      <c r="M314" s="17">
        <f t="shared" si="149"/>
        <v>0</v>
      </c>
      <c r="N314" s="17">
        <f t="shared" si="149"/>
        <v>1474.9</v>
      </c>
      <c r="O314" s="17">
        <f t="shared" si="149"/>
        <v>0</v>
      </c>
      <c r="P314" s="17">
        <f t="shared" si="149"/>
        <v>1474.9</v>
      </c>
      <c r="Q314" s="17">
        <f t="shared" si="149"/>
        <v>0</v>
      </c>
    </row>
    <row r="315" spans="1:17" s="18" customFormat="1" ht="18.75">
      <c r="A315" s="79" t="s">
        <v>223</v>
      </c>
      <c r="B315" s="22" t="s">
        <v>160</v>
      </c>
      <c r="C315" s="22" t="s">
        <v>155</v>
      </c>
      <c r="D315" s="51" t="s">
        <v>59</v>
      </c>
      <c r="E315" s="22" t="s">
        <v>222</v>
      </c>
      <c r="F315" s="17">
        <v>3241.2</v>
      </c>
      <c r="G315" s="17"/>
      <c r="H315" s="17">
        <v>2639.8</v>
      </c>
      <c r="I315" s="17"/>
      <c r="J315" s="17">
        <f>K315+L315+M315</f>
        <v>1774.9</v>
      </c>
      <c r="K315" s="17"/>
      <c r="L315" s="17">
        <v>1774.9</v>
      </c>
      <c r="M315" s="17"/>
      <c r="N315" s="17">
        <f>O315+P315+Q315</f>
        <v>1474.9</v>
      </c>
      <c r="O315" s="27"/>
      <c r="P315" s="44">
        <v>1474.9</v>
      </c>
      <c r="Q315" s="27"/>
    </row>
    <row r="316" spans="1:17" s="18" customFormat="1" ht="56.25">
      <c r="A316" s="79" t="s">
        <v>479</v>
      </c>
      <c r="B316" s="22" t="s">
        <v>160</v>
      </c>
      <c r="C316" s="22" t="s">
        <v>155</v>
      </c>
      <c r="D316" s="22" t="s">
        <v>496</v>
      </c>
      <c r="E316" s="22"/>
      <c r="F316" s="17">
        <f>G316+H316+I316</f>
        <v>659.8</v>
      </c>
      <c r="G316" s="17">
        <f>G317</f>
        <v>640</v>
      </c>
      <c r="H316" s="17">
        <f>H317</f>
        <v>19.8</v>
      </c>
      <c r="I316" s="17">
        <f>I317</f>
        <v>0</v>
      </c>
      <c r="J316" s="17">
        <f>K316+L316+M316</f>
        <v>1467.3</v>
      </c>
      <c r="K316" s="17">
        <f>K317</f>
        <v>1423.3</v>
      </c>
      <c r="L316" s="17">
        <f>L317</f>
        <v>44</v>
      </c>
      <c r="M316" s="17">
        <f>M317</f>
        <v>0</v>
      </c>
      <c r="N316" s="17">
        <f>O316+P316+Q316</f>
        <v>1467.3</v>
      </c>
      <c r="O316" s="17">
        <f>O317</f>
        <v>1423.3</v>
      </c>
      <c r="P316" s="17">
        <f>P317</f>
        <v>44</v>
      </c>
      <c r="Q316" s="17">
        <f>Q317</f>
        <v>0</v>
      </c>
    </row>
    <row r="317" spans="1:17" s="18" customFormat="1" ht="18.75">
      <c r="A317" s="79" t="s">
        <v>223</v>
      </c>
      <c r="B317" s="22" t="s">
        <v>160</v>
      </c>
      <c r="C317" s="22" t="s">
        <v>155</v>
      </c>
      <c r="D317" s="22" t="s">
        <v>496</v>
      </c>
      <c r="E317" s="22" t="s">
        <v>222</v>
      </c>
      <c r="F317" s="17">
        <f>G317+H317+I317</f>
        <v>659.8</v>
      </c>
      <c r="G317" s="17">
        <v>640</v>
      </c>
      <c r="H317" s="17">
        <v>19.8</v>
      </c>
      <c r="I317" s="17"/>
      <c r="J317" s="17">
        <f>K317+L317+M317</f>
        <v>1467.3</v>
      </c>
      <c r="K317" s="17">
        <v>1423.3</v>
      </c>
      <c r="L317" s="17">
        <v>44</v>
      </c>
      <c r="M317" s="17"/>
      <c r="N317" s="17">
        <f>O317+P317+Q317</f>
        <v>1467.3</v>
      </c>
      <c r="O317" s="27">
        <v>1423.3</v>
      </c>
      <c r="P317" s="27">
        <v>44</v>
      </c>
      <c r="Q317" s="27"/>
    </row>
    <row r="318" spans="1:17" s="18" customFormat="1" ht="56.25">
      <c r="A318" s="79" t="s">
        <v>623</v>
      </c>
      <c r="B318" s="22" t="s">
        <v>160</v>
      </c>
      <c r="C318" s="22" t="s">
        <v>155</v>
      </c>
      <c r="D318" s="51" t="s">
        <v>620</v>
      </c>
      <c r="E318" s="22"/>
      <c r="F318" s="17">
        <f>F319+F321</f>
        <v>0</v>
      </c>
      <c r="G318" s="17">
        <f aca="true" t="shared" si="150" ref="G318:N318">G319+G321</f>
        <v>0</v>
      </c>
      <c r="H318" s="17">
        <f t="shared" si="150"/>
        <v>0</v>
      </c>
      <c r="I318" s="17">
        <f t="shared" si="150"/>
        <v>0</v>
      </c>
      <c r="J318" s="17">
        <f t="shared" si="150"/>
        <v>50000</v>
      </c>
      <c r="K318" s="17">
        <f t="shared" si="150"/>
        <v>48500</v>
      </c>
      <c r="L318" s="17">
        <f t="shared" si="150"/>
        <v>1500</v>
      </c>
      <c r="M318" s="17">
        <f t="shared" si="150"/>
        <v>0</v>
      </c>
      <c r="N318" s="17">
        <f t="shared" si="150"/>
        <v>50000</v>
      </c>
      <c r="O318" s="17"/>
      <c r="P318" s="17"/>
      <c r="Q318" s="17"/>
    </row>
    <row r="319" spans="1:17" s="18" customFormat="1" ht="37.5">
      <c r="A319" s="79" t="s">
        <v>529</v>
      </c>
      <c r="B319" s="22" t="s">
        <v>160</v>
      </c>
      <c r="C319" s="22" t="s">
        <v>155</v>
      </c>
      <c r="D319" s="51" t="s">
        <v>621</v>
      </c>
      <c r="E319" s="22"/>
      <c r="F319" s="17">
        <f>F320</f>
        <v>0</v>
      </c>
      <c r="G319" s="17">
        <f aca="true" t="shared" si="151" ref="G319:Q319">G320</f>
        <v>0</v>
      </c>
      <c r="H319" s="17">
        <f t="shared" si="151"/>
        <v>0</v>
      </c>
      <c r="I319" s="17">
        <f t="shared" si="151"/>
        <v>0</v>
      </c>
      <c r="J319" s="17">
        <f t="shared" si="151"/>
        <v>50000</v>
      </c>
      <c r="K319" s="17">
        <f t="shared" si="151"/>
        <v>48500</v>
      </c>
      <c r="L319" s="17">
        <f t="shared" si="151"/>
        <v>1500</v>
      </c>
      <c r="M319" s="17">
        <f t="shared" si="151"/>
        <v>0</v>
      </c>
      <c r="N319" s="17">
        <f t="shared" si="151"/>
        <v>0</v>
      </c>
      <c r="O319" s="17"/>
      <c r="P319" s="17"/>
      <c r="Q319" s="17">
        <f t="shared" si="151"/>
        <v>0</v>
      </c>
    </row>
    <row r="320" spans="1:17" s="18" customFormat="1" ht="18.75">
      <c r="A320" s="79" t="s">
        <v>223</v>
      </c>
      <c r="B320" s="22" t="s">
        <v>160</v>
      </c>
      <c r="C320" s="22" t="s">
        <v>155</v>
      </c>
      <c r="D320" s="51" t="s">
        <v>621</v>
      </c>
      <c r="E320" s="22" t="s">
        <v>222</v>
      </c>
      <c r="F320" s="17">
        <f>G320+H320+I320</f>
        <v>0</v>
      </c>
      <c r="G320" s="17"/>
      <c r="H320" s="17"/>
      <c r="I320" s="17"/>
      <c r="J320" s="17">
        <f>K320+L320+M320</f>
        <v>50000</v>
      </c>
      <c r="K320" s="17">
        <v>48500</v>
      </c>
      <c r="L320" s="17">
        <v>1500</v>
      </c>
      <c r="M320" s="17"/>
      <c r="N320" s="17">
        <f>O320+P320+Q320</f>
        <v>0</v>
      </c>
      <c r="O320" s="27"/>
      <c r="P320" s="27"/>
      <c r="Q320" s="27"/>
    </row>
    <row r="321" spans="1:17" s="18" customFormat="1" ht="37.5">
      <c r="A321" s="79" t="s">
        <v>624</v>
      </c>
      <c r="B321" s="22" t="s">
        <v>160</v>
      </c>
      <c r="C321" s="22" t="s">
        <v>155</v>
      </c>
      <c r="D321" s="51" t="s">
        <v>622</v>
      </c>
      <c r="E321" s="22"/>
      <c r="F321" s="17">
        <f>F322</f>
        <v>0</v>
      </c>
      <c r="G321" s="17">
        <f aca="true" t="shared" si="152" ref="G321:M321">G322</f>
        <v>0</v>
      </c>
      <c r="H321" s="17">
        <f t="shared" si="152"/>
        <v>0</v>
      </c>
      <c r="I321" s="17">
        <f t="shared" si="152"/>
        <v>0</v>
      </c>
      <c r="J321" s="17">
        <f t="shared" si="152"/>
        <v>0</v>
      </c>
      <c r="K321" s="17">
        <f t="shared" si="152"/>
        <v>0</v>
      </c>
      <c r="L321" s="17">
        <f t="shared" si="152"/>
        <v>0</v>
      </c>
      <c r="M321" s="17">
        <f t="shared" si="152"/>
        <v>0</v>
      </c>
      <c r="N321" s="17">
        <f>N322</f>
        <v>50000</v>
      </c>
      <c r="O321" s="17">
        <f>O322</f>
        <v>48500</v>
      </c>
      <c r="P321" s="17">
        <f>P322</f>
        <v>1500</v>
      </c>
      <c r="Q321" s="17">
        <f>Q322</f>
        <v>0</v>
      </c>
    </row>
    <row r="322" spans="1:17" s="18" customFormat="1" ht="18.75">
      <c r="A322" s="79" t="s">
        <v>223</v>
      </c>
      <c r="B322" s="22" t="s">
        <v>160</v>
      </c>
      <c r="C322" s="22" t="s">
        <v>155</v>
      </c>
      <c r="D322" s="51" t="s">
        <v>622</v>
      </c>
      <c r="E322" s="22" t="s">
        <v>222</v>
      </c>
      <c r="F322" s="17">
        <f>G322+H322+I322</f>
        <v>0</v>
      </c>
      <c r="G322" s="17"/>
      <c r="H322" s="17"/>
      <c r="I322" s="17"/>
      <c r="J322" s="17">
        <f>K322+L322+M322</f>
        <v>0</v>
      </c>
      <c r="K322" s="17"/>
      <c r="L322" s="17"/>
      <c r="M322" s="17"/>
      <c r="N322" s="17">
        <f>O322+P322+Q322</f>
        <v>50000</v>
      </c>
      <c r="O322" s="27">
        <v>48500</v>
      </c>
      <c r="P322" s="27">
        <v>1500</v>
      </c>
      <c r="Q322" s="27"/>
    </row>
    <row r="323" spans="1:17" s="18" customFormat="1" ht="56.25">
      <c r="A323" s="79" t="s">
        <v>463</v>
      </c>
      <c r="B323" s="22" t="s">
        <v>160</v>
      </c>
      <c r="C323" s="22" t="s">
        <v>155</v>
      </c>
      <c r="D323" s="51" t="s">
        <v>129</v>
      </c>
      <c r="E323" s="22"/>
      <c r="F323" s="17">
        <f>F324</f>
        <v>0</v>
      </c>
      <c r="G323" s="17">
        <f aca="true" t="shared" si="153" ref="G323:Q325">G324</f>
        <v>0</v>
      </c>
      <c r="H323" s="17">
        <f t="shared" si="153"/>
        <v>0</v>
      </c>
      <c r="I323" s="17">
        <f t="shared" si="153"/>
        <v>0</v>
      </c>
      <c r="J323" s="17">
        <f t="shared" si="153"/>
        <v>35.6</v>
      </c>
      <c r="K323" s="17">
        <f t="shared" si="153"/>
        <v>0</v>
      </c>
      <c r="L323" s="17">
        <f t="shared" si="153"/>
        <v>35.6</v>
      </c>
      <c r="M323" s="17">
        <f t="shared" si="153"/>
        <v>0</v>
      </c>
      <c r="N323" s="17">
        <f t="shared" si="153"/>
        <v>0</v>
      </c>
      <c r="O323" s="17">
        <f t="shared" si="153"/>
        <v>0</v>
      </c>
      <c r="P323" s="17">
        <f t="shared" si="153"/>
        <v>0</v>
      </c>
      <c r="Q323" s="17">
        <f t="shared" si="153"/>
        <v>0</v>
      </c>
    </row>
    <row r="324" spans="1:17" s="18" customFormat="1" ht="37.5">
      <c r="A324" s="79" t="s">
        <v>508</v>
      </c>
      <c r="B324" s="22" t="s">
        <v>160</v>
      </c>
      <c r="C324" s="22" t="s">
        <v>155</v>
      </c>
      <c r="D324" s="51" t="s">
        <v>507</v>
      </c>
      <c r="E324" s="22"/>
      <c r="F324" s="17">
        <f>F325</f>
        <v>0</v>
      </c>
      <c r="G324" s="17">
        <f t="shared" si="153"/>
        <v>0</v>
      </c>
      <c r="H324" s="17">
        <f t="shared" si="153"/>
        <v>0</v>
      </c>
      <c r="I324" s="17">
        <f t="shared" si="153"/>
        <v>0</v>
      </c>
      <c r="J324" s="17">
        <f t="shared" si="153"/>
        <v>35.6</v>
      </c>
      <c r="K324" s="17">
        <f t="shared" si="153"/>
        <v>0</v>
      </c>
      <c r="L324" s="17">
        <f t="shared" si="153"/>
        <v>35.6</v>
      </c>
      <c r="M324" s="17">
        <f t="shared" si="153"/>
        <v>0</v>
      </c>
      <c r="N324" s="17">
        <f t="shared" si="153"/>
        <v>0</v>
      </c>
      <c r="O324" s="17">
        <f t="shared" si="153"/>
        <v>0</v>
      </c>
      <c r="P324" s="17">
        <f t="shared" si="153"/>
        <v>0</v>
      </c>
      <c r="Q324" s="17">
        <f t="shared" si="153"/>
        <v>0</v>
      </c>
    </row>
    <row r="325" spans="1:17" s="18" customFormat="1" ht="42.75" customHeight="1">
      <c r="A325" s="79" t="s">
        <v>559</v>
      </c>
      <c r="B325" s="22" t="s">
        <v>160</v>
      </c>
      <c r="C325" s="22" t="s">
        <v>155</v>
      </c>
      <c r="D325" s="51" t="s">
        <v>509</v>
      </c>
      <c r="E325" s="22"/>
      <c r="F325" s="17">
        <f>F326</f>
        <v>0</v>
      </c>
      <c r="G325" s="17">
        <f t="shared" si="153"/>
        <v>0</v>
      </c>
      <c r="H325" s="17">
        <f t="shared" si="153"/>
        <v>0</v>
      </c>
      <c r="I325" s="17">
        <f t="shared" si="153"/>
        <v>0</v>
      </c>
      <c r="J325" s="17">
        <f t="shared" si="153"/>
        <v>35.6</v>
      </c>
      <c r="K325" s="17">
        <f t="shared" si="153"/>
        <v>0</v>
      </c>
      <c r="L325" s="17">
        <f t="shared" si="153"/>
        <v>35.6</v>
      </c>
      <c r="M325" s="17">
        <f t="shared" si="153"/>
        <v>0</v>
      </c>
      <c r="N325" s="17">
        <f t="shared" si="153"/>
        <v>0</v>
      </c>
      <c r="O325" s="17">
        <f t="shared" si="153"/>
        <v>0</v>
      </c>
      <c r="P325" s="17">
        <f t="shared" si="153"/>
        <v>0</v>
      </c>
      <c r="Q325" s="17">
        <f t="shared" si="153"/>
        <v>0</v>
      </c>
    </row>
    <row r="326" spans="1:17" s="18" customFormat="1" ht="18.75">
      <c r="A326" s="79" t="s">
        <v>223</v>
      </c>
      <c r="B326" s="22" t="s">
        <v>160</v>
      </c>
      <c r="C326" s="22" t="s">
        <v>155</v>
      </c>
      <c r="D326" s="51" t="s">
        <v>509</v>
      </c>
      <c r="E326" s="22" t="s">
        <v>222</v>
      </c>
      <c r="F326" s="17">
        <f>G326+H326+I326</f>
        <v>0</v>
      </c>
      <c r="G326" s="17"/>
      <c r="H326" s="17"/>
      <c r="I326" s="17"/>
      <c r="J326" s="17">
        <f>K326+L326+M326</f>
        <v>35.6</v>
      </c>
      <c r="K326" s="17"/>
      <c r="L326" s="17">
        <v>35.6</v>
      </c>
      <c r="M326" s="17"/>
      <c r="N326" s="17">
        <f>O326+P326+Q326</f>
        <v>0</v>
      </c>
      <c r="O326" s="27"/>
      <c r="P326" s="27"/>
      <c r="Q326" s="27"/>
    </row>
    <row r="327" spans="1:17" s="18" customFormat="1" ht="18.75">
      <c r="A327" s="80" t="s">
        <v>137</v>
      </c>
      <c r="B327" s="19" t="s">
        <v>160</v>
      </c>
      <c r="C327" s="19" t="s">
        <v>154</v>
      </c>
      <c r="D327" s="77"/>
      <c r="E327" s="19"/>
      <c r="F327" s="20">
        <f>F328+F335</f>
        <v>22897.6</v>
      </c>
      <c r="G327" s="20">
        <f aca="true" t="shared" si="154" ref="G327:Q327">G328+G335</f>
        <v>2532.6</v>
      </c>
      <c r="H327" s="20">
        <f t="shared" si="154"/>
        <v>19135</v>
      </c>
      <c r="I327" s="20">
        <f t="shared" si="154"/>
        <v>0</v>
      </c>
      <c r="J327" s="20">
        <f t="shared" si="154"/>
        <v>21698.3</v>
      </c>
      <c r="K327" s="20">
        <f t="shared" si="154"/>
        <v>2532.6</v>
      </c>
      <c r="L327" s="20">
        <f t="shared" si="154"/>
        <v>19165.7</v>
      </c>
      <c r="M327" s="20">
        <f t="shared" si="154"/>
        <v>0</v>
      </c>
      <c r="N327" s="20">
        <f t="shared" si="154"/>
        <v>20980.9</v>
      </c>
      <c r="O327" s="17">
        <f t="shared" si="154"/>
        <v>2532.6</v>
      </c>
      <c r="P327" s="17">
        <f t="shared" si="154"/>
        <v>18448.300000000003</v>
      </c>
      <c r="Q327" s="17">
        <f t="shared" si="154"/>
        <v>0</v>
      </c>
    </row>
    <row r="328" spans="1:17" s="18" customFormat="1" ht="37.5">
      <c r="A328" s="79" t="s">
        <v>454</v>
      </c>
      <c r="B328" s="22" t="s">
        <v>160</v>
      </c>
      <c r="C328" s="22" t="s">
        <v>154</v>
      </c>
      <c r="D328" s="22" t="s">
        <v>312</v>
      </c>
      <c r="E328" s="22"/>
      <c r="F328" s="17">
        <f>F329</f>
        <v>8799.9</v>
      </c>
      <c r="G328" s="17">
        <f aca="true" t="shared" si="155" ref="G328:Q329">G329</f>
        <v>947.5</v>
      </c>
      <c r="H328" s="17">
        <f t="shared" si="155"/>
        <v>7517.400000000001</v>
      </c>
      <c r="I328" s="17">
        <f t="shared" si="155"/>
        <v>0</v>
      </c>
      <c r="J328" s="17">
        <f t="shared" si="155"/>
        <v>8531.8</v>
      </c>
      <c r="K328" s="17">
        <f t="shared" si="155"/>
        <v>947.5</v>
      </c>
      <c r="L328" s="17">
        <f t="shared" si="155"/>
        <v>7584.3</v>
      </c>
      <c r="M328" s="17">
        <f t="shared" si="155"/>
        <v>0</v>
      </c>
      <c r="N328" s="17">
        <f t="shared" si="155"/>
        <v>8314.4</v>
      </c>
      <c r="O328" s="17">
        <f t="shared" si="155"/>
        <v>947.5</v>
      </c>
      <c r="P328" s="17">
        <f t="shared" si="155"/>
        <v>7366.900000000001</v>
      </c>
      <c r="Q328" s="17">
        <f t="shared" si="155"/>
        <v>0</v>
      </c>
    </row>
    <row r="329" spans="1:17" s="18" customFormat="1" ht="37.5">
      <c r="A329" s="79" t="s">
        <v>121</v>
      </c>
      <c r="B329" s="22" t="s">
        <v>160</v>
      </c>
      <c r="C329" s="22" t="s">
        <v>154</v>
      </c>
      <c r="D329" s="22" t="s">
        <v>42</v>
      </c>
      <c r="E329" s="22"/>
      <c r="F329" s="17">
        <f>F330</f>
        <v>8799.9</v>
      </c>
      <c r="G329" s="17">
        <f t="shared" si="155"/>
        <v>947.5</v>
      </c>
      <c r="H329" s="17">
        <f t="shared" si="155"/>
        <v>7517.400000000001</v>
      </c>
      <c r="I329" s="17">
        <f t="shared" si="155"/>
        <v>0</v>
      </c>
      <c r="J329" s="17">
        <f t="shared" si="155"/>
        <v>8531.8</v>
      </c>
      <c r="K329" s="17">
        <f t="shared" si="155"/>
        <v>947.5</v>
      </c>
      <c r="L329" s="17">
        <f t="shared" si="155"/>
        <v>7584.3</v>
      </c>
      <c r="M329" s="17">
        <f t="shared" si="155"/>
        <v>0</v>
      </c>
      <c r="N329" s="17">
        <f t="shared" si="155"/>
        <v>8314.4</v>
      </c>
      <c r="O329" s="17">
        <f t="shared" si="155"/>
        <v>947.5</v>
      </c>
      <c r="P329" s="17">
        <f t="shared" si="155"/>
        <v>7366.900000000001</v>
      </c>
      <c r="Q329" s="17">
        <f t="shared" si="155"/>
        <v>0</v>
      </c>
    </row>
    <row r="330" spans="1:17" s="18" customFormat="1" ht="63.75" customHeight="1">
      <c r="A330" s="79" t="s">
        <v>26</v>
      </c>
      <c r="B330" s="22" t="s">
        <v>160</v>
      </c>
      <c r="C330" s="22" t="s">
        <v>154</v>
      </c>
      <c r="D330" s="22" t="s">
        <v>66</v>
      </c>
      <c r="E330" s="22"/>
      <c r="F330" s="17">
        <f>F331+F333</f>
        <v>8799.9</v>
      </c>
      <c r="G330" s="17">
        <f aca="true" t="shared" si="156" ref="G330:Q330">G331+G333</f>
        <v>947.5</v>
      </c>
      <c r="H330" s="17">
        <f t="shared" si="156"/>
        <v>7517.400000000001</v>
      </c>
      <c r="I330" s="17">
        <f t="shared" si="156"/>
        <v>0</v>
      </c>
      <c r="J330" s="17">
        <f t="shared" si="156"/>
        <v>8531.8</v>
      </c>
      <c r="K330" s="17">
        <f t="shared" si="156"/>
        <v>947.5</v>
      </c>
      <c r="L330" s="17">
        <f t="shared" si="156"/>
        <v>7584.3</v>
      </c>
      <c r="M330" s="17">
        <f t="shared" si="156"/>
        <v>0</v>
      </c>
      <c r="N330" s="17">
        <f t="shared" si="156"/>
        <v>8314.4</v>
      </c>
      <c r="O330" s="17">
        <f t="shared" si="156"/>
        <v>947.5</v>
      </c>
      <c r="P330" s="17">
        <f t="shared" si="156"/>
        <v>7366.900000000001</v>
      </c>
      <c r="Q330" s="17">
        <f t="shared" si="156"/>
        <v>0</v>
      </c>
    </row>
    <row r="331" spans="1:17" s="18" customFormat="1" ht="18.75">
      <c r="A331" s="79" t="s">
        <v>126</v>
      </c>
      <c r="B331" s="22" t="s">
        <v>160</v>
      </c>
      <c r="C331" s="22" t="s">
        <v>154</v>
      </c>
      <c r="D331" s="22" t="s">
        <v>67</v>
      </c>
      <c r="E331" s="48"/>
      <c r="F331" s="25">
        <f aca="true" t="shared" si="157" ref="F331:Q331">F332</f>
        <v>7498.7</v>
      </c>
      <c r="G331" s="25">
        <f t="shared" si="157"/>
        <v>0</v>
      </c>
      <c r="H331" s="25">
        <f t="shared" si="157"/>
        <v>7488.1</v>
      </c>
      <c r="I331" s="25">
        <f t="shared" si="157"/>
        <v>0</v>
      </c>
      <c r="J331" s="25">
        <f t="shared" si="157"/>
        <v>7555</v>
      </c>
      <c r="K331" s="25">
        <f t="shared" si="157"/>
        <v>0</v>
      </c>
      <c r="L331" s="25">
        <f t="shared" si="157"/>
        <v>7555</v>
      </c>
      <c r="M331" s="25">
        <f t="shared" si="157"/>
        <v>0</v>
      </c>
      <c r="N331" s="25">
        <f t="shared" si="157"/>
        <v>7337.6</v>
      </c>
      <c r="O331" s="25">
        <f t="shared" si="157"/>
        <v>0</v>
      </c>
      <c r="P331" s="25">
        <f t="shared" si="157"/>
        <v>7337.6</v>
      </c>
      <c r="Q331" s="25">
        <f t="shared" si="157"/>
        <v>0</v>
      </c>
    </row>
    <row r="332" spans="1:17" s="18" customFormat="1" ht="18.75">
      <c r="A332" s="79" t="s">
        <v>223</v>
      </c>
      <c r="B332" s="22" t="s">
        <v>160</v>
      </c>
      <c r="C332" s="22" t="s">
        <v>154</v>
      </c>
      <c r="D332" s="22" t="s">
        <v>67</v>
      </c>
      <c r="E332" s="22" t="s">
        <v>222</v>
      </c>
      <c r="F332" s="17">
        <v>7498.7</v>
      </c>
      <c r="G332" s="17"/>
      <c r="H332" s="17">
        <v>7488.1</v>
      </c>
      <c r="I332" s="17"/>
      <c r="J332" s="17">
        <f>K332+L332+M332</f>
        <v>7555</v>
      </c>
      <c r="K332" s="17"/>
      <c r="L332" s="17">
        <v>7555</v>
      </c>
      <c r="M332" s="17"/>
      <c r="N332" s="17">
        <f>O332+P332+Q332</f>
        <v>7337.6</v>
      </c>
      <c r="O332" s="27"/>
      <c r="P332" s="27">
        <v>7337.6</v>
      </c>
      <c r="Q332" s="27"/>
    </row>
    <row r="333" spans="1:17" s="18" customFormat="1" ht="56.25">
      <c r="A333" s="79" t="s">
        <v>479</v>
      </c>
      <c r="B333" s="22" t="s">
        <v>160</v>
      </c>
      <c r="C333" s="22" t="s">
        <v>154</v>
      </c>
      <c r="D333" s="22" t="s">
        <v>480</v>
      </c>
      <c r="E333" s="22"/>
      <c r="F333" s="17">
        <f>F334</f>
        <v>1301.2</v>
      </c>
      <c r="G333" s="17">
        <f aca="true" t="shared" si="158" ref="G333:Q333">G334</f>
        <v>947.5</v>
      </c>
      <c r="H333" s="17">
        <f t="shared" si="158"/>
        <v>29.3</v>
      </c>
      <c r="I333" s="17">
        <f t="shared" si="158"/>
        <v>0</v>
      </c>
      <c r="J333" s="17">
        <f t="shared" si="158"/>
        <v>976.8</v>
      </c>
      <c r="K333" s="17">
        <f t="shared" si="158"/>
        <v>947.5</v>
      </c>
      <c r="L333" s="17">
        <f t="shared" si="158"/>
        <v>29.3</v>
      </c>
      <c r="M333" s="17">
        <f t="shared" si="158"/>
        <v>0</v>
      </c>
      <c r="N333" s="17">
        <f t="shared" si="158"/>
        <v>976.8</v>
      </c>
      <c r="O333" s="17">
        <f t="shared" si="158"/>
        <v>947.5</v>
      </c>
      <c r="P333" s="17">
        <f t="shared" si="158"/>
        <v>29.3</v>
      </c>
      <c r="Q333" s="17">
        <f t="shared" si="158"/>
        <v>0</v>
      </c>
    </row>
    <row r="334" spans="1:17" s="18" customFormat="1" ht="18.75">
      <c r="A334" s="79" t="s">
        <v>223</v>
      </c>
      <c r="B334" s="22" t="s">
        <v>160</v>
      </c>
      <c r="C334" s="22" t="s">
        <v>154</v>
      </c>
      <c r="D334" s="22" t="s">
        <v>480</v>
      </c>
      <c r="E334" s="22" t="s">
        <v>222</v>
      </c>
      <c r="F334" s="17">
        <v>1301.2</v>
      </c>
      <c r="G334" s="17">
        <v>947.5</v>
      </c>
      <c r="H334" s="17">
        <v>29.3</v>
      </c>
      <c r="I334" s="17"/>
      <c r="J334" s="17">
        <f>K334+L334+M334</f>
        <v>976.8</v>
      </c>
      <c r="K334" s="17">
        <v>947.5</v>
      </c>
      <c r="L334" s="17">
        <v>29.3</v>
      </c>
      <c r="M334" s="17"/>
      <c r="N334" s="17">
        <f>O334+P334+Q334</f>
        <v>976.8</v>
      </c>
      <c r="O334" s="27">
        <v>947.5</v>
      </c>
      <c r="P334" s="27">
        <v>29.3</v>
      </c>
      <c r="Q334" s="27"/>
    </row>
    <row r="335" spans="1:17" s="18" customFormat="1" ht="37.5">
      <c r="A335" s="79" t="s">
        <v>455</v>
      </c>
      <c r="B335" s="22" t="s">
        <v>160</v>
      </c>
      <c r="C335" s="22" t="s">
        <v>154</v>
      </c>
      <c r="D335" s="51" t="s">
        <v>338</v>
      </c>
      <c r="E335" s="22"/>
      <c r="F335" s="17">
        <f>F336</f>
        <v>14097.7</v>
      </c>
      <c r="G335" s="17">
        <f aca="true" t="shared" si="159" ref="G335:Q335">G336</f>
        <v>1585.1</v>
      </c>
      <c r="H335" s="17">
        <f t="shared" si="159"/>
        <v>11617.6</v>
      </c>
      <c r="I335" s="17">
        <f t="shared" si="159"/>
        <v>0</v>
      </c>
      <c r="J335" s="17">
        <f t="shared" si="159"/>
        <v>13166.5</v>
      </c>
      <c r="K335" s="17">
        <f t="shared" si="159"/>
        <v>1585.1</v>
      </c>
      <c r="L335" s="17">
        <f t="shared" si="159"/>
        <v>11581.400000000001</v>
      </c>
      <c r="M335" s="17">
        <f t="shared" si="159"/>
        <v>0</v>
      </c>
      <c r="N335" s="17">
        <f t="shared" si="159"/>
        <v>12666.5</v>
      </c>
      <c r="O335" s="17">
        <f t="shared" si="159"/>
        <v>1585.1</v>
      </c>
      <c r="P335" s="17">
        <f t="shared" si="159"/>
        <v>11081.400000000001</v>
      </c>
      <c r="Q335" s="17">
        <f t="shared" si="159"/>
        <v>0</v>
      </c>
    </row>
    <row r="336" spans="1:17" s="18" customFormat="1" ht="37.5">
      <c r="A336" s="79" t="s">
        <v>21</v>
      </c>
      <c r="B336" s="22" t="s">
        <v>160</v>
      </c>
      <c r="C336" s="22" t="s">
        <v>154</v>
      </c>
      <c r="D336" s="51" t="s">
        <v>339</v>
      </c>
      <c r="E336" s="22"/>
      <c r="F336" s="17">
        <f>F337+F342</f>
        <v>14097.7</v>
      </c>
      <c r="G336" s="17">
        <f aca="true" t="shared" si="160" ref="G336:Q336">G337+G342</f>
        <v>1585.1</v>
      </c>
      <c r="H336" s="17">
        <f t="shared" si="160"/>
        <v>11617.6</v>
      </c>
      <c r="I336" s="17">
        <f t="shared" si="160"/>
        <v>0</v>
      </c>
      <c r="J336" s="17">
        <f t="shared" si="160"/>
        <v>13166.5</v>
      </c>
      <c r="K336" s="17">
        <f t="shared" si="160"/>
        <v>1585.1</v>
      </c>
      <c r="L336" s="17">
        <f t="shared" si="160"/>
        <v>11581.400000000001</v>
      </c>
      <c r="M336" s="17">
        <f t="shared" si="160"/>
        <v>0</v>
      </c>
      <c r="N336" s="17">
        <f t="shared" si="160"/>
        <v>12666.5</v>
      </c>
      <c r="O336" s="17">
        <f t="shared" si="160"/>
        <v>1585.1</v>
      </c>
      <c r="P336" s="17">
        <f t="shared" si="160"/>
        <v>11081.400000000001</v>
      </c>
      <c r="Q336" s="17">
        <f t="shared" si="160"/>
        <v>0</v>
      </c>
    </row>
    <row r="337" spans="1:17" s="18" customFormat="1" ht="42.75" customHeight="1">
      <c r="A337" s="79" t="s">
        <v>62</v>
      </c>
      <c r="B337" s="22" t="s">
        <v>160</v>
      </c>
      <c r="C337" s="22" t="s">
        <v>154</v>
      </c>
      <c r="D337" s="22" t="s">
        <v>63</v>
      </c>
      <c r="E337" s="22"/>
      <c r="F337" s="17">
        <f aca="true" t="shared" si="161" ref="F337:Q337">F338+F340</f>
        <v>10049.5</v>
      </c>
      <c r="G337" s="17">
        <f t="shared" si="161"/>
        <v>894.8</v>
      </c>
      <c r="H337" s="17">
        <f t="shared" si="161"/>
        <v>6586.400000000001</v>
      </c>
      <c r="I337" s="17">
        <f t="shared" si="161"/>
        <v>0</v>
      </c>
      <c r="J337" s="17">
        <f t="shared" si="161"/>
        <v>3736.2999999999997</v>
      </c>
      <c r="K337" s="17">
        <f t="shared" si="161"/>
        <v>998.6</v>
      </c>
      <c r="L337" s="17">
        <f t="shared" si="161"/>
        <v>2737.7</v>
      </c>
      <c r="M337" s="17">
        <f t="shared" si="161"/>
        <v>0</v>
      </c>
      <c r="N337" s="17">
        <f t="shared" si="161"/>
        <v>3236.2999999999997</v>
      </c>
      <c r="O337" s="17">
        <f t="shared" si="161"/>
        <v>998.6</v>
      </c>
      <c r="P337" s="17">
        <f t="shared" si="161"/>
        <v>2237.7</v>
      </c>
      <c r="Q337" s="17">
        <f t="shared" si="161"/>
        <v>0</v>
      </c>
    </row>
    <row r="338" spans="1:17" s="18" customFormat="1" ht="18.75">
      <c r="A338" s="79" t="s">
        <v>181</v>
      </c>
      <c r="B338" s="22" t="s">
        <v>160</v>
      </c>
      <c r="C338" s="22" t="s">
        <v>154</v>
      </c>
      <c r="D338" s="22" t="s">
        <v>64</v>
      </c>
      <c r="E338" s="22"/>
      <c r="F338" s="17">
        <f>F339</f>
        <v>8748.5</v>
      </c>
      <c r="G338" s="17">
        <f aca="true" t="shared" si="162" ref="G338:Q338">G339</f>
        <v>0</v>
      </c>
      <c r="H338" s="17">
        <f t="shared" si="162"/>
        <v>6558.8</v>
      </c>
      <c r="I338" s="17">
        <f t="shared" si="162"/>
        <v>0</v>
      </c>
      <c r="J338" s="17">
        <f t="shared" si="162"/>
        <v>2737.7</v>
      </c>
      <c r="K338" s="17">
        <f t="shared" si="162"/>
        <v>0</v>
      </c>
      <c r="L338" s="17">
        <f t="shared" si="162"/>
        <v>2737.7</v>
      </c>
      <c r="M338" s="17">
        <f t="shared" si="162"/>
        <v>0</v>
      </c>
      <c r="N338" s="17">
        <f t="shared" si="162"/>
        <v>2237.7</v>
      </c>
      <c r="O338" s="17">
        <f t="shared" si="162"/>
        <v>0</v>
      </c>
      <c r="P338" s="17">
        <f t="shared" si="162"/>
        <v>2237.7</v>
      </c>
      <c r="Q338" s="17">
        <f t="shared" si="162"/>
        <v>0</v>
      </c>
    </row>
    <row r="339" spans="1:17" s="18" customFormat="1" ht="18.75">
      <c r="A339" s="79" t="s">
        <v>223</v>
      </c>
      <c r="B339" s="22" t="s">
        <v>160</v>
      </c>
      <c r="C339" s="22" t="s">
        <v>154</v>
      </c>
      <c r="D339" s="22" t="s">
        <v>64</v>
      </c>
      <c r="E339" s="22" t="s">
        <v>222</v>
      </c>
      <c r="F339" s="17">
        <v>8748.5</v>
      </c>
      <c r="G339" s="17"/>
      <c r="H339" s="17">
        <v>6558.8</v>
      </c>
      <c r="I339" s="17"/>
      <c r="J339" s="17">
        <f>K339+L339+M339</f>
        <v>2737.7</v>
      </c>
      <c r="K339" s="17"/>
      <c r="L339" s="17">
        <v>2737.7</v>
      </c>
      <c r="M339" s="17"/>
      <c r="N339" s="17">
        <f>O339+P339+Q339</f>
        <v>2237.7</v>
      </c>
      <c r="O339" s="27"/>
      <c r="P339" s="27">
        <v>2237.7</v>
      </c>
      <c r="Q339" s="27"/>
    </row>
    <row r="340" spans="1:17" s="18" customFormat="1" ht="56.25">
      <c r="A340" s="79" t="s">
        <v>479</v>
      </c>
      <c r="B340" s="22" t="s">
        <v>160</v>
      </c>
      <c r="C340" s="22" t="s">
        <v>154</v>
      </c>
      <c r="D340" s="22" t="s">
        <v>497</v>
      </c>
      <c r="E340" s="22"/>
      <c r="F340" s="17">
        <f>F341</f>
        <v>1301</v>
      </c>
      <c r="G340" s="17">
        <f>G341</f>
        <v>894.8</v>
      </c>
      <c r="H340" s="17">
        <f>H341</f>
        <v>27.6</v>
      </c>
      <c r="I340" s="17">
        <f>I341</f>
        <v>0</v>
      </c>
      <c r="J340" s="17">
        <f>K340+L340+M340</f>
        <v>998.6</v>
      </c>
      <c r="K340" s="17">
        <f>K341</f>
        <v>998.6</v>
      </c>
      <c r="L340" s="17">
        <f>L341</f>
        <v>0</v>
      </c>
      <c r="M340" s="17">
        <f>M341</f>
        <v>0</v>
      </c>
      <c r="N340" s="17">
        <f>O340+P340+Q340</f>
        <v>998.6</v>
      </c>
      <c r="O340" s="17">
        <f>O341</f>
        <v>998.6</v>
      </c>
      <c r="P340" s="17">
        <f>P341</f>
        <v>0</v>
      </c>
      <c r="Q340" s="17">
        <f>Q341</f>
        <v>0</v>
      </c>
    </row>
    <row r="341" spans="1:17" s="18" customFormat="1" ht="18.75">
      <c r="A341" s="79" t="s">
        <v>223</v>
      </c>
      <c r="B341" s="22" t="s">
        <v>160</v>
      </c>
      <c r="C341" s="22" t="s">
        <v>154</v>
      </c>
      <c r="D341" s="22" t="s">
        <v>497</v>
      </c>
      <c r="E341" s="22" t="s">
        <v>222</v>
      </c>
      <c r="F341" s="17">
        <v>1301</v>
      </c>
      <c r="G341" s="17">
        <v>894.8</v>
      </c>
      <c r="H341" s="17">
        <v>27.6</v>
      </c>
      <c r="I341" s="17"/>
      <c r="J341" s="17">
        <f>K341+L341+M341</f>
        <v>998.6</v>
      </c>
      <c r="K341" s="17">
        <v>998.6</v>
      </c>
      <c r="L341" s="17"/>
      <c r="M341" s="17"/>
      <c r="N341" s="17">
        <f>O341+P341+Q341</f>
        <v>998.6</v>
      </c>
      <c r="O341" s="27">
        <v>998.6</v>
      </c>
      <c r="P341" s="27"/>
      <c r="Q341" s="27"/>
    </row>
    <row r="342" spans="1:17" s="18" customFormat="1" ht="56.25">
      <c r="A342" s="79" t="s">
        <v>586</v>
      </c>
      <c r="B342" s="22" t="s">
        <v>160</v>
      </c>
      <c r="C342" s="22" t="s">
        <v>154</v>
      </c>
      <c r="D342" s="51" t="s">
        <v>434</v>
      </c>
      <c r="E342" s="22"/>
      <c r="F342" s="17">
        <f>F343+F345</f>
        <v>4048.2</v>
      </c>
      <c r="G342" s="17">
        <f aca="true" t="shared" si="163" ref="G342:Q342">G343+G345</f>
        <v>690.3</v>
      </c>
      <c r="H342" s="17">
        <f t="shared" si="163"/>
        <v>5031.2</v>
      </c>
      <c r="I342" s="17">
        <f t="shared" si="163"/>
        <v>0</v>
      </c>
      <c r="J342" s="17">
        <f t="shared" si="163"/>
        <v>9430.2</v>
      </c>
      <c r="K342" s="17">
        <f t="shared" si="163"/>
        <v>586.5</v>
      </c>
      <c r="L342" s="17">
        <f t="shared" si="163"/>
        <v>8843.7</v>
      </c>
      <c r="M342" s="17">
        <f t="shared" si="163"/>
        <v>0</v>
      </c>
      <c r="N342" s="17">
        <f t="shared" si="163"/>
        <v>9430.2</v>
      </c>
      <c r="O342" s="17">
        <f t="shared" si="163"/>
        <v>586.5</v>
      </c>
      <c r="P342" s="17">
        <f t="shared" si="163"/>
        <v>8843.7</v>
      </c>
      <c r="Q342" s="17">
        <f t="shared" si="163"/>
        <v>0</v>
      </c>
    </row>
    <row r="343" spans="1:17" s="18" customFormat="1" ht="18.75">
      <c r="A343" s="79" t="s">
        <v>181</v>
      </c>
      <c r="B343" s="22" t="s">
        <v>160</v>
      </c>
      <c r="C343" s="22" t="s">
        <v>154</v>
      </c>
      <c r="D343" s="22" t="s">
        <v>433</v>
      </c>
      <c r="E343" s="22"/>
      <c r="F343" s="17">
        <f>F344</f>
        <v>3336.5</v>
      </c>
      <c r="G343" s="17">
        <f aca="true" t="shared" si="164" ref="G343:Q343">G344</f>
        <v>0</v>
      </c>
      <c r="H343" s="17">
        <f t="shared" si="164"/>
        <v>5009.8</v>
      </c>
      <c r="I343" s="17">
        <f t="shared" si="164"/>
        <v>0</v>
      </c>
      <c r="J343" s="17">
        <f t="shared" si="164"/>
        <v>8794.7</v>
      </c>
      <c r="K343" s="17">
        <f t="shared" si="164"/>
        <v>0</v>
      </c>
      <c r="L343" s="17">
        <f t="shared" si="164"/>
        <v>8794.7</v>
      </c>
      <c r="M343" s="17">
        <f t="shared" si="164"/>
        <v>0</v>
      </c>
      <c r="N343" s="17">
        <f t="shared" si="164"/>
        <v>8794.7</v>
      </c>
      <c r="O343" s="17">
        <f t="shared" si="164"/>
        <v>0</v>
      </c>
      <c r="P343" s="17">
        <f t="shared" si="164"/>
        <v>8794.7</v>
      </c>
      <c r="Q343" s="17">
        <f t="shared" si="164"/>
        <v>0</v>
      </c>
    </row>
    <row r="344" spans="1:17" s="18" customFormat="1" ht="37.5">
      <c r="A344" s="79" t="s">
        <v>117</v>
      </c>
      <c r="B344" s="22" t="s">
        <v>160</v>
      </c>
      <c r="C344" s="22" t="s">
        <v>154</v>
      </c>
      <c r="D344" s="22" t="s">
        <v>433</v>
      </c>
      <c r="E344" s="22" t="s">
        <v>220</v>
      </c>
      <c r="F344" s="17">
        <v>3336.5</v>
      </c>
      <c r="G344" s="17"/>
      <c r="H344" s="17">
        <v>5009.8</v>
      </c>
      <c r="I344" s="17"/>
      <c r="J344" s="17">
        <f>K344+L344+M344</f>
        <v>8794.7</v>
      </c>
      <c r="K344" s="17"/>
      <c r="L344" s="17">
        <v>8794.7</v>
      </c>
      <c r="M344" s="17"/>
      <c r="N344" s="17">
        <f>O344+P344+Q344</f>
        <v>8794.7</v>
      </c>
      <c r="O344" s="27"/>
      <c r="P344" s="27">
        <v>8794.7</v>
      </c>
      <c r="Q344" s="27"/>
    </row>
    <row r="345" spans="1:17" s="18" customFormat="1" ht="56.25">
      <c r="A345" s="79" t="s">
        <v>479</v>
      </c>
      <c r="B345" s="22" t="s">
        <v>160</v>
      </c>
      <c r="C345" s="22" t="s">
        <v>154</v>
      </c>
      <c r="D345" s="22" t="s">
        <v>503</v>
      </c>
      <c r="E345" s="22"/>
      <c r="F345" s="17">
        <f>F346</f>
        <v>711.6999999999999</v>
      </c>
      <c r="G345" s="17">
        <f aca="true" t="shared" si="165" ref="G345:Q345">G346</f>
        <v>690.3</v>
      </c>
      <c r="H345" s="17">
        <f t="shared" si="165"/>
        <v>21.4</v>
      </c>
      <c r="I345" s="17">
        <f t="shared" si="165"/>
        <v>0</v>
      </c>
      <c r="J345" s="17">
        <f t="shared" si="165"/>
        <v>635.5</v>
      </c>
      <c r="K345" s="17">
        <f t="shared" si="165"/>
        <v>586.5</v>
      </c>
      <c r="L345" s="17">
        <f t="shared" si="165"/>
        <v>49</v>
      </c>
      <c r="M345" s="17">
        <f t="shared" si="165"/>
        <v>0</v>
      </c>
      <c r="N345" s="17">
        <f t="shared" si="165"/>
        <v>635.5</v>
      </c>
      <c r="O345" s="17">
        <f t="shared" si="165"/>
        <v>586.5</v>
      </c>
      <c r="P345" s="17">
        <f t="shared" si="165"/>
        <v>49</v>
      </c>
      <c r="Q345" s="17">
        <f t="shared" si="165"/>
        <v>0</v>
      </c>
    </row>
    <row r="346" spans="1:17" s="18" customFormat="1" ht="37.5">
      <c r="A346" s="79" t="s">
        <v>117</v>
      </c>
      <c r="B346" s="22" t="s">
        <v>160</v>
      </c>
      <c r="C346" s="22" t="s">
        <v>154</v>
      </c>
      <c r="D346" s="22" t="s">
        <v>503</v>
      </c>
      <c r="E346" s="22" t="s">
        <v>220</v>
      </c>
      <c r="F346" s="17">
        <f>G346+H346+I346</f>
        <v>711.6999999999999</v>
      </c>
      <c r="G346" s="17">
        <v>690.3</v>
      </c>
      <c r="H346" s="17">
        <v>21.4</v>
      </c>
      <c r="I346" s="17"/>
      <c r="J346" s="17">
        <f>K346+L346+M346</f>
        <v>635.5</v>
      </c>
      <c r="K346" s="17">
        <v>586.5</v>
      </c>
      <c r="L346" s="17">
        <v>49</v>
      </c>
      <c r="M346" s="17"/>
      <c r="N346" s="17">
        <f>O346+P346+Q346</f>
        <v>635.5</v>
      </c>
      <c r="O346" s="27">
        <v>586.5</v>
      </c>
      <c r="P346" s="27">
        <v>49</v>
      </c>
      <c r="Q346" s="27"/>
    </row>
    <row r="347" spans="1:17" s="18" customFormat="1" ht="18.75">
      <c r="A347" s="80" t="s">
        <v>139</v>
      </c>
      <c r="B347" s="19" t="s">
        <v>160</v>
      </c>
      <c r="C347" s="19" t="s">
        <v>160</v>
      </c>
      <c r="D347" s="19"/>
      <c r="E347" s="19"/>
      <c r="F347" s="20">
        <f>F348+F365+F371</f>
        <v>5738.099999999999</v>
      </c>
      <c r="G347" s="20">
        <f aca="true" t="shared" si="166" ref="G347:Q347">G348+G365+G371</f>
        <v>2565.2</v>
      </c>
      <c r="H347" s="20">
        <f t="shared" si="166"/>
        <v>2840.2</v>
      </c>
      <c r="I347" s="20">
        <f t="shared" si="166"/>
        <v>0</v>
      </c>
      <c r="J347" s="20">
        <f t="shared" si="166"/>
        <v>5433.900000000001</v>
      </c>
      <c r="K347" s="20">
        <f t="shared" si="166"/>
        <v>2565.2</v>
      </c>
      <c r="L347" s="20">
        <f t="shared" si="166"/>
        <v>2868.7</v>
      </c>
      <c r="M347" s="20">
        <f t="shared" si="166"/>
        <v>0</v>
      </c>
      <c r="N347" s="20">
        <f t="shared" si="166"/>
        <v>5385.400000000001</v>
      </c>
      <c r="O347" s="17" t="e">
        <f t="shared" si="166"/>
        <v>#REF!</v>
      </c>
      <c r="P347" s="17" t="e">
        <f t="shared" si="166"/>
        <v>#REF!</v>
      </c>
      <c r="Q347" s="17" t="e">
        <f t="shared" si="166"/>
        <v>#REF!</v>
      </c>
    </row>
    <row r="348" spans="1:17" s="18" customFormat="1" ht="37.5">
      <c r="A348" s="79" t="s">
        <v>452</v>
      </c>
      <c r="B348" s="22" t="s">
        <v>160</v>
      </c>
      <c r="C348" s="22" t="s">
        <v>160</v>
      </c>
      <c r="D348" s="22" t="s">
        <v>11</v>
      </c>
      <c r="E348" s="22"/>
      <c r="F348" s="17">
        <f>F349</f>
        <v>5438.099999999999</v>
      </c>
      <c r="G348" s="17">
        <f aca="true" t="shared" si="167" ref="G348:Q348">G349</f>
        <v>2565.2</v>
      </c>
      <c r="H348" s="17">
        <f t="shared" si="167"/>
        <v>2530.2</v>
      </c>
      <c r="I348" s="17">
        <f t="shared" si="167"/>
        <v>0</v>
      </c>
      <c r="J348" s="17">
        <f t="shared" si="167"/>
        <v>5123.900000000001</v>
      </c>
      <c r="K348" s="17">
        <f t="shared" si="167"/>
        <v>2565.2</v>
      </c>
      <c r="L348" s="17">
        <f t="shared" si="167"/>
        <v>2558.7</v>
      </c>
      <c r="M348" s="17">
        <f t="shared" si="167"/>
        <v>0</v>
      </c>
      <c r="N348" s="17">
        <f t="shared" si="167"/>
        <v>5075.400000000001</v>
      </c>
      <c r="O348" s="17">
        <f t="shared" si="167"/>
        <v>2565.2</v>
      </c>
      <c r="P348" s="17">
        <f t="shared" si="167"/>
        <v>2510.2</v>
      </c>
      <c r="Q348" s="17">
        <f t="shared" si="167"/>
        <v>0</v>
      </c>
    </row>
    <row r="349" spans="1:17" s="18" customFormat="1" ht="37.5">
      <c r="A349" s="79" t="s">
        <v>469</v>
      </c>
      <c r="B349" s="22" t="s">
        <v>160</v>
      </c>
      <c r="C349" s="22" t="s">
        <v>160</v>
      </c>
      <c r="D349" s="22" t="s">
        <v>12</v>
      </c>
      <c r="E349" s="22"/>
      <c r="F349" s="17">
        <f>F350+F359+F362</f>
        <v>5438.099999999999</v>
      </c>
      <c r="G349" s="17">
        <f aca="true" t="shared" si="168" ref="G349:Q349">G350+G359+G362</f>
        <v>2565.2</v>
      </c>
      <c r="H349" s="17">
        <f t="shared" si="168"/>
        <v>2530.2</v>
      </c>
      <c r="I349" s="17">
        <f t="shared" si="168"/>
        <v>0</v>
      </c>
      <c r="J349" s="17">
        <f t="shared" si="168"/>
        <v>5123.900000000001</v>
      </c>
      <c r="K349" s="17">
        <f t="shared" si="168"/>
        <v>2565.2</v>
      </c>
      <c r="L349" s="17">
        <f t="shared" si="168"/>
        <v>2558.7</v>
      </c>
      <c r="M349" s="17">
        <f t="shared" si="168"/>
        <v>0</v>
      </c>
      <c r="N349" s="17">
        <f t="shared" si="168"/>
        <v>5075.400000000001</v>
      </c>
      <c r="O349" s="17">
        <f t="shared" si="168"/>
        <v>2565.2</v>
      </c>
      <c r="P349" s="17">
        <f t="shared" si="168"/>
        <v>2510.2</v>
      </c>
      <c r="Q349" s="17">
        <f t="shared" si="168"/>
        <v>0</v>
      </c>
    </row>
    <row r="350" spans="1:17" s="18" customFormat="1" ht="37.5">
      <c r="A350" s="79" t="s">
        <v>453</v>
      </c>
      <c r="B350" s="22" t="s">
        <v>160</v>
      </c>
      <c r="C350" s="22" t="s">
        <v>160</v>
      </c>
      <c r="D350" s="22" t="s">
        <v>13</v>
      </c>
      <c r="E350" s="22"/>
      <c r="F350" s="17">
        <f>F351+F353+F355+F357</f>
        <v>5148.2</v>
      </c>
      <c r="G350" s="17">
        <f aca="true" t="shared" si="169" ref="G350:Q350">G351+G353+G355+G357</f>
        <v>2565.2</v>
      </c>
      <c r="H350" s="17">
        <f t="shared" si="169"/>
        <v>2250.2</v>
      </c>
      <c r="I350" s="17">
        <f t="shared" si="169"/>
        <v>0</v>
      </c>
      <c r="J350" s="17">
        <f t="shared" si="169"/>
        <v>4843.900000000001</v>
      </c>
      <c r="K350" s="17">
        <f t="shared" si="169"/>
        <v>2565.2</v>
      </c>
      <c r="L350" s="17">
        <f t="shared" si="169"/>
        <v>2278.7</v>
      </c>
      <c r="M350" s="17">
        <f t="shared" si="169"/>
        <v>0</v>
      </c>
      <c r="N350" s="17">
        <f t="shared" si="169"/>
        <v>4795.400000000001</v>
      </c>
      <c r="O350" s="17">
        <f t="shared" si="169"/>
        <v>2565.2</v>
      </c>
      <c r="P350" s="17">
        <f t="shared" si="169"/>
        <v>2230.2</v>
      </c>
      <c r="Q350" s="17">
        <f t="shared" si="169"/>
        <v>0</v>
      </c>
    </row>
    <row r="351" spans="1:17" s="18" customFormat="1" ht="37.5">
      <c r="A351" s="79" t="s">
        <v>439</v>
      </c>
      <c r="B351" s="22" t="s">
        <v>160</v>
      </c>
      <c r="C351" s="22" t="s">
        <v>160</v>
      </c>
      <c r="D351" s="22" t="s">
        <v>115</v>
      </c>
      <c r="E351" s="22"/>
      <c r="F351" s="17">
        <f>F352</f>
        <v>2012.5</v>
      </c>
      <c r="G351" s="17">
        <f aca="true" t="shared" si="170" ref="G351:Q351">G352</f>
        <v>0</v>
      </c>
      <c r="H351" s="17">
        <f t="shared" si="170"/>
        <v>1669.8</v>
      </c>
      <c r="I351" s="17">
        <f t="shared" si="170"/>
        <v>0</v>
      </c>
      <c r="J351" s="17">
        <f t="shared" si="170"/>
        <v>1698.3</v>
      </c>
      <c r="K351" s="17">
        <f t="shared" si="170"/>
        <v>0</v>
      </c>
      <c r="L351" s="17">
        <f t="shared" si="170"/>
        <v>1698.3</v>
      </c>
      <c r="M351" s="17">
        <f t="shared" si="170"/>
        <v>0</v>
      </c>
      <c r="N351" s="17">
        <f t="shared" si="170"/>
        <v>1649.8</v>
      </c>
      <c r="O351" s="17">
        <f t="shared" si="170"/>
        <v>0</v>
      </c>
      <c r="P351" s="17">
        <f t="shared" si="170"/>
        <v>1649.8</v>
      </c>
      <c r="Q351" s="17">
        <f t="shared" si="170"/>
        <v>0</v>
      </c>
    </row>
    <row r="352" spans="1:17" s="18" customFormat="1" ht="18.75">
      <c r="A352" s="79" t="s">
        <v>223</v>
      </c>
      <c r="B352" s="22" t="s">
        <v>160</v>
      </c>
      <c r="C352" s="22" t="s">
        <v>160</v>
      </c>
      <c r="D352" s="22" t="s">
        <v>115</v>
      </c>
      <c r="E352" s="22" t="s">
        <v>222</v>
      </c>
      <c r="F352" s="17">
        <v>2012.5</v>
      </c>
      <c r="G352" s="17"/>
      <c r="H352" s="17">
        <v>1669.8</v>
      </c>
      <c r="I352" s="17"/>
      <c r="J352" s="17">
        <f>K352+L352+M352</f>
        <v>1698.3</v>
      </c>
      <c r="K352" s="17"/>
      <c r="L352" s="17">
        <v>1698.3</v>
      </c>
      <c r="M352" s="17"/>
      <c r="N352" s="17">
        <f>O352+P352+Q352</f>
        <v>1649.8</v>
      </c>
      <c r="O352" s="27"/>
      <c r="P352" s="27">
        <v>1649.8</v>
      </c>
      <c r="Q352" s="27"/>
    </row>
    <row r="353" spans="1:17" s="18" customFormat="1" ht="56.25">
      <c r="A353" s="79" t="s">
        <v>479</v>
      </c>
      <c r="B353" s="22" t="s">
        <v>160</v>
      </c>
      <c r="C353" s="22" t="s">
        <v>160</v>
      </c>
      <c r="D353" s="22" t="s">
        <v>500</v>
      </c>
      <c r="E353" s="22"/>
      <c r="F353" s="17">
        <f>G353+H353+I353</f>
        <v>582.7</v>
      </c>
      <c r="G353" s="17">
        <f>G354</f>
        <v>565.2</v>
      </c>
      <c r="H353" s="17">
        <f>H354</f>
        <v>17.5</v>
      </c>
      <c r="I353" s="17">
        <f>I354</f>
        <v>0</v>
      </c>
      <c r="J353" s="17">
        <f>K353+L353+M353</f>
        <v>582.7</v>
      </c>
      <c r="K353" s="17">
        <f>K354</f>
        <v>565.2</v>
      </c>
      <c r="L353" s="17">
        <f>L354</f>
        <v>17.5</v>
      </c>
      <c r="M353" s="17">
        <f>M354</f>
        <v>0</v>
      </c>
      <c r="N353" s="17">
        <f>O353+P353+Q353</f>
        <v>582.7</v>
      </c>
      <c r="O353" s="17">
        <f>O354</f>
        <v>565.2</v>
      </c>
      <c r="P353" s="17">
        <f>P354</f>
        <v>17.5</v>
      </c>
      <c r="Q353" s="17">
        <f>Q354</f>
        <v>0</v>
      </c>
    </row>
    <row r="354" spans="1:17" s="18" customFormat="1" ht="18.75">
      <c r="A354" s="79" t="s">
        <v>223</v>
      </c>
      <c r="B354" s="22" t="s">
        <v>160</v>
      </c>
      <c r="C354" s="22" t="s">
        <v>160</v>
      </c>
      <c r="D354" s="22" t="s">
        <v>500</v>
      </c>
      <c r="E354" s="22" t="s">
        <v>222</v>
      </c>
      <c r="F354" s="17">
        <v>582.7</v>
      </c>
      <c r="G354" s="17">
        <v>565.2</v>
      </c>
      <c r="H354" s="17">
        <v>17.5</v>
      </c>
      <c r="I354" s="17"/>
      <c r="J354" s="17">
        <f>K354+L354+M354</f>
        <v>582.7</v>
      </c>
      <c r="K354" s="17">
        <v>565.2</v>
      </c>
      <c r="L354" s="17">
        <v>17.5</v>
      </c>
      <c r="M354" s="17"/>
      <c r="N354" s="17">
        <f>O354+P354+Q354</f>
        <v>582.7</v>
      </c>
      <c r="O354" s="27">
        <v>565.2</v>
      </c>
      <c r="P354" s="27">
        <v>17.5</v>
      </c>
      <c r="Q354" s="27"/>
    </row>
    <row r="355" spans="1:17" s="18" customFormat="1" ht="78" customHeight="1">
      <c r="A355" s="79" t="s">
        <v>364</v>
      </c>
      <c r="B355" s="22" t="s">
        <v>160</v>
      </c>
      <c r="C355" s="22" t="s">
        <v>160</v>
      </c>
      <c r="D355" s="22" t="s">
        <v>82</v>
      </c>
      <c r="E355" s="22"/>
      <c r="F355" s="17">
        <f>F356</f>
        <v>2040.8</v>
      </c>
      <c r="G355" s="17">
        <f aca="true" t="shared" si="171" ref="G355:Q355">G356</f>
        <v>2000</v>
      </c>
      <c r="H355" s="17">
        <f t="shared" si="171"/>
        <v>40.8</v>
      </c>
      <c r="I355" s="17">
        <f t="shared" si="171"/>
        <v>0</v>
      </c>
      <c r="J355" s="17">
        <f t="shared" si="171"/>
        <v>2040.8</v>
      </c>
      <c r="K355" s="17">
        <f t="shared" si="171"/>
        <v>2000</v>
      </c>
      <c r="L355" s="17">
        <f t="shared" si="171"/>
        <v>40.8</v>
      </c>
      <c r="M355" s="17">
        <f t="shared" si="171"/>
        <v>0</v>
      </c>
      <c r="N355" s="17">
        <f t="shared" si="171"/>
        <v>2040.8</v>
      </c>
      <c r="O355" s="17">
        <f t="shared" si="171"/>
        <v>2000</v>
      </c>
      <c r="P355" s="17">
        <f t="shared" si="171"/>
        <v>40.8</v>
      </c>
      <c r="Q355" s="17">
        <f t="shared" si="171"/>
        <v>0</v>
      </c>
    </row>
    <row r="356" spans="1:17" s="18" customFormat="1" ht="18.75">
      <c r="A356" s="79" t="s">
        <v>223</v>
      </c>
      <c r="B356" s="22" t="s">
        <v>160</v>
      </c>
      <c r="C356" s="22" t="s">
        <v>160</v>
      </c>
      <c r="D356" s="22" t="s">
        <v>82</v>
      </c>
      <c r="E356" s="22" t="s">
        <v>222</v>
      </c>
      <c r="F356" s="17">
        <f>G356+I356+H356</f>
        <v>2040.8</v>
      </c>
      <c r="G356" s="17">
        <v>2000</v>
      </c>
      <c r="H356" s="17">
        <v>40.8</v>
      </c>
      <c r="I356" s="17"/>
      <c r="J356" s="17">
        <f>K356+M356+L356</f>
        <v>2040.8</v>
      </c>
      <c r="K356" s="17">
        <v>2000</v>
      </c>
      <c r="L356" s="17">
        <v>40.8</v>
      </c>
      <c r="M356" s="17"/>
      <c r="N356" s="17">
        <f>O356+Q356+P356</f>
        <v>2040.8</v>
      </c>
      <c r="O356" s="27">
        <v>2000</v>
      </c>
      <c r="P356" s="27">
        <v>40.8</v>
      </c>
      <c r="Q356" s="27"/>
    </row>
    <row r="357" spans="1:17" s="18" customFormat="1" ht="37.5">
      <c r="A357" s="79" t="s">
        <v>47</v>
      </c>
      <c r="B357" s="22" t="s">
        <v>160</v>
      </c>
      <c r="C357" s="22" t="s">
        <v>160</v>
      </c>
      <c r="D357" s="22" t="s">
        <v>46</v>
      </c>
      <c r="E357" s="22"/>
      <c r="F357" s="17">
        <f>F358</f>
        <v>512.2</v>
      </c>
      <c r="G357" s="17">
        <f aca="true" t="shared" si="172" ref="G357:Q357">G358</f>
        <v>0</v>
      </c>
      <c r="H357" s="17">
        <f t="shared" si="172"/>
        <v>522.1</v>
      </c>
      <c r="I357" s="17">
        <f t="shared" si="172"/>
        <v>0</v>
      </c>
      <c r="J357" s="17">
        <f t="shared" si="172"/>
        <v>522.1</v>
      </c>
      <c r="K357" s="17">
        <f t="shared" si="172"/>
        <v>0</v>
      </c>
      <c r="L357" s="17">
        <f t="shared" si="172"/>
        <v>522.1</v>
      </c>
      <c r="M357" s="17">
        <f t="shared" si="172"/>
        <v>0</v>
      </c>
      <c r="N357" s="17">
        <f t="shared" si="172"/>
        <v>522.1</v>
      </c>
      <c r="O357" s="17">
        <f t="shared" si="172"/>
        <v>0</v>
      </c>
      <c r="P357" s="17">
        <f t="shared" si="172"/>
        <v>522.1</v>
      </c>
      <c r="Q357" s="17">
        <f t="shared" si="172"/>
        <v>0</v>
      </c>
    </row>
    <row r="358" spans="1:17" s="18" customFormat="1" ht="18.75">
      <c r="A358" s="79" t="s">
        <v>223</v>
      </c>
      <c r="B358" s="22" t="s">
        <v>160</v>
      </c>
      <c r="C358" s="22" t="s">
        <v>160</v>
      </c>
      <c r="D358" s="22" t="s">
        <v>46</v>
      </c>
      <c r="E358" s="22" t="s">
        <v>222</v>
      </c>
      <c r="F358" s="17">
        <v>512.2</v>
      </c>
      <c r="G358" s="17"/>
      <c r="H358" s="17">
        <v>522.1</v>
      </c>
      <c r="I358" s="17"/>
      <c r="J358" s="17">
        <f>K358+L358+M358</f>
        <v>522.1</v>
      </c>
      <c r="K358" s="17"/>
      <c r="L358" s="17">
        <v>522.1</v>
      </c>
      <c r="M358" s="17"/>
      <c r="N358" s="17">
        <f>O358+P358+Q358</f>
        <v>522.1</v>
      </c>
      <c r="O358" s="27"/>
      <c r="P358" s="27">
        <v>522.1</v>
      </c>
      <c r="Q358" s="27"/>
    </row>
    <row r="359" spans="1:17" s="18" customFormat="1" ht="56.25">
      <c r="A359" s="79" t="s">
        <v>24</v>
      </c>
      <c r="B359" s="22" t="s">
        <v>160</v>
      </c>
      <c r="C359" s="22" t="s">
        <v>160</v>
      </c>
      <c r="D359" s="22" t="s">
        <v>43</v>
      </c>
      <c r="E359" s="22"/>
      <c r="F359" s="17">
        <f>F360</f>
        <v>264.9</v>
      </c>
      <c r="G359" s="17">
        <f aca="true" t="shared" si="173" ref="G359:Q360">G360</f>
        <v>0</v>
      </c>
      <c r="H359" s="17">
        <f t="shared" si="173"/>
        <v>265</v>
      </c>
      <c r="I359" s="17">
        <f t="shared" si="173"/>
        <v>0</v>
      </c>
      <c r="J359" s="17">
        <f t="shared" si="173"/>
        <v>265</v>
      </c>
      <c r="K359" s="17">
        <f t="shared" si="173"/>
        <v>0</v>
      </c>
      <c r="L359" s="17">
        <f t="shared" si="173"/>
        <v>265</v>
      </c>
      <c r="M359" s="17">
        <f t="shared" si="173"/>
        <v>0</v>
      </c>
      <c r="N359" s="17">
        <f t="shared" si="173"/>
        <v>265</v>
      </c>
      <c r="O359" s="17">
        <f t="shared" si="173"/>
        <v>0</v>
      </c>
      <c r="P359" s="17">
        <f t="shared" si="173"/>
        <v>265</v>
      </c>
      <c r="Q359" s="17">
        <f t="shared" si="173"/>
        <v>0</v>
      </c>
    </row>
    <row r="360" spans="1:17" s="18" customFormat="1" ht="37.5">
      <c r="A360" s="79" t="s">
        <v>47</v>
      </c>
      <c r="B360" s="22" t="s">
        <v>160</v>
      </c>
      <c r="C360" s="22" t="s">
        <v>160</v>
      </c>
      <c r="D360" s="22" t="s">
        <v>44</v>
      </c>
      <c r="E360" s="22"/>
      <c r="F360" s="17">
        <f>F361</f>
        <v>264.9</v>
      </c>
      <c r="G360" s="17">
        <f t="shared" si="173"/>
        <v>0</v>
      </c>
      <c r="H360" s="17">
        <f t="shared" si="173"/>
        <v>265</v>
      </c>
      <c r="I360" s="17">
        <f t="shared" si="173"/>
        <v>0</v>
      </c>
      <c r="J360" s="17">
        <f t="shared" si="173"/>
        <v>265</v>
      </c>
      <c r="K360" s="17">
        <f t="shared" si="173"/>
        <v>0</v>
      </c>
      <c r="L360" s="17">
        <f t="shared" si="173"/>
        <v>265</v>
      </c>
      <c r="M360" s="17">
        <f t="shared" si="173"/>
        <v>0</v>
      </c>
      <c r="N360" s="17">
        <f t="shared" si="173"/>
        <v>265</v>
      </c>
      <c r="O360" s="17">
        <f t="shared" si="173"/>
        <v>0</v>
      </c>
      <c r="P360" s="17">
        <f t="shared" si="173"/>
        <v>265</v>
      </c>
      <c r="Q360" s="17">
        <f t="shared" si="173"/>
        <v>0</v>
      </c>
    </row>
    <row r="361" spans="1:17" s="18" customFormat="1" ht="18.75">
      <c r="A361" s="79" t="s">
        <v>223</v>
      </c>
      <c r="B361" s="22" t="s">
        <v>160</v>
      </c>
      <c r="C361" s="22" t="s">
        <v>160</v>
      </c>
      <c r="D361" s="22" t="s">
        <v>44</v>
      </c>
      <c r="E361" s="22" t="s">
        <v>222</v>
      </c>
      <c r="F361" s="17">
        <v>264.9</v>
      </c>
      <c r="G361" s="17"/>
      <c r="H361" s="17">
        <v>265</v>
      </c>
      <c r="I361" s="17"/>
      <c r="J361" s="17">
        <f>K361+M361+L361</f>
        <v>265</v>
      </c>
      <c r="K361" s="17"/>
      <c r="L361" s="17">
        <v>265</v>
      </c>
      <c r="M361" s="17"/>
      <c r="N361" s="17">
        <f>O361+Q361+P361</f>
        <v>265</v>
      </c>
      <c r="O361" s="27"/>
      <c r="P361" s="27">
        <v>265</v>
      </c>
      <c r="Q361" s="27"/>
    </row>
    <row r="362" spans="1:17" s="18" customFormat="1" ht="63.75" customHeight="1">
      <c r="A362" s="79" t="s">
        <v>470</v>
      </c>
      <c r="B362" s="22" t="s">
        <v>160</v>
      </c>
      <c r="C362" s="22" t="s">
        <v>160</v>
      </c>
      <c r="D362" s="22" t="s">
        <v>371</v>
      </c>
      <c r="E362" s="22"/>
      <c r="F362" s="17">
        <f>F363</f>
        <v>25</v>
      </c>
      <c r="G362" s="17">
        <f aca="true" t="shared" si="174" ref="G362:Q363">G363</f>
        <v>0</v>
      </c>
      <c r="H362" s="17">
        <f t="shared" si="174"/>
        <v>15</v>
      </c>
      <c r="I362" s="17">
        <f t="shared" si="174"/>
        <v>0</v>
      </c>
      <c r="J362" s="17">
        <f t="shared" si="174"/>
        <v>15</v>
      </c>
      <c r="K362" s="17">
        <f t="shared" si="174"/>
        <v>0</v>
      </c>
      <c r="L362" s="17">
        <f t="shared" si="174"/>
        <v>15</v>
      </c>
      <c r="M362" s="17">
        <f t="shared" si="174"/>
        <v>0</v>
      </c>
      <c r="N362" s="17">
        <f t="shared" si="174"/>
        <v>15</v>
      </c>
      <c r="O362" s="17">
        <f t="shared" si="174"/>
        <v>0</v>
      </c>
      <c r="P362" s="17">
        <f t="shared" si="174"/>
        <v>15</v>
      </c>
      <c r="Q362" s="17">
        <f t="shared" si="174"/>
        <v>0</v>
      </c>
    </row>
    <row r="363" spans="1:17" s="18" customFormat="1" ht="37.5">
      <c r="A363" s="79" t="s">
        <v>47</v>
      </c>
      <c r="B363" s="22" t="s">
        <v>160</v>
      </c>
      <c r="C363" s="22" t="s">
        <v>160</v>
      </c>
      <c r="D363" s="22" t="s">
        <v>45</v>
      </c>
      <c r="E363" s="22"/>
      <c r="F363" s="17">
        <f>F364</f>
        <v>25</v>
      </c>
      <c r="G363" s="17">
        <f t="shared" si="174"/>
        <v>0</v>
      </c>
      <c r="H363" s="17">
        <f t="shared" si="174"/>
        <v>15</v>
      </c>
      <c r="I363" s="17">
        <f t="shared" si="174"/>
        <v>0</v>
      </c>
      <c r="J363" s="17">
        <f t="shared" si="174"/>
        <v>15</v>
      </c>
      <c r="K363" s="17">
        <f t="shared" si="174"/>
        <v>0</v>
      </c>
      <c r="L363" s="17">
        <f t="shared" si="174"/>
        <v>15</v>
      </c>
      <c r="M363" s="17">
        <f t="shared" si="174"/>
        <v>0</v>
      </c>
      <c r="N363" s="17">
        <f t="shared" si="174"/>
        <v>15</v>
      </c>
      <c r="O363" s="17">
        <f t="shared" si="174"/>
        <v>0</v>
      </c>
      <c r="P363" s="17">
        <f t="shared" si="174"/>
        <v>15</v>
      </c>
      <c r="Q363" s="17">
        <f t="shared" si="174"/>
        <v>0</v>
      </c>
    </row>
    <row r="364" spans="1:17" s="18" customFormat="1" ht="18.75">
      <c r="A364" s="79" t="s">
        <v>223</v>
      </c>
      <c r="B364" s="22" t="s">
        <v>160</v>
      </c>
      <c r="C364" s="22" t="s">
        <v>160</v>
      </c>
      <c r="D364" s="22" t="s">
        <v>372</v>
      </c>
      <c r="E364" s="22" t="s">
        <v>222</v>
      </c>
      <c r="F364" s="17">
        <v>25</v>
      </c>
      <c r="G364" s="17"/>
      <c r="H364" s="17">
        <v>15</v>
      </c>
      <c r="I364" s="17"/>
      <c r="J364" s="17">
        <f>K364+L364+M364</f>
        <v>15</v>
      </c>
      <c r="K364" s="17"/>
      <c r="L364" s="17">
        <v>15</v>
      </c>
      <c r="M364" s="17"/>
      <c r="N364" s="17">
        <f>O364+P364+Q364</f>
        <v>15</v>
      </c>
      <c r="O364" s="27"/>
      <c r="P364" s="27">
        <v>15</v>
      </c>
      <c r="Q364" s="27"/>
    </row>
    <row r="365" spans="1:17" s="18" customFormat="1" ht="37.5">
      <c r="A365" s="79" t="s">
        <v>448</v>
      </c>
      <c r="B365" s="22" t="s">
        <v>160</v>
      </c>
      <c r="C365" s="22" t="s">
        <v>160</v>
      </c>
      <c r="D365" s="22" t="s">
        <v>292</v>
      </c>
      <c r="E365" s="22"/>
      <c r="F365" s="17">
        <f>F366</f>
        <v>10</v>
      </c>
      <c r="G365" s="17">
        <f aca="true" t="shared" si="175" ref="G365:Q368">G366</f>
        <v>0</v>
      </c>
      <c r="H365" s="17">
        <f t="shared" si="175"/>
        <v>20</v>
      </c>
      <c r="I365" s="17">
        <f t="shared" si="175"/>
        <v>0</v>
      </c>
      <c r="J365" s="17">
        <f t="shared" si="175"/>
        <v>20</v>
      </c>
      <c r="K365" s="17">
        <f t="shared" si="175"/>
        <v>0</v>
      </c>
      <c r="L365" s="17">
        <f t="shared" si="175"/>
        <v>20</v>
      </c>
      <c r="M365" s="17">
        <f t="shared" si="175"/>
        <v>0</v>
      </c>
      <c r="N365" s="17">
        <f t="shared" si="175"/>
        <v>20</v>
      </c>
      <c r="O365" s="17">
        <f t="shared" si="175"/>
        <v>0</v>
      </c>
      <c r="P365" s="17">
        <f t="shared" si="175"/>
        <v>20</v>
      </c>
      <c r="Q365" s="17">
        <f t="shared" si="175"/>
        <v>0</v>
      </c>
    </row>
    <row r="366" spans="1:17" s="18" customFormat="1" ht="60" customHeight="1">
      <c r="A366" s="79" t="s">
        <v>450</v>
      </c>
      <c r="B366" s="22" t="s">
        <v>160</v>
      </c>
      <c r="C366" s="22" t="s">
        <v>160</v>
      </c>
      <c r="D366" s="22" t="s">
        <v>374</v>
      </c>
      <c r="E366" s="22"/>
      <c r="F366" s="17">
        <f>F367</f>
        <v>10</v>
      </c>
      <c r="G366" s="17">
        <f t="shared" si="175"/>
        <v>0</v>
      </c>
      <c r="H366" s="17">
        <f t="shared" si="175"/>
        <v>20</v>
      </c>
      <c r="I366" s="17">
        <f t="shared" si="175"/>
        <v>0</v>
      </c>
      <c r="J366" s="17">
        <f t="shared" si="175"/>
        <v>20</v>
      </c>
      <c r="K366" s="17">
        <f t="shared" si="175"/>
        <v>0</v>
      </c>
      <c r="L366" s="17">
        <f t="shared" si="175"/>
        <v>20</v>
      </c>
      <c r="M366" s="17">
        <f t="shared" si="175"/>
        <v>0</v>
      </c>
      <c r="N366" s="17">
        <f t="shared" si="175"/>
        <v>20</v>
      </c>
      <c r="O366" s="17">
        <f t="shared" si="175"/>
        <v>0</v>
      </c>
      <c r="P366" s="17">
        <f t="shared" si="175"/>
        <v>20</v>
      </c>
      <c r="Q366" s="17">
        <f t="shared" si="175"/>
        <v>0</v>
      </c>
    </row>
    <row r="367" spans="1:17" s="18" customFormat="1" ht="37.5">
      <c r="A367" s="79" t="s">
        <v>39</v>
      </c>
      <c r="B367" s="22" t="s">
        <v>160</v>
      </c>
      <c r="C367" s="22" t="s">
        <v>160</v>
      </c>
      <c r="D367" s="22" t="s">
        <v>378</v>
      </c>
      <c r="E367" s="22"/>
      <c r="F367" s="17">
        <f>F368</f>
        <v>10</v>
      </c>
      <c r="G367" s="17">
        <f t="shared" si="175"/>
        <v>0</v>
      </c>
      <c r="H367" s="17">
        <f t="shared" si="175"/>
        <v>20</v>
      </c>
      <c r="I367" s="17">
        <f t="shared" si="175"/>
        <v>0</v>
      </c>
      <c r="J367" s="17">
        <f t="shared" si="175"/>
        <v>20</v>
      </c>
      <c r="K367" s="17">
        <f t="shared" si="175"/>
        <v>0</v>
      </c>
      <c r="L367" s="17">
        <f t="shared" si="175"/>
        <v>20</v>
      </c>
      <c r="M367" s="17">
        <f t="shared" si="175"/>
        <v>0</v>
      </c>
      <c r="N367" s="17">
        <f t="shared" si="175"/>
        <v>20</v>
      </c>
      <c r="O367" s="17">
        <f t="shared" si="175"/>
        <v>0</v>
      </c>
      <c r="P367" s="17">
        <f t="shared" si="175"/>
        <v>20</v>
      </c>
      <c r="Q367" s="17">
        <f t="shared" si="175"/>
        <v>0</v>
      </c>
    </row>
    <row r="368" spans="1:17" s="18" customFormat="1" ht="56.25">
      <c r="A368" s="79" t="s">
        <v>243</v>
      </c>
      <c r="B368" s="22" t="s">
        <v>160</v>
      </c>
      <c r="C368" s="22" t="s">
        <v>160</v>
      </c>
      <c r="D368" s="22" t="s">
        <v>438</v>
      </c>
      <c r="E368" s="22"/>
      <c r="F368" s="17">
        <f>F369+F370</f>
        <v>10</v>
      </c>
      <c r="G368" s="17">
        <f aca="true" t="shared" si="176" ref="G368:N368">G369+G370</f>
        <v>0</v>
      </c>
      <c r="H368" s="17">
        <f t="shared" si="176"/>
        <v>20</v>
      </c>
      <c r="I368" s="17">
        <f t="shared" si="176"/>
        <v>0</v>
      </c>
      <c r="J368" s="17">
        <f t="shared" si="176"/>
        <v>20</v>
      </c>
      <c r="K368" s="17">
        <f t="shared" si="176"/>
        <v>0</v>
      </c>
      <c r="L368" s="17">
        <f t="shared" si="176"/>
        <v>20</v>
      </c>
      <c r="M368" s="17">
        <f t="shared" si="176"/>
        <v>0</v>
      </c>
      <c r="N368" s="17">
        <f t="shared" si="176"/>
        <v>20</v>
      </c>
      <c r="O368" s="17">
        <f t="shared" si="175"/>
        <v>0</v>
      </c>
      <c r="P368" s="17">
        <f t="shared" si="175"/>
        <v>20</v>
      </c>
      <c r="Q368" s="17">
        <f t="shared" si="175"/>
        <v>0</v>
      </c>
    </row>
    <row r="369" spans="1:17" s="18" customFormat="1" ht="37.5">
      <c r="A369" s="79" t="s">
        <v>118</v>
      </c>
      <c r="B369" s="22" t="s">
        <v>160</v>
      </c>
      <c r="C369" s="22" t="s">
        <v>160</v>
      </c>
      <c r="D369" s="22" t="s">
        <v>438</v>
      </c>
      <c r="E369" s="22" t="s">
        <v>209</v>
      </c>
      <c r="F369" s="17">
        <v>0</v>
      </c>
      <c r="G369" s="17"/>
      <c r="H369" s="17">
        <v>20</v>
      </c>
      <c r="I369" s="17"/>
      <c r="J369" s="17">
        <f>K369+L369+M369</f>
        <v>20</v>
      </c>
      <c r="K369" s="17"/>
      <c r="L369" s="17">
        <v>20</v>
      </c>
      <c r="M369" s="17"/>
      <c r="N369" s="17">
        <f>O369+P369+Q369</f>
        <v>20</v>
      </c>
      <c r="O369" s="27"/>
      <c r="P369" s="27">
        <v>20</v>
      </c>
      <c r="Q369" s="27"/>
    </row>
    <row r="370" spans="1:17" s="18" customFormat="1" ht="18.75">
      <c r="A370" s="79" t="s">
        <v>223</v>
      </c>
      <c r="B370" s="22" t="s">
        <v>160</v>
      </c>
      <c r="C370" s="22" t="s">
        <v>160</v>
      </c>
      <c r="D370" s="22" t="s">
        <v>438</v>
      </c>
      <c r="E370" s="22" t="s">
        <v>222</v>
      </c>
      <c r="F370" s="17">
        <v>10</v>
      </c>
      <c r="G370" s="17"/>
      <c r="H370" s="17"/>
      <c r="I370" s="17"/>
      <c r="J370" s="17">
        <v>0</v>
      </c>
      <c r="K370" s="17"/>
      <c r="L370" s="17"/>
      <c r="M370" s="17"/>
      <c r="N370" s="17">
        <v>0</v>
      </c>
      <c r="O370" s="27"/>
      <c r="P370" s="27"/>
      <c r="Q370" s="27"/>
    </row>
    <row r="371" spans="1:17" s="18" customFormat="1" ht="37.5">
      <c r="A371" s="79" t="s">
        <v>467</v>
      </c>
      <c r="B371" s="22" t="s">
        <v>160</v>
      </c>
      <c r="C371" s="22" t="s">
        <v>160</v>
      </c>
      <c r="D371" s="22" t="s">
        <v>300</v>
      </c>
      <c r="E371" s="22"/>
      <c r="F371" s="17">
        <f aca="true" t="shared" si="177" ref="F371:Q371">F372+F376+F380+F383</f>
        <v>290</v>
      </c>
      <c r="G371" s="17">
        <f t="shared" si="177"/>
        <v>0</v>
      </c>
      <c r="H371" s="17">
        <f t="shared" si="177"/>
        <v>290</v>
      </c>
      <c r="I371" s="17">
        <f t="shared" si="177"/>
        <v>0</v>
      </c>
      <c r="J371" s="17">
        <f t="shared" si="177"/>
        <v>290</v>
      </c>
      <c r="K371" s="17">
        <f t="shared" si="177"/>
        <v>0</v>
      </c>
      <c r="L371" s="17">
        <f t="shared" si="177"/>
        <v>290</v>
      </c>
      <c r="M371" s="17">
        <f t="shared" si="177"/>
        <v>0</v>
      </c>
      <c r="N371" s="17">
        <f t="shared" si="177"/>
        <v>290</v>
      </c>
      <c r="O371" s="17" t="e">
        <f t="shared" si="177"/>
        <v>#REF!</v>
      </c>
      <c r="P371" s="17" t="e">
        <f t="shared" si="177"/>
        <v>#REF!</v>
      </c>
      <c r="Q371" s="17" t="e">
        <f t="shared" si="177"/>
        <v>#REF!</v>
      </c>
    </row>
    <row r="372" spans="1:17" s="18" customFormat="1" ht="37.5">
      <c r="A372" s="79" t="s">
        <v>301</v>
      </c>
      <c r="B372" s="22" t="s">
        <v>160</v>
      </c>
      <c r="C372" s="22" t="s">
        <v>160</v>
      </c>
      <c r="D372" s="22" t="s">
        <v>302</v>
      </c>
      <c r="E372" s="22"/>
      <c r="F372" s="17">
        <f>F373</f>
        <v>173.8</v>
      </c>
      <c r="G372" s="17">
        <f aca="true" t="shared" si="178" ref="G372:N372">G373</f>
        <v>0</v>
      </c>
      <c r="H372" s="17">
        <f t="shared" si="178"/>
        <v>180.1</v>
      </c>
      <c r="I372" s="17">
        <f t="shared" si="178"/>
        <v>0</v>
      </c>
      <c r="J372" s="17">
        <f t="shared" si="178"/>
        <v>180.1</v>
      </c>
      <c r="K372" s="17">
        <f t="shared" si="178"/>
        <v>0</v>
      </c>
      <c r="L372" s="17">
        <f t="shared" si="178"/>
        <v>180.1</v>
      </c>
      <c r="M372" s="17">
        <f t="shared" si="178"/>
        <v>0</v>
      </c>
      <c r="N372" s="17">
        <f t="shared" si="178"/>
        <v>180.1</v>
      </c>
      <c r="O372" s="17" t="e">
        <f>O373+#REF!</f>
        <v>#REF!</v>
      </c>
      <c r="P372" s="17" t="e">
        <f>P373+#REF!</f>
        <v>#REF!</v>
      </c>
      <c r="Q372" s="17" t="e">
        <f>Q373+#REF!</f>
        <v>#REF!</v>
      </c>
    </row>
    <row r="373" spans="1:17" s="18" customFormat="1" ht="18.75">
      <c r="A373" s="21" t="s">
        <v>212</v>
      </c>
      <c r="B373" s="22" t="s">
        <v>160</v>
      </c>
      <c r="C373" s="22" t="s">
        <v>160</v>
      </c>
      <c r="D373" s="22" t="s">
        <v>303</v>
      </c>
      <c r="E373" s="22"/>
      <c r="F373" s="17">
        <f>F374+F375</f>
        <v>173.8</v>
      </c>
      <c r="G373" s="17">
        <f aca="true" t="shared" si="179" ref="G373:N373">G374+G375</f>
        <v>0</v>
      </c>
      <c r="H373" s="17">
        <f t="shared" si="179"/>
        <v>180.1</v>
      </c>
      <c r="I373" s="17">
        <f t="shared" si="179"/>
        <v>0</v>
      </c>
      <c r="J373" s="17">
        <f t="shared" si="179"/>
        <v>180.1</v>
      </c>
      <c r="K373" s="17">
        <f t="shared" si="179"/>
        <v>0</v>
      </c>
      <c r="L373" s="17">
        <f t="shared" si="179"/>
        <v>180.1</v>
      </c>
      <c r="M373" s="17">
        <f t="shared" si="179"/>
        <v>0</v>
      </c>
      <c r="N373" s="17">
        <f t="shared" si="179"/>
        <v>180.1</v>
      </c>
      <c r="O373" s="17">
        <f>O374</f>
        <v>0</v>
      </c>
      <c r="P373" s="17">
        <f>P374</f>
        <v>6.5</v>
      </c>
      <c r="Q373" s="17">
        <f>Q374</f>
        <v>0</v>
      </c>
    </row>
    <row r="374" spans="1:17" s="18" customFormat="1" ht="37.5">
      <c r="A374" s="79" t="s">
        <v>118</v>
      </c>
      <c r="B374" s="22" t="s">
        <v>160</v>
      </c>
      <c r="C374" s="22" t="s">
        <v>160</v>
      </c>
      <c r="D374" s="22" t="s">
        <v>303</v>
      </c>
      <c r="E374" s="22" t="s">
        <v>209</v>
      </c>
      <c r="F374" s="17">
        <v>5</v>
      </c>
      <c r="G374" s="17"/>
      <c r="H374" s="17">
        <v>6.5</v>
      </c>
      <c r="I374" s="17"/>
      <c r="J374" s="17">
        <f>K374+L374+M374</f>
        <v>6.5</v>
      </c>
      <c r="K374" s="17"/>
      <c r="L374" s="17">
        <v>6.5</v>
      </c>
      <c r="M374" s="17"/>
      <c r="N374" s="17">
        <f>O374+P374+Q374</f>
        <v>6.5</v>
      </c>
      <c r="O374" s="27"/>
      <c r="P374" s="27">
        <v>6.5</v>
      </c>
      <c r="Q374" s="27"/>
    </row>
    <row r="375" spans="1:17" s="18" customFormat="1" ht="18.75">
      <c r="A375" s="79" t="s">
        <v>223</v>
      </c>
      <c r="B375" s="22" t="s">
        <v>160</v>
      </c>
      <c r="C375" s="22" t="s">
        <v>160</v>
      </c>
      <c r="D375" s="22" t="s">
        <v>303</v>
      </c>
      <c r="E375" s="22" t="s">
        <v>222</v>
      </c>
      <c r="F375" s="17">
        <v>168.8</v>
      </c>
      <c r="G375" s="17"/>
      <c r="H375" s="17">
        <v>173.6</v>
      </c>
      <c r="I375" s="17"/>
      <c r="J375" s="17">
        <f>K375+L375+M375</f>
        <v>173.6</v>
      </c>
      <c r="K375" s="17"/>
      <c r="L375" s="17">
        <v>173.6</v>
      </c>
      <c r="M375" s="17"/>
      <c r="N375" s="17">
        <f>O375+P375+Q375</f>
        <v>173.6</v>
      </c>
      <c r="O375" s="27"/>
      <c r="P375" s="27">
        <v>173.6</v>
      </c>
      <c r="Q375" s="27"/>
    </row>
    <row r="376" spans="1:17" s="18" customFormat="1" ht="37.5">
      <c r="A376" s="79" t="s">
        <v>305</v>
      </c>
      <c r="B376" s="22" t="s">
        <v>160</v>
      </c>
      <c r="C376" s="22" t="s">
        <v>160</v>
      </c>
      <c r="D376" s="22" t="s">
        <v>304</v>
      </c>
      <c r="E376" s="22"/>
      <c r="F376" s="17">
        <f>F377</f>
        <v>11.1</v>
      </c>
      <c r="G376" s="17">
        <f aca="true" t="shared" si="180" ref="G376:Q377">G377</f>
        <v>0</v>
      </c>
      <c r="H376" s="17">
        <f t="shared" si="180"/>
        <v>3.6</v>
      </c>
      <c r="I376" s="17">
        <f t="shared" si="180"/>
        <v>0</v>
      </c>
      <c r="J376" s="17">
        <f t="shared" si="180"/>
        <v>3.6</v>
      </c>
      <c r="K376" s="17">
        <f t="shared" si="180"/>
        <v>0</v>
      </c>
      <c r="L376" s="17">
        <f t="shared" si="180"/>
        <v>3.6</v>
      </c>
      <c r="M376" s="17">
        <f t="shared" si="180"/>
        <v>0</v>
      </c>
      <c r="N376" s="17">
        <f t="shared" si="180"/>
        <v>3.6</v>
      </c>
      <c r="O376" s="17">
        <f t="shared" si="180"/>
        <v>0</v>
      </c>
      <c r="P376" s="17">
        <f t="shared" si="180"/>
        <v>3.6</v>
      </c>
      <c r="Q376" s="17">
        <f t="shared" si="180"/>
        <v>0</v>
      </c>
    </row>
    <row r="377" spans="1:17" s="18" customFormat="1" ht="18.75">
      <c r="A377" s="21" t="s">
        <v>212</v>
      </c>
      <c r="B377" s="22" t="s">
        <v>160</v>
      </c>
      <c r="C377" s="22" t="s">
        <v>160</v>
      </c>
      <c r="D377" s="22" t="s">
        <v>306</v>
      </c>
      <c r="E377" s="22"/>
      <c r="F377" s="17">
        <f>F378</f>
        <v>11.1</v>
      </c>
      <c r="G377" s="17">
        <f t="shared" si="180"/>
        <v>0</v>
      </c>
      <c r="H377" s="17">
        <f t="shared" si="180"/>
        <v>3.6</v>
      </c>
      <c r="I377" s="17">
        <f t="shared" si="180"/>
        <v>0</v>
      </c>
      <c r="J377" s="17">
        <f t="shared" si="180"/>
        <v>3.6</v>
      </c>
      <c r="K377" s="17">
        <f t="shared" si="180"/>
        <v>0</v>
      </c>
      <c r="L377" s="17">
        <f t="shared" si="180"/>
        <v>3.6</v>
      </c>
      <c r="M377" s="17">
        <f t="shared" si="180"/>
        <v>0</v>
      </c>
      <c r="N377" s="17">
        <f t="shared" si="180"/>
        <v>3.6</v>
      </c>
      <c r="O377" s="17">
        <f t="shared" si="180"/>
        <v>0</v>
      </c>
      <c r="P377" s="17">
        <f t="shared" si="180"/>
        <v>3.6</v>
      </c>
      <c r="Q377" s="17">
        <f t="shared" si="180"/>
        <v>0</v>
      </c>
    </row>
    <row r="378" spans="1:17" s="18" customFormat="1" ht="18.75">
      <c r="A378" s="79" t="s">
        <v>223</v>
      </c>
      <c r="B378" s="22" t="s">
        <v>160</v>
      </c>
      <c r="C378" s="22" t="s">
        <v>160</v>
      </c>
      <c r="D378" s="22" t="s">
        <v>306</v>
      </c>
      <c r="E378" s="22" t="s">
        <v>222</v>
      </c>
      <c r="F378" s="17">
        <v>11.1</v>
      </c>
      <c r="G378" s="17"/>
      <c r="H378" s="17">
        <v>3.6</v>
      </c>
      <c r="I378" s="17"/>
      <c r="J378" s="17">
        <f>K378+M378+L378</f>
        <v>3.6</v>
      </c>
      <c r="K378" s="17"/>
      <c r="L378" s="17">
        <v>3.6</v>
      </c>
      <c r="M378" s="17"/>
      <c r="N378" s="17">
        <f>O378+Q378+P378</f>
        <v>3.6</v>
      </c>
      <c r="O378" s="27"/>
      <c r="P378" s="27">
        <v>3.6</v>
      </c>
      <c r="Q378" s="27"/>
    </row>
    <row r="379" spans="1:17" s="18" customFormat="1" ht="37.5">
      <c r="A379" s="79" t="s">
        <v>38</v>
      </c>
      <c r="B379" s="22" t="s">
        <v>160</v>
      </c>
      <c r="C379" s="22" t="s">
        <v>160</v>
      </c>
      <c r="D379" s="22" t="s">
        <v>307</v>
      </c>
      <c r="E379" s="22"/>
      <c r="F379" s="17">
        <f>F380</f>
        <v>51.7</v>
      </c>
      <c r="G379" s="17">
        <f aca="true" t="shared" si="181" ref="G379:Q379">G380</f>
        <v>0</v>
      </c>
      <c r="H379" s="17">
        <f t="shared" si="181"/>
        <v>56.9</v>
      </c>
      <c r="I379" s="17">
        <f t="shared" si="181"/>
        <v>0</v>
      </c>
      <c r="J379" s="17">
        <f t="shared" si="181"/>
        <v>56.9</v>
      </c>
      <c r="K379" s="17">
        <f t="shared" si="181"/>
        <v>0</v>
      </c>
      <c r="L379" s="17">
        <f t="shared" si="181"/>
        <v>56.9</v>
      </c>
      <c r="M379" s="17">
        <f t="shared" si="181"/>
        <v>0</v>
      </c>
      <c r="N379" s="17">
        <f t="shared" si="181"/>
        <v>56.9</v>
      </c>
      <c r="O379" s="17">
        <f t="shared" si="181"/>
        <v>0</v>
      </c>
      <c r="P379" s="17">
        <f t="shared" si="181"/>
        <v>56.9</v>
      </c>
      <c r="Q379" s="17">
        <f t="shared" si="181"/>
        <v>0</v>
      </c>
    </row>
    <row r="380" spans="1:17" s="18" customFormat="1" ht="18.75">
      <c r="A380" s="21" t="s">
        <v>212</v>
      </c>
      <c r="B380" s="22" t="s">
        <v>160</v>
      </c>
      <c r="C380" s="22" t="s">
        <v>160</v>
      </c>
      <c r="D380" s="22" t="s">
        <v>308</v>
      </c>
      <c r="E380" s="22"/>
      <c r="F380" s="17">
        <f>F382+F381</f>
        <v>51.7</v>
      </c>
      <c r="G380" s="17">
        <f>G382</f>
        <v>0</v>
      </c>
      <c r="H380" s="17">
        <f>H382</f>
        <v>56.9</v>
      </c>
      <c r="I380" s="17">
        <f>I382</f>
        <v>0</v>
      </c>
      <c r="J380" s="17">
        <f>J382+J381</f>
        <v>56.9</v>
      </c>
      <c r="K380" s="17">
        <f>K382+K381</f>
        <v>0</v>
      </c>
      <c r="L380" s="17">
        <f>L382+L381</f>
        <v>56.9</v>
      </c>
      <c r="M380" s="17">
        <f>M382+M381</f>
        <v>0</v>
      </c>
      <c r="N380" s="17">
        <f>N382+N381</f>
        <v>56.9</v>
      </c>
      <c r="O380" s="17">
        <f>O382</f>
        <v>0</v>
      </c>
      <c r="P380" s="17">
        <f>P382</f>
        <v>56.9</v>
      </c>
      <c r="Q380" s="17">
        <f>Q382</f>
        <v>0</v>
      </c>
    </row>
    <row r="381" spans="1:17" s="18" customFormat="1" ht="37.5">
      <c r="A381" s="79" t="s">
        <v>118</v>
      </c>
      <c r="B381" s="22" t="s">
        <v>160</v>
      </c>
      <c r="C381" s="22" t="s">
        <v>160</v>
      </c>
      <c r="D381" s="22" t="s">
        <v>308</v>
      </c>
      <c r="E381" s="22" t="s">
        <v>209</v>
      </c>
      <c r="F381" s="17">
        <v>1.5</v>
      </c>
      <c r="G381" s="17"/>
      <c r="H381" s="17"/>
      <c r="I381" s="17"/>
      <c r="J381" s="17">
        <v>0</v>
      </c>
      <c r="K381" s="17"/>
      <c r="L381" s="17"/>
      <c r="M381" s="17"/>
      <c r="N381" s="17">
        <v>0</v>
      </c>
      <c r="O381" s="17"/>
      <c r="P381" s="17"/>
      <c r="Q381" s="17"/>
    </row>
    <row r="382" spans="1:17" s="18" customFormat="1" ht="18.75">
      <c r="A382" s="79" t="s">
        <v>223</v>
      </c>
      <c r="B382" s="22" t="s">
        <v>160</v>
      </c>
      <c r="C382" s="22" t="s">
        <v>160</v>
      </c>
      <c r="D382" s="22" t="s">
        <v>308</v>
      </c>
      <c r="E382" s="22" t="s">
        <v>222</v>
      </c>
      <c r="F382" s="17">
        <v>50.2</v>
      </c>
      <c r="G382" s="17"/>
      <c r="H382" s="17">
        <v>56.9</v>
      </c>
      <c r="I382" s="17"/>
      <c r="J382" s="17">
        <f>K382+L382+M382</f>
        <v>56.9</v>
      </c>
      <c r="K382" s="17"/>
      <c r="L382" s="17">
        <v>56.9</v>
      </c>
      <c r="M382" s="17"/>
      <c r="N382" s="17">
        <f>O382+P382+Q382</f>
        <v>56.9</v>
      </c>
      <c r="O382" s="27"/>
      <c r="P382" s="27">
        <v>56.9</v>
      </c>
      <c r="Q382" s="27"/>
    </row>
    <row r="383" spans="1:17" s="18" customFormat="1" ht="37.5">
      <c r="A383" s="79" t="s">
        <v>309</v>
      </c>
      <c r="B383" s="22" t="s">
        <v>160</v>
      </c>
      <c r="C383" s="22" t="s">
        <v>160</v>
      </c>
      <c r="D383" s="22" t="s">
        <v>310</v>
      </c>
      <c r="E383" s="22"/>
      <c r="F383" s="17">
        <f>F384</f>
        <v>53.4</v>
      </c>
      <c r="G383" s="17">
        <f aca="true" t="shared" si="182" ref="G383:Q384">G384</f>
        <v>0</v>
      </c>
      <c r="H383" s="17">
        <f t="shared" si="182"/>
        <v>49.4</v>
      </c>
      <c r="I383" s="17">
        <f t="shared" si="182"/>
        <v>0</v>
      </c>
      <c r="J383" s="17">
        <f t="shared" si="182"/>
        <v>49.4</v>
      </c>
      <c r="K383" s="17">
        <f t="shared" si="182"/>
        <v>0</v>
      </c>
      <c r="L383" s="17">
        <f t="shared" si="182"/>
        <v>49.4</v>
      </c>
      <c r="M383" s="17">
        <f t="shared" si="182"/>
        <v>0</v>
      </c>
      <c r="N383" s="17">
        <f t="shared" si="182"/>
        <v>49.4</v>
      </c>
      <c r="O383" s="17">
        <f t="shared" si="182"/>
        <v>0</v>
      </c>
      <c r="P383" s="17">
        <f t="shared" si="182"/>
        <v>49.4</v>
      </c>
      <c r="Q383" s="17">
        <f t="shared" si="182"/>
        <v>0</v>
      </c>
    </row>
    <row r="384" spans="1:17" s="18" customFormat="1" ht="18.75">
      <c r="A384" s="21" t="s">
        <v>212</v>
      </c>
      <c r="B384" s="22" t="s">
        <v>160</v>
      </c>
      <c r="C384" s="22" t="s">
        <v>160</v>
      </c>
      <c r="D384" s="22" t="s">
        <v>311</v>
      </c>
      <c r="E384" s="22"/>
      <c r="F384" s="17">
        <f>F385</f>
        <v>53.4</v>
      </c>
      <c r="G384" s="17">
        <f t="shared" si="182"/>
        <v>0</v>
      </c>
      <c r="H384" s="17">
        <f t="shared" si="182"/>
        <v>49.4</v>
      </c>
      <c r="I384" s="17">
        <f t="shared" si="182"/>
        <v>0</v>
      </c>
      <c r="J384" s="17">
        <f t="shared" si="182"/>
        <v>49.4</v>
      </c>
      <c r="K384" s="17">
        <f t="shared" si="182"/>
        <v>0</v>
      </c>
      <c r="L384" s="17">
        <f t="shared" si="182"/>
        <v>49.4</v>
      </c>
      <c r="M384" s="17">
        <f t="shared" si="182"/>
        <v>0</v>
      </c>
      <c r="N384" s="17">
        <f t="shared" si="182"/>
        <v>49.4</v>
      </c>
      <c r="O384" s="17">
        <f t="shared" si="182"/>
        <v>0</v>
      </c>
      <c r="P384" s="17">
        <f t="shared" si="182"/>
        <v>49.4</v>
      </c>
      <c r="Q384" s="17">
        <f t="shared" si="182"/>
        <v>0</v>
      </c>
    </row>
    <row r="385" spans="1:17" s="18" customFormat="1" ht="18.75">
      <c r="A385" s="79" t="s">
        <v>223</v>
      </c>
      <c r="B385" s="22" t="s">
        <v>160</v>
      </c>
      <c r="C385" s="22" t="s">
        <v>160</v>
      </c>
      <c r="D385" s="22" t="s">
        <v>311</v>
      </c>
      <c r="E385" s="22" t="s">
        <v>222</v>
      </c>
      <c r="F385" s="17">
        <v>53.4</v>
      </c>
      <c r="G385" s="17"/>
      <c r="H385" s="17">
        <v>49.4</v>
      </c>
      <c r="I385" s="17"/>
      <c r="J385" s="17">
        <f>K385+L385+M385</f>
        <v>49.4</v>
      </c>
      <c r="K385" s="17"/>
      <c r="L385" s="17">
        <v>49.4</v>
      </c>
      <c r="M385" s="17"/>
      <c r="N385" s="17">
        <f>O385+P385+Q385</f>
        <v>49.4</v>
      </c>
      <c r="O385" s="27"/>
      <c r="P385" s="27">
        <v>49.4</v>
      </c>
      <c r="Q385" s="27"/>
    </row>
    <row r="386" spans="1:17" s="18" customFormat="1" ht="18.75">
      <c r="A386" s="80" t="s">
        <v>185</v>
      </c>
      <c r="B386" s="19" t="s">
        <v>160</v>
      </c>
      <c r="C386" s="19" t="s">
        <v>156</v>
      </c>
      <c r="D386" s="19"/>
      <c r="E386" s="19"/>
      <c r="F386" s="20">
        <f aca="true" t="shared" si="183" ref="F386:Q386">F387+F418</f>
        <v>45019.7</v>
      </c>
      <c r="G386" s="20">
        <f t="shared" si="183"/>
        <v>63769.1</v>
      </c>
      <c r="H386" s="20">
        <f t="shared" si="183"/>
        <v>30579.6</v>
      </c>
      <c r="I386" s="20">
        <f t="shared" si="183"/>
        <v>0</v>
      </c>
      <c r="J386" s="20">
        <f t="shared" si="183"/>
        <v>53746.90000000001</v>
      </c>
      <c r="K386" s="20">
        <f t="shared" si="183"/>
        <v>14008.1</v>
      </c>
      <c r="L386" s="20">
        <f t="shared" si="183"/>
        <v>24738.8</v>
      </c>
      <c r="M386" s="20">
        <f t="shared" si="183"/>
        <v>0</v>
      </c>
      <c r="N386" s="20">
        <f t="shared" si="183"/>
        <v>38667.799999999996</v>
      </c>
      <c r="O386" s="17">
        <f t="shared" si="183"/>
        <v>14008.1</v>
      </c>
      <c r="P386" s="17">
        <f t="shared" si="183"/>
        <v>24659.7</v>
      </c>
      <c r="Q386" s="17">
        <f t="shared" si="183"/>
        <v>0</v>
      </c>
    </row>
    <row r="387" spans="1:17" s="18" customFormat="1" ht="44.25" customHeight="1">
      <c r="A387" s="40" t="s">
        <v>468</v>
      </c>
      <c r="B387" s="22" t="s">
        <v>160</v>
      </c>
      <c r="C387" s="22" t="s">
        <v>156</v>
      </c>
      <c r="D387" s="51" t="s">
        <v>338</v>
      </c>
      <c r="E387" s="22"/>
      <c r="F387" s="17">
        <f>F388+F402</f>
        <v>45000.5</v>
      </c>
      <c r="G387" s="17">
        <f aca="true" t="shared" si="184" ref="G387:Q387">G388+G402</f>
        <v>63769.1</v>
      </c>
      <c r="H387" s="17">
        <f t="shared" si="184"/>
        <v>30562.6</v>
      </c>
      <c r="I387" s="17">
        <f t="shared" si="184"/>
        <v>0</v>
      </c>
      <c r="J387" s="17">
        <f t="shared" si="184"/>
        <v>53729.90000000001</v>
      </c>
      <c r="K387" s="17">
        <f t="shared" si="184"/>
        <v>14008.1</v>
      </c>
      <c r="L387" s="17">
        <f t="shared" si="184"/>
        <v>24721.8</v>
      </c>
      <c r="M387" s="17">
        <f t="shared" si="184"/>
        <v>0</v>
      </c>
      <c r="N387" s="17">
        <f t="shared" si="184"/>
        <v>38650.799999999996</v>
      </c>
      <c r="O387" s="17">
        <f t="shared" si="184"/>
        <v>14008.1</v>
      </c>
      <c r="P387" s="17">
        <f t="shared" si="184"/>
        <v>24642.7</v>
      </c>
      <c r="Q387" s="17">
        <f t="shared" si="184"/>
        <v>0</v>
      </c>
    </row>
    <row r="388" spans="1:17" s="18" customFormat="1" ht="27.75" customHeight="1">
      <c r="A388" s="43" t="s">
        <v>21</v>
      </c>
      <c r="B388" s="22" t="s">
        <v>160</v>
      </c>
      <c r="C388" s="22" t="s">
        <v>156</v>
      </c>
      <c r="D388" s="51" t="s">
        <v>339</v>
      </c>
      <c r="E388" s="22"/>
      <c r="F388" s="17">
        <f>F389+F392+F397</f>
        <v>142.4</v>
      </c>
      <c r="G388" s="17">
        <f aca="true" t="shared" si="185" ref="G388:Q388">G389+G392+G397</f>
        <v>49892.2</v>
      </c>
      <c r="H388" s="17">
        <f t="shared" si="185"/>
        <v>2847</v>
      </c>
      <c r="I388" s="17">
        <f t="shared" si="185"/>
        <v>0</v>
      </c>
      <c r="J388" s="17">
        <f t="shared" si="185"/>
        <v>15131.2</v>
      </c>
      <c r="K388" s="17">
        <f t="shared" si="185"/>
        <v>131.2</v>
      </c>
      <c r="L388" s="17">
        <f t="shared" si="185"/>
        <v>0</v>
      </c>
      <c r="M388" s="17">
        <f t="shared" si="185"/>
        <v>0</v>
      </c>
      <c r="N388" s="17">
        <f t="shared" si="185"/>
        <v>131.2</v>
      </c>
      <c r="O388" s="17">
        <f t="shared" si="185"/>
        <v>131.2</v>
      </c>
      <c r="P388" s="17">
        <f t="shared" si="185"/>
        <v>0</v>
      </c>
      <c r="Q388" s="17">
        <f t="shared" si="185"/>
        <v>0</v>
      </c>
    </row>
    <row r="389" spans="1:17" s="18" customFormat="1" ht="60" customHeight="1">
      <c r="A389" s="47" t="s">
        <v>346</v>
      </c>
      <c r="B389" s="22" t="s">
        <v>160</v>
      </c>
      <c r="C389" s="22" t="s">
        <v>156</v>
      </c>
      <c r="D389" s="51" t="s">
        <v>57</v>
      </c>
      <c r="E389" s="22"/>
      <c r="F389" s="17">
        <f>F390</f>
        <v>8.4</v>
      </c>
      <c r="G389" s="17">
        <f aca="true" t="shared" si="186" ref="G389:Q390">G390</f>
        <v>31.2</v>
      </c>
      <c r="H389" s="17">
        <f t="shared" si="186"/>
        <v>0</v>
      </c>
      <c r="I389" s="17">
        <f t="shared" si="186"/>
        <v>0</v>
      </c>
      <c r="J389" s="17">
        <f t="shared" si="186"/>
        <v>31.2</v>
      </c>
      <c r="K389" s="17">
        <f t="shared" si="186"/>
        <v>31.2</v>
      </c>
      <c r="L389" s="17">
        <f t="shared" si="186"/>
        <v>0</v>
      </c>
      <c r="M389" s="17">
        <f t="shared" si="186"/>
        <v>0</v>
      </c>
      <c r="N389" s="17">
        <f t="shared" si="186"/>
        <v>31.2</v>
      </c>
      <c r="O389" s="17">
        <f t="shared" si="186"/>
        <v>31.2</v>
      </c>
      <c r="P389" s="17">
        <f t="shared" si="186"/>
        <v>0</v>
      </c>
      <c r="Q389" s="17">
        <f t="shared" si="186"/>
        <v>0</v>
      </c>
    </row>
    <row r="390" spans="1:17" s="18" customFormat="1" ht="75">
      <c r="A390" s="79" t="s">
        <v>125</v>
      </c>
      <c r="B390" s="22" t="s">
        <v>160</v>
      </c>
      <c r="C390" s="22" t="s">
        <v>156</v>
      </c>
      <c r="D390" s="51" t="s">
        <v>58</v>
      </c>
      <c r="E390" s="22"/>
      <c r="F390" s="17">
        <f>F391</f>
        <v>8.4</v>
      </c>
      <c r="G390" s="17">
        <f t="shared" si="186"/>
        <v>31.2</v>
      </c>
      <c r="H390" s="17">
        <f t="shared" si="186"/>
        <v>0</v>
      </c>
      <c r="I390" s="17">
        <f t="shared" si="186"/>
        <v>0</v>
      </c>
      <c r="J390" s="17">
        <f t="shared" si="186"/>
        <v>31.2</v>
      </c>
      <c r="K390" s="17">
        <f t="shared" si="186"/>
        <v>31.2</v>
      </c>
      <c r="L390" s="17">
        <f t="shared" si="186"/>
        <v>0</v>
      </c>
      <c r="M390" s="17">
        <f t="shared" si="186"/>
        <v>0</v>
      </c>
      <c r="N390" s="17">
        <f t="shared" si="186"/>
        <v>31.2</v>
      </c>
      <c r="O390" s="17">
        <f t="shared" si="186"/>
        <v>31.2</v>
      </c>
      <c r="P390" s="17">
        <f t="shared" si="186"/>
        <v>0</v>
      </c>
      <c r="Q390" s="17">
        <f t="shared" si="186"/>
        <v>0</v>
      </c>
    </row>
    <row r="391" spans="1:17" s="18" customFormat="1" ht="37.5">
      <c r="A391" s="79" t="s">
        <v>256</v>
      </c>
      <c r="B391" s="22" t="s">
        <v>160</v>
      </c>
      <c r="C391" s="22" t="s">
        <v>156</v>
      </c>
      <c r="D391" s="51" t="s">
        <v>58</v>
      </c>
      <c r="E391" s="22" t="s">
        <v>255</v>
      </c>
      <c r="F391" s="17">
        <v>8.4</v>
      </c>
      <c r="G391" s="17">
        <v>31.2</v>
      </c>
      <c r="H391" s="17"/>
      <c r="I391" s="17"/>
      <c r="J391" s="17">
        <f>K391+L391+M391</f>
        <v>31.2</v>
      </c>
      <c r="K391" s="17">
        <v>31.2</v>
      </c>
      <c r="L391" s="17"/>
      <c r="M391" s="17"/>
      <c r="N391" s="17">
        <f>O391+P391+Q391</f>
        <v>31.2</v>
      </c>
      <c r="O391" s="27">
        <v>31.2</v>
      </c>
      <c r="P391" s="27"/>
      <c r="Q391" s="27"/>
    </row>
    <row r="392" spans="1:17" s="18" customFormat="1" ht="60" customHeight="1">
      <c r="A392" s="15" t="s">
        <v>435</v>
      </c>
      <c r="B392" s="22" t="s">
        <v>160</v>
      </c>
      <c r="C392" s="22" t="s">
        <v>156</v>
      </c>
      <c r="D392" s="51" t="s">
        <v>343</v>
      </c>
      <c r="E392" s="22"/>
      <c r="F392" s="17">
        <f>F395+F393</f>
        <v>112</v>
      </c>
      <c r="G392" s="17">
        <f aca="true" t="shared" si="187" ref="G392:Q392">G395+G393</f>
        <v>100</v>
      </c>
      <c r="H392" s="17">
        <f t="shared" si="187"/>
        <v>0</v>
      </c>
      <c r="I392" s="17">
        <f t="shared" si="187"/>
        <v>0</v>
      </c>
      <c r="J392" s="17">
        <f t="shared" si="187"/>
        <v>100</v>
      </c>
      <c r="K392" s="17">
        <f t="shared" si="187"/>
        <v>100</v>
      </c>
      <c r="L392" s="17">
        <f t="shared" si="187"/>
        <v>0</v>
      </c>
      <c r="M392" s="17">
        <f t="shared" si="187"/>
        <v>0</v>
      </c>
      <c r="N392" s="17">
        <f t="shared" si="187"/>
        <v>100</v>
      </c>
      <c r="O392" s="17">
        <f t="shared" si="187"/>
        <v>100</v>
      </c>
      <c r="P392" s="17">
        <f t="shared" si="187"/>
        <v>0</v>
      </c>
      <c r="Q392" s="17">
        <f t="shared" si="187"/>
        <v>0</v>
      </c>
    </row>
    <row r="393" spans="1:17" s="18" customFormat="1" ht="43.5" customHeight="1">
      <c r="A393" s="15" t="s">
        <v>655</v>
      </c>
      <c r="B393" s="22" t="s">
        <v>160</v>
      </c>
      <c r="C393" s="22" t="s">
        <v>156</v>
      </c>
      <c r="D393" s="51" t="s">
        <v>652</v>
      </c>
      <c r="E393" s="22"/>
      <c r="F393" s="17">
        <f>F394</f>
        <v>12</v>
      </c>
      <c r="G393" s="17">
        <f aca="true" t="shared" si="188" ref="G393:N393">G394</f>
        <v>0</v>
      </c>
      <c r="H393" s="17">
        <f t="shared" si="188"/>
        <v>0</v>
      </c>
      <c r="I393" s="17">
        <f t="shared" si="188"/>
        <v>0</v>
      </c>
      <c r="J393" s="17">
        <f t="shared" si="188"/>
        <v>0</v>
      </c>
      <c r="K393" s="17">
        <f t="shared" si="188"/>
        <v>0</v>
      </c>
      <c r="L393" s="17">
        <f t="shared" si="188"/>
        <v>0</v>
      </c>
      <c r="M393" s="17">
        <f t="shared" si="188"/>
        <v>0</v>
      </c>
      <c r="N393" s="17">
        <f t="shared" si="188"/>
        <v>0</v>
      </c>
      <c r="O393" s="17"/>
      <c r="P393" s="17"/>
      <c r="Q393" s="17"/>
    </row>
    <row r="394" spans="1:17" s="18" customFormat="1" ht="43.5" customHeight="1">
      <c r="A394" s="79" t="s">
        <v>256</v>
      </c>
      <c r="B394" s="22" t="s">
        <v>160</v>
      </c>
      <c r="C394" s="22" t="s">
        <v>156</v>
      </c>
      <c r="D394" s="51" t="s">
        <v>652</v>
      </c>
      <c r="E394" s="22" t="s">
        <v>255</v>
      </c>
      <c r="F394" s="17">
        <v>12</v>
      </c>
      <c r="G394" s="17"/>
      <c r="H394" s="17"/>
      <c r="I394" s="17"/>
      <c r="J394" s="17">
        <v>0</v>
      </c>
      <c r="K394" s="17"/>
      <c r="L394" s="17"/>
      <c r="M394" s="17"/>
      <c r="N394" s="17">
        <v>0</v>
      </c>
      <c r="O394" s="17"/>
      <c r="P394" s="17"/>
      <c r="Q394" s="17"/>
    </row>
    <row r="395" spans="1:17" s="18" customFormat="1" ht="75">
      <c r="A395" s="79" t="s">
        <v>125</v>
      </c>
      <c r="B395" s="22" t="s">
        <v>160</v>
      </c>
      <c r="C395" s="22" t="s">
        <v>156</v>
      </c>
      <c r="D395" s="51" t="s">
        <v>60</v>
      </c>
      <c r="E395" s="22"/>
      <c r="F395" s="17">
        <f>F396</f>
        <v>100</v>
      </c>
      <c r="G395" s="17">
        <f aca="true" t="shared" si="189" ref="G395:Q395">G396</f>
        <v>100</v>
      </c>
      <c r="H395" s="17">
        <f t="shared" si="189"/>
        <v>0</v>
      </c>
      <c r="I395" s="17">
        <f t="shared" si="189"/>
        <v>0</v>
      </c>
      <c r="J395" s="17">
        <f t="shared" si="189"/>
        <v>100</v>
      </c>
      <c r="K395" s="17">
        <f t="shared" si="189"/>
        <v>100</v>
      </c>
      <c r="L395" s="17">
        <f t="shared" si="189"/>
        <v>0</v>
      </c>
      <c r="M395" s="17">
        <f t="shared" si="189"/>
        <v>0</v>
      </c>
      <c r="N395" s="17">
        <f t="shared" si="189"/>
        <v>100</v>
      </c>
      <c r="O395" s="17">
        <f t="shared" si="189"/>
        <v>100</v>
      </c>
      <c r="P395" s="17">
        <f t="shared" si="189"/>
        <v>0</v>
      </c>
      <c r="Q395" s="17">
        <f t="shared" si="189"/>
        <v>0</v>
      </c>
    </row>
    <row r="396" spans="1:17" s="18" customFormat="1" ht="37.5">
      <c r="A396" s="79" t="s">
        <v>256</v>
      </c>
      <c r="B396" s="22" t="s">
        <v>160</v>
      </c>
      <c r="C396" s="22" t="s">
        <v>156</v>
      </c>
      <c r="D396" s="51" t="s">
        <v>60</v>
      </c>
      <c r="E396" s="22" t="s">
        <v>255</v>
      </c>
      <c r="F396" s="17">
        <f>G396+H396+I396</f>
        <v>100</v>
      </c>
      <c r="G396" s="17">
        <v>100</v>
      </c>
      <c r="H396" s="17"/>
      <c r="I396" s="17"/>
      <c r="J396" s="17">
        <f>K396+L396+M396</f>
        <v>100</v>
      </c>
      <c r="K396" s="17">
        <v>100</v>
      </c>
      <c r="L396" s="17"/>
      <c r="M396" s="17"/>
      <c r="N396" s="17">
        <f>O396+P396+Q396</f>
        <v>100</v>
      </c>
      <c r="O396" s="27">
        <v>100</v>
      </c>
      <c r="P396" s="27"/>
      <c r="Q396" s="27"/>
    </row>
    <row r="397" spans="1:17" s="18" customFormat="1" ht="37.5">
      <c r="A397" s="43" t="s">
        <v>457</v>
      </c>
      <c r="B397" s="22" t="s">
        <v>160</v>
      </c>
      <c r="C397" s="22" t="s">
        <v>156</v>
      </c>
      <c r="D397" s="51" t="s">
        <v>61</v>
      </c>
      <c r="E397" s="22"/>
      <c r="F397" s="17">
        <f>F400+F398</f>
        <v>22</v>
      </c>
      <c r="G397" s="17">
        <f aca="true" t="shared" si="190" ref="G397:Q397">G400+G398</f>
        <v>49761</v>
      </c>
      <c r="H397" s="17">
        <f t="shared" si="190"/>
        <v>2847</v>
      </c>
      <c r="I397" s="17">
        <f t="shared" si="190"/>
        <v>0</v>
      </c>
      <c r="J397" s="17">
        <f t="shared" si="190"/>
        <v>15000</v>
      </c>
      <c r="K397" s="17">
        <f t="shared" si="190"/>
        <v>0</v>
      </c>
      <c r="L397" s="17">
        <f t="shared" si="190"/>
        <v>0</v>
      </c>
      <c r="M397" s="17">
        <f t="shared" si="190"/>
        <v>0</v>
      </c>
      <c r="N397" s="17">
        <f t="shared" si="190"/>
        <v>0</v>
      </c>
      <c r="O397" s="17">
        <f t="shared" si="190"/>
        <v>0</v>
      </c>
      <c r="P397" s="17">
        <f t="shared" si="190"/>
        <v>0</v>
      </c>
      <c r="Q397" s="17">
        <f t="shared" si="190"/>
        <v>0</v>
      </c>
    </row>
    <row r="398" spans="1:17" s="18" customFormat="1" ht="80.25" customHeight="1">
      <c r="A398" s="79" t="s">
        <v>612</v>
      </c>
      <c r="B398" s="22" t="s">
        <v>160</v>
      </c>
      <c r="C398" s="22" t="s">
        <v>156</v>
      </c>
      <c r="D398" s="51" t="s">
        <v>502</v>
      </c>
      <c r="E398" s="22"/>
      <c r="F398" s="17">
        <f>F399</f>
        <v>22</v>
      </c>
      <c r="G398" s="17">
        <f aca="true" t="shared" si="191" ref="G398:Q398">G399</f>
        <v>0</v>
      </c>
      <c r="H398" s="17">
        <f t="shared" si="191"/>
        <v>1308</v>
      </c>
      <c r="I398" s="17">
        <f t="shared" si="191"/>
        <v>0</v>
      </c>
      <c r="J398" s="17">
        <f t="shared" si="191"/>
        <v>0</v>
      </c>
      <c r="K398" s="17">
        <f t="shared" si="191"/>
        <v>0</v>
      </c>
      <c r="L398" s="17">
        <f t="shared" si="191"/>
        <v>0</v>
      </c>
      <c r="M398" s="17">
        <f t="shared" si="191"/>
        <v>0</v>
      </c>
      <c r="N398" s="17">
        <f t="shared" si="191"/>
        <v>0</v>
      </c>
      <c r="O398" s="17">
        <f t="shared" si="191"/>
        <v>0</v>
      </c>
      <c r="P398" s="17">
        <f t="shared" si="191"/>
        <v>0</v>
      </c>
      <c r="Q398" s="17">
        <f t="shared" si="191"/>
        <v>0</v>
      </c>
    </row>
    <row r="399" spans="1:17" s="18" customFormat="1" ht="40.5" customHeight="1">
      <c r="A399" s="79" t="s">
        <v>118</v>
      </c>
      <c r="B399" s="22" t="s">
        <v>160</v>
      </c>
      <c r="C399" s="22" t="s">
        <v>156</v>
      </c>
      <c r="D399" s="51" t="s">
        <v>502</v>
      </c>
      <c r="E399" s="22" t="s">
        <v>209</v>
      </c>
      <c r="F399" s="17">
        <v>22</v>
      </c>
      <c r="G399" s="17"/>
      <c r="H399" s="17">
        <v>1308</v>
      </c>
      <c r="I399" s="17"/>
      <c r="J399" s="17">
        <v>0</v>
      </c>
      <c r="K399" s="17"/>
      <c r="L399" s="17"/>
      <c r="M399" s="17"/>
      <c r="N399" s="17">
        <v>0</v>
      </c>
      <c r="O399" s="17"/>
      <c r="P399" s="17"/>
      <c r="Q399" s="17"/>
    </row>
    <row r="400" spans="1:17" s="18" customFormat="1" ht="93.75" customHeight="1">
      <c r="A400" s="79" t="s">
        <v>516</v>
      </c>
      <c r="B400" s="22" t="s">
        <v>160</v>
      </c>
      <c r="C400" s="22" t="s">
        <v>156</v>
      </c>
      <c r="D400" s="22" t="s">
        <v>89</v>
      </c>
      <c r="E400" s="22"/>
      <c r="F400" s="17">
        <f>F401</f>
        <v>0</v>
      </c>
      <c r="G400" s="17">
        <f aca="true" t="shared" si="192" ref="G400:Q400">G401</f>
        <v>49761</v>
      </c>
      <c r="H400" s="17">
        <f t="shared" si="192"/>
        <v>1539</v>
      </c>
      <c r="I400" s="17">
        <f t="shared" si="192"/>
        <v>0</v>
      </c>
      <c r="J400" s="17">
        <f t="shared" si="192"/>
        <v>15000</v>
      </c>
      <c r="K400" s="17">
        <f t="shared" si="192"/>
        <v>0</v>
      </c>
      <c r="L400" s="17">
        <f t="shared" si="192"/>
        <v>0</v>
      </c>
      <c r="M400" s="17">
        <f t="shared" si="192"/>
        <v>0</v>
      </c>
      <c r="N400" s="17">
        <f t="shared" si="192"/>
        <v>0</v>
      </c>
      <c r="O400" s="17">
        <f t="shared" si="192"/>
        <v>0</v>
      </c>
      <c r="P400" s="17">
        <f t="shared" si="192"/>
        <v>0</v>
      </c>
      <c r="Q400" s="17">
        <f t="shared" si="192"/>
        <v>0</v>
      </c>
    </row>
    <row r="401" spans="1:17" s="18" customFormat="1" ht="18.75">
      <c r="A401" s="79" t="s">
        <v>187</v>
      </c>
      <c r="B401" s="22" t="s">
        <v>160</v>
      </c>
      <c r="C401" s="22" t="s">
        <v>156</v>
      </c>
      <c r="D401" s="22" t="s">
        <v>89</v>
      </c>
      <c r="E401" s="22" t="s">
        <v>216</v>
      </c>
      <c r="F401" s="17">
        <v>0</v>
      </c>
      <c r="G401" s="17">
        <v>49761</v>
      </c>
      <c r="H401" s="17">
        <v>1539</v>
      </c>
      <c r="I401" s="17"/>
      <c r="J401" s="17">
        <v>15000</v>
      </c>
      <c r="K401" s="17"/>
      <c r="L401" s="17"/>
      <c r="M401" s="17"/>
      <c r="N401" s="17">
        <f>O401+P401+Q401</f>
        <v>0</v>
      </c>
      <c r="O401" s="27"/>
      <c r="P401" s="27"/>
      <c r="Q401" s="27"/>
    </row>
    <row r="402" spans="1:17" s="18" customFormat="1" ht="18.75">
      <c r="A402" s="49" t="s">
        <v>36</v>
      </c>
      <c r="B402" s="22" t="s">
        <v>160</v>
      </c>
      <c r="C402" s="22" t="s">
        <v>156</v>
      </c>
      <c r="D402" s="22" t="s">
        <v>93</v>
      </c>
      <c r="E402" s="22"/>
      <c r="F402" s="17">
        <f aca="true" t="shared" si="193" ref="F402:Q402">F403+F410</f>
        <v>44858.1</v>
      </c>
      <c r="G402" s="17">
        <f t="shared" si="193"/>
        <v>13876.9</v>
      </c>
      <c r="H402" s="17">
        <f t="shared" si="193"/>
        <v>27715.6</v>
      </c>
      <c r="I402" s="17">
        <f t="shared" si="193"/>
        <v>0</v>
      </c>
      <c r="J402" s="17">
        <f t="shared" si="193"/>
        <v>38598.700000000004</v>
      </c>
      <c r="K402" s="17">
        <f t="shared" si="193"/>
        <v>13876.9</v>
      </c>
      <c r="L402" s="17">
        <f t="shared" si="193"/>
        <v>24721.8</v>
      </c>
      <c r="M402" s="17">
        <f t="shared" si="193"/>
        <v>0</v>
      </c>
      <c r="N402" s="17">
        <f t="shared" si="193"/>
        <v>38519.6</v>
      </c>
      <c r="O402" s="17">
        <f t="shared" si="193"/>
        <v>13876.9</v>
      </c>
      <c r="P402" s="17">
        <f t="shared" si="193"/>
        <v>24642.7</v>
      </c>
      <c r="Q402" s="17">
        <f t="shared" si="193"/>
        <v>0</v>
      </c>
    </row>
    <row r="403" spans="1:17" s="18" customFormat="1" ht="111" customHeight="1">
      <c r="A403" s="15" t="s">
        <v>536</v>
      </c>
      <c r="B403" s="22" t="s">
        <v>160</v>
      </c>
      <c r="C403" s="22" t="s">
        <v>156</v>
      </c>
      <c r="D403" s="22" t="s">
        <v>141</v>
      </c>
      <c r="E403" s="22"/>
      <c r="F403" s="17">
        <f>F404+F408</f>
        <v>42003.799999999996</v>
      </c>
      <c r="G403" s="17">
        <f aca="true" t="shared" si="194" ref="G403:Q403">G404+G408</f>
        <v>13876.9</v>
      </c>
      <c r="H403" s="17">
        <f t="shared" si="194"/>
        <v>24881.899999999998</v>
      </c>
      <c r="I403" s="17">
        <f t="shared" si="194"/>
        <v>0</v>
      </c>
      <c r="J403" s="17">
        <f t="shared" si="194"/>
        <v>35803.4</v>
      </c>
      <c r="K403" s="17">
        <f t="shared" si="194"/>
        <v>13876.9</v>
      </c>
      <c r="L403" s="17">
        <f t="shared" si="194"/>
        <v>21926.5</v>
      </c>
      <c r="M403" s="17">
        <f t="shared" si="194"/>
        <v>0</v>
      </c>
      <c r="N403" s="17">
        <f t="shared" si="194"/>
        <v>35803.4</v>
      </c>
      <c r="O403" s="17">
        <f t="shared" si="194"/>
        <v>13876.9</v>
      </c>
      <c r="P403" s="17">
        <f t="shared" si="194"/>
        <v>21926.5</v>
      </c>
      <c r="Q403" s="17">
        <f t="shared" si="194"/>
        <v>0</v>
      </c>
    </row>
    <row r="404" spans="1:17" s="18" customFormat="1" ht="18.75">
      <c r="A404" s="79" t="s">
        <v>533</v>
      </c>
      <c r="B404" s="22" t="s">
        <v>160</v>
      </c>
      <c r="C404" s="22" t="s">
        <v>156</v>
      </c>
      <c r="D404" s="22" t="s">
        <v>534</v>
      </c>
      <c r="E404" s="22"/>
      <c r="F404" s="17">
        <f aca="true" t="shared" si="195" ref="F404:Q404">F405+F406+F407</f>
        <v>27697.699999999997</v>
      </c>
      <c r="G404" s="17">
        <f t="shared" si="195"/>
        <v>0</v>
      </c>
      <c r="H404" s="17">
        <f t="shared" si="195"/>
        <v>24452.699999999997</v>
      </c>
      <c r="I404" s="17">
        <f t="shared" si="195"/>
        <v>0</v>
      </c>
      <c r="J404" s="17">
        <f t="shared" si="195"/>
        <v>21497.3</v>
      </c>
      <c r="K404" s="17">
        <f t="shared" si="195"/>
        <v>0</v>
      </c>
      <c r="L404" s="17">
        <f t="shared" si="195"/>
        <v>21497.3</v>
      </c>
      <c r="M404" s="17">
        <f t="shared" si="195"/>
        <v>0</v>
      </c>
      <c r="N404" s="17">
        <f t="shared" si="195"/>
        <v>21497.3</v>
      </c>
      <c r="O404" s="17">
        <f t="shared" si="195"/>
        <v>0</v>
      </c>
      <c r="P404" s="17">
        <f t="shared" si="195"/>
        <v>21497.3</v>
      </c>
      <c r="Q404" s="17">
        <f t="shared" si="195"/>
        <v>0</v>
      </c>
    </row>
    <row r="405" spans="1:17" s="18" customFormat="1" ht="18.75">
      <c r="A405" s="79" t="s">
        <v>211</v>
      </c>
      <c r="B405" s="22" t="s">
        <v>160</v>
      </c>
      <c r="C405" s="22" t="s">
        <v>156</v>
      </c>
      <c r="D405" s="22" t="s">
        <v>534</v>
      </c>
      <c r="E405" s="22" t="s">
        <v>184</v>
      </c>
      <c r="F405" s="17">
        <v>26084.1</v>
      </c>
      <c r="G405" s="17"/>
      <c r="H405" s="17">
        <v>22988.1</v>
      </c>
      <c r="I405" s="17"/>
      <c r="J405" s="17">
        <f>K405+L405+M405</f>
        <v>20032.7</v>
      </c>
      <c r="K405" s="17"/>
      <c r="L405" s="17">
        <v>20032.7</v>
      </c>
      <c r="M405" s="17"/>
      <c r="N405" s="17">
        <f>O405+P405+Q405</f>
        <v>20032.7</v>
      </c>
      <c r="O405" s="27"/>
      <c r="P405" s="27">
        <v>20032.7</v>
      </c>
      <c r="Q405" s="27"/>
    </row>
    <row r="406" spans="1:17" s="18" customFormat="1" ht="37.5">
      <c r="A406" s="79" t="s">
        <v>118</v>
      </c>
      <c r="B406" s="22" t="s">
        <v>160</v>
      </c>
      <c r="C406" s="22" t="s">
        <v>156</v>
      </c>
      <c r="D406" s="22" t="s">
        <v>534</v>
      </c>
      <c r="E406" s="22" t="s">
        <v>209</v>
      </c>
      <c r="F406" s="17">
        <v>1600.3</v>
      </c>
      <c r="G406" s="17"/>
      <c r="H406" s="17">
        <v>1445.6</v>
      </c>
      <c r="I406" s="17"/>
      <c r="J406" s="17">
        <f>K406+L406+M406</f>
        <v>1445.6</v>
      </c>
      <c r="K406" s="17"/>
      <c r="L406" s="17">
        <v>1445.6</v>
      </c>
      <c r="M406" s="17"/>
      <c r="N406" s="17">
        <f>O406+P406+Q406</f>
        <v>1445.6</v>
      </c>
      <c r="O406" s="27"/>
      <c r="P406" s="27">
        <v>1445.6</v>
      </c>
      <c r="Q406" s="27"/>
    </row>
    <row r="407" spans="1:17" s="18" customFormat="1" ht="18.75">
      <c r="A407" s="79" t="s">
        <v>207</v>
      </c>
      <c r="B407" s="22" t="s">
        <v>160</v>
      </c>
      <c r="C407" s="22" t="s">
        <v>156</v>
      </c>
      <c r="D407" s="22" t="s">
        <v>534</v>
      </c>
      <c r="E407" s="22" t="s">
        <v>208</v>
      </c>
      <c r="F407" s="17">
        <v>13.3</v>
      </c>
      <c r="G407" s="17"/>
      <c r="H407" s="17">
        <v>19</v>
      </c>
      <c r="I407" s="17"/>
      <c r="J407" s="17">
        <f>K407+L407+M407</f>
        <v>19</v>
      </c>
      <c r="K407" s="17"/>
      <c r="L407" s="17">
        <v>19</v>
      </c>
      <c r="M407" s="17"/>
      <c r="N407" s="17">
        <f>O407+P407+Q407</f>
        <v>19</v>
      </c>
      <c r="O407" s="27"/>
      <c r="P407" s="27">
        <v>19</v>
      </c>
      <c r="Q407" s="27"/>
    </row>
    <row r="408" spans="1:17" s="18" customFormat="1" ht="56.25">
      <c r="A408" s="79" t="s">
        <v>479</v>
      </c>
      <c r="B408" s="22" t="s">
        <v>160</v>
      </c>
      <c r="C408" s="22" t="s">
        <v>156</v>
      </c>
      <c r="D408" s="22" t="s">
        <v>499</v>
      </c>
      <c r="E408" s="22"/>
      <c r="F408" s="17">
        <f>G408+H408+I408</f>
        <v>14306.1</v>
      </c>
      <c r="G408" s="17">
        <f>G409</f>
        <v>13876.9</v>
      </c>
      <c r="H408" s="17">
        <f>H409</f>
        <v>429.2</v>
      </c>
      <c r="I408" s="17">
        <f>I409</f>
        <v>0</v>
      </c>
      <c r="J408" s="17">
        <f>K408+L408+M408</f>
        <v>14306.1</v>
      </c>
      <c r="K408" s="17">
        <f>K409</f>
        <v>13876.9</v>
      </c>
      <c r="L408" s="17">
        <f>L409</f>
        <v>429.2</v>
      </c>
      <c r="M408" s="17">
        <f>M409</f>
        <v>0</v>
      </c>
      <c r="N408" s="17">
        <f>O408+P408+Q408</f>
        <v>14306.1</v>
      </c>
      <c r="O408" s="17">
        <f>O409</f>
        <v>13876.9</v>
      </c>
      <c r="P408" s="17">
        <f>P409</f>
        <v>429.2</v>
      </c>
      <c r="Q408" s="17">
        <f>Q409</f>
        <v>0</v>
      </c>
    </row>
    <row r="409" spans="1:17" s="18" customFormat="1" ht="18.75">
      <c r="A409" s="79" t="s">
        <v>211</v>
      </c>
      <c r="B409" s="22" t="s">
        <v>160</v>
      </c>
      <c r="C409" s="22" t="s">
        <v>156</v>
      </c>
      <c r="D409" s="22" t="s">
        <v>499</v>
      </c>
      <c r="E409" s="22" t="s">
        <v>184</v>
      </c>
      <c r="F409" s="17">
        <f>G409+H409+I409</f>
        <v>14306.1</v>
      </c>
      <c r="G409" s="17">
        <v>13876.9</v>
      </c>
      <c r="H409" s="17">
        <v>429.2</v>
      </c>
      <c r="I409" s="17"/>
      <c r="J409" s="17">
        <f>K409+L409+M409</f>
        <v>14306.1</v>
      </c>
      <c r="K409" s="17">
        <v>13876.9</v>
      </c>
      <c r="L409" s="17">
        <v>429.2</v>
      </c>
      <c r="M409" s="17"/>
      <c r="N409" s="17">
        <f>O409+P409+Q409</f>
        <v>14306.1</v>
      </c>
      <c r="O409" s="27">
        <v>13876.9</v>
      </c>
      <c r="P409" s="27">
        <v>429.2</v>
      </c>
      <c r="Q409" s="27"/>
    </row>
    <row r="410" spans="1:17" s="18" customFormat="1" ht="39.75" customHeight="1">
      <c r="A410" s="15" t="s">
        <v>403</v>
      </c>
      <c r="B410" s="22" t="s">
        <v>160</v>
      </c>
      <c r="C410" s="22" t="s">
        <v>156</v>
      </c>
      <c r="D410" s="22" t="s">
        <v>142</v>
      </c>
      <c r="E410" s="22"/>
      <c r="F410" s="17">
        <f>F411+F416</f>
        <v>2854.2999999999997</v>
      </c>
      <c r="G410" s="17">
        <f aca="true" t="shared" si="196" ref="G410:N410">G411+G416</f>
        <v>0</v>
      </c>
      <c r="H410" s="17">
        <f t="shared" si="196"/>
        <v>2833.7</v>
      </c>
      <c r="I410" s="17">
        <f t="shared" si="196"/>
        <v>0</v>
      </c>
      <c r="J410" s="17">
        <f t="shared" si="196"/>
        <v>2795.2999999999997</v>
      </c>
      <c r="K410" s="17">
        <f t="shared" si="196"/>
        <v>0</v>
      </c>
      <c r="L410" s="17">
        <f t="shared" si="196"/>
        <v>2795.2999999999997</v>
      </c>
      <c r="M410" s="17">
        <f t="shared" si="196"/>
        <v>0</v>
      </c>
      <c r="N410" s="17">
        <f t="shared" si="196"/>
        <v>2716.2</v>
      </c>
      <c r="O410" s="17">
        <f>O411</f>
        <v>0</v>
      </c>
      <c r="P410" s="17">
        <f>P411</f>
        <v>2716.2</v>
      </c>
      <c r="Q410" s="17">
        <f>Q411</f>
        <v>0</v>
      </c>
    </row>
    <row r="411" spans="1:17" s="18" customFormat="1" ht="18.75">
      <c r="A411" s="79" t="s">
        <v>221</v>
      </c>
      <c r="B411" s="22" t="s">
        <v>160</v>
      </c>
      <c r="C411" s="22" t="s">
        <v>156</v>
      </c>
      <c r="D411" s="22" t="s">
        <v>143</v>
      </c>
      <c r="E411" s="22"/>
      <c r="F411" s="17">
        <f>F412+F413+F415+F414</f>
        <v>2791.2999999999997</v>
      </c>
      <c r="G411" s="17">
        <f aca="true" t="shared" si="197" ref="G411:Q411">G412+G413+G415+G414</f>
        <v>0</v>
      </c>
      <c r="H411" s="17">
        <f t="shared" si="197"/>
        <v>2833.7</v>
      </c>
      <c r="I411" s="17">
        <f t="shared" si="197"/>
        <v>0</v>
      </c>
      <c r="J411" s="17">
        <f t="shared" si="197"/>
        <v>2795.2999999999997</v>
      </c>
      <c r="K411" s="17">
        <f t="shared" si="197"/>
        <v>0</v>
      </c>
      <c r="L411" s="17">
        <f t="shared" si="197"/>
        <v>2795.2999999999997</v>
      </c>
      <c r="M411" s="17">
        <f t="shared" si="197"/>
        <v>0</v>
      </c>
      <c r="N411" s="17">
        <f t="shared" si="197"/>
        <v>2716.2</v>
      </c>
      <c r="O411" s="17">
        <f t="shared" si="197"/>
        <v>0</v>
      </c>
      <c r="P411" s="17">
        <f t="shared" si="197"/>
        <v>2716.2</v>
      </c>
      <c r="Q411" s="17">
        <f t="shared" si="197"/>
        <v>0</v>
      </c>
    </row>
    <row r="412" spans="1:17" s="18" customFormat="1" ht="18.75" customHeight="1">
      <c r="A412" s="79" t="s">
        <v>205</v>
      </c>
      <c r="B412" s="22" t="s">
        <v>160</v>
      </c>
      <c r="C412" s="22" t="s">
        <v>156</v>
      </c>
      <c r="D412" s="22" t="s">
        <v>143</v>
      </c>
      <c r="E412" s="22" t="s">
        <v>206</v>
      </c>
      <c r="F412" s="17">
        <v>2422.2</v>
      </c>
      <c r="G412" s="17"/>
      <c r="H412" s="17">
        <v>2582.6</v>
      </c>
      <c r="I412" s="17"/>
      <c r="J412" s="17">
        <v>2544.2</v>
      </c>
      <c r="K412" s="17"/>
      <c r="L412" s="17">
        <v>2544.2</v>
      </c>
      <c r="M412" s="17"/>
      <c r="N412" s="17">
        <f>O412+P412+Q412</f>
        <v>2465.1</v>
      </c>
      <c r="O412" s="27"/>
      <c r="P412" s="17">
        <v>2465.1</v>
      </c>
      <c r="Q412" s="27"/>
    </row>
    <row r="413" spans="1:17" s="18" customFormat="1" ht="37.5">
      <c r="A413" s="79" t="s">
        <v>118</v>
      </c>
      <c r="B413" s="22" t="s">
        <v>160</v>
      </c>
      <c r="C413" s="22" t="s">
        <v>156</v>
      </c>
      <c r="D413" s="22" t="s">
        <v>143</v>
      </c>
      <c r="E413" s="22" t="s">
        <v>209</v>
      </c>
      <c r="F413" s="17">
        <v>362.5</v>
      </c>
      <c r="G413" s="17"/>
      <c r="H413" s="17">
        <v>241.6</v>
      </c>
      <c r="I413" s="17"/>
      <c r="J413" s="17">
        <f>K413+L413+M413</f>
        <v>241.6</v>
      </c>
      <c r="K413" s="17"/>
      <c r="L413" s="17">
        <v>241.6</v>
      </c>
      <c r="M413" s="17"/>
      <c r="N413" s="17">
        <f>O413+P413+Q413</f>
        <v>241.6</v>
      </c>
      <c r="O413" s="27"/>
      <c r="P413" s="17">
        <v>241.6</v>
      </c>
      <c r="Q413" s="27"/>
    </row>
    <row r="414" spans="1:17" s="18" customFormat="1" ht="27.75" customHeight="1">
      <c r="A414" s="79" t="s">
        <v>583</v>
      </c>
      <c r="B414" s="22" t="s">
        <v>160</v>
      </c>
      <c r="C414" s="22" t="s">
        <v>156</v>
      </c>
      <c r="D414" s="22" t="s">
        <v>143</v>
      </c>
      <c r="E414" s="22" t="s">
        <v>584</v>
      </c>
      <c r="F414" s="17">
        <v>1.5</v>
      </c>
      <c r="G414" s="17"/>
      <c r="H414" s="17">
        <v>1.5</v>
      </c>
      <c r="I414" s="17"/>
      <c r="J414" s="17">
        <v>0</v>
      </c>
      <c r="K414" s="17"/>
      <c r="L414" s="17"/>
      <c r="M414" s="17"/>
      <c r="N414" s="17">
        <v>0</v>
      </c>
      <c r="O414" s="27"/>
      <c r="P414" s="17"/>
      <c r="Q414" s="27"/>
    </row>
    <row r="415" spans="1:17" s="18" customFormat="1" ht="18.75">
      <c r="A415" s="79" t="s">
        <v>207</v>
      </c>
      <c r="B415" s="22" t="s">
        <v>160</v>
      </c>
      <c r="C415" s="22" t="s">
        <v>156</v>
      </c>
      <c r="D415" s="22" t="s">
        <v>143</v>
      </c>
      <c r="E415" s="22" t="s">
        <v>208</v>
      </c>
      <c r="F415" s="17">
        <v>5.1</v>
      </c>
      <c r="G415" s="17"/>
      <c r="H415" s="17">
        <v>8</v>
      </c>
      <c r="I415" s="17"/>
      <c r="J415" s="17">
        <f>K415+L415+M415</f>
        <v>9.5</v>
      </c>
      <c r="K415" s="17"/>
      <c r="L415" s="17">
        <v>9.5</v>
      </c>
      <c r="M415" s="17"/>
      <c r="N415" s="17">
        <f>O415+P415+Q415</f>
        <v>9.5</v>
      </c>
      <c r="O415" s="27"/>
      <c r="P415" s="17">
        <v>9.5</v>
      </c>
      <c r="Q415" s="27"/>
    </row>
    <row r="416" spans="1:17" s="18" customFormat="1" ht="168.75">
      <c r="A416" s="5" t="s">
        <v>670</v>
      </c>
      <c r="B416" s="22" t="s">
        <v>160</v>
      </c>
      <c r="C416" s="22" t="s">
        <v>156</v>
      </c>
      <c r="D416" s="22" t="s">
        <v>675</v>
      </c>
      <c r="E416" s="22"/>
      <c r="F416" s="17">
        <f>F417</f>
        <v>63</v>
      </c>
      <c r="G416" s="17">
        <f aca="true" t="shared" si="198" ref="G416:N416">G417</f>
        <v>0</v>
      </c>
      <c r="H416" s="17">
        <f t="shared" si="198"/>
        <v>0</v>
      </c>
      <c r="I416" s="17">
        <f t="shared" si="198"/>
        <v>0</v>
      </c>
      <c r="J416" s="17">
        <f t="shared" si="198"/>
        <v>0</v>
      </c>
      <c r="K416" s="17">
        <f t="shared" si="198"/>
        <v>0</v>
      </c>
      <c r="L416" s="17">
        <f t="shared" si="198"/>
        <v>0</v>
      </c>
      <c r="M416" s="17">
        <f t="shared" si="198"/>
        <v>0</v>
      </c>
      <c r="N416" s="17">
        <f t="shared" si="198"/>
        <v>0</v>
      </c>
      <c r="O416" s="27"/>
      <c r="P416" s="17"/>
      <c r="Q416" s="27"/>
    </row>
    <row r="417" spans="1:17" s="18" customFormat="1" ht="37.5">
      <c r="A417" s="79" t="s">
        <v>205</v>
      </c>
      <c r="B417" s="22" t="s">
        <v>160</v>
      </c>
      <c r="C417" s="22" t="s">
        <v>156</v>
      </c>
      <c r="D417" s="22" t="s">
        <v>675</v>
      </c>
      <c r="E417" s="22" t="s">
        <v>206</v>
      </c>
      <c r="F417" s="17">
        <v>63</v>
      </c>
      <c r="G417" s="17"/>
      <c r="H417" s="17"/>
      <c r="I417" s="17"/>
      <c r="J417" s="17">
        <v>0</v>
      </c>
      <c r="K417" s="17"/>
      <c r="L417" s="17"/>
      <c r="M417" s="17"/>
      <c r="N417" s="17">
        <v>0</v>
      </c>
      <c r="O417" s="27"/>
      <c r="P417" s="17"/>
      <c r="Q417" s="27"/>
    </row>
    <row r="418" spans="1:17" s="18" customFormat="1" ht="56.25">
      <c r="A418" s="15" t="s">
        <v>465</v>
      </c>
      <c r="B418" s="22" t="s">
        <v>160</v>
      </c>
      <c r="C418" s="22" t="s">
        <v>156</v>
      </c>
      <c r="D418" s="22" t="s">
        <v>291</v>
      </c>
      <c r="E418" s="22"/>
      <c r="F418" s="17">
        <f>F423+F419</f>
        <v>19.2</v>
      </c>
      <c r="G418" s="17">
        <f aca="true" t="shared" si="199" ref="G418:N418">G423+G419</f>
        <v>0</v>
      </c>
      <c r="H418" s="17">
        <f t="shared" si="199"/>
        <v>17</v>
      </c>
      <c r="I418" s="17">
        <f t="shared" si="199"/>
        <v>0</v>
      </c>
      <c r="J418" s="17">
        <f t="shared" si="199"/>
        <v>17</v>
      </c>
      <c r="K418" s="17">
        <f t="shared" si="199"/>
        <v>0</v>
      </c>
      <c r="L418" s="17">
        <f t="shared" si="199"/>
        <v>17</v>
      </c>
      <c r="M418" s="17">
        <f t="shared" si="199"/>
        <v>0</v>
      </c>
      <c r="N418" s="17">
        <f t="shared" si="199"/>
        <v>17</v>
      </c>
      <c r="O418" s="17">
        <f>O423</f>
        <v>0</v>
      </c>
      <c r="P418" s="17">
        <f>P423</f>
        <v>17</v>
      </c>
      <c r="Q418" s="17">
        <f>Q423</f>
        <v>0</v>
      </c>
    </row>
    <row r="419" spans="1:17" s="18" customFormat="1" ht="37.5">
      <c r="A419" s="15" t="s">
        <v>571</v>
      </c>
      <c r="B419" s="22" t="s">
        <v>160</v>
      </c>
      <c r="C419" s="22" t="s">
        <v>156</v>
      </c>
      <c r="D419" s="22" t="s">
        <v>76</v>
      </c>
      <c r="E419" s="22"/>
      <c r="F419" s="17">
        <f>F420</f>
        <v>2.2</v>
      </c>
      <c r="G419" s="17">
        <f aca="true" t="shared" si="200" ref="G419:N419">G420</f>
        <v>0</v>
      </c>
      <c r="H419" s="17">
        <f t="shared" si="200"/>
        <v>0</v>
      </c>
      <c r="I419" s="17">
        <f t="shared" si="200"/>
        <v>0</v>
      </c>
      <c r="J419" s="17">
        <f t="shared" si="200"/>
        <v>0</v>
      </c>
      <c r="K419" s="17">
        <f t="shared" si="200"/>
        <v>0</v>
      </c>
      <c r="L419" s="17">
        <f t="shared" si="200"/>
        <v>0</v>
      </c>
      <c r="M419" s="17">
        <f t="shared" si="200"/>
        <v>0</v>
      </c>
      <c r="N419" s="17">
        <f t="shared" si="200"/>
        <v>0</v>
      </c>
      <c r="O419" s="17"/>
      <c r="P419" s="17"/>
      <c r="Q419" s="17"/>
    </row>
    <row r="420" spans="1:17" s="18" customFormat="1" ht="62.25" customHeight="1">
      <c r="A420" s="15" t="s">
        <v>77</v>
      </c>
      <c r="B420" s="22" t="s">
        <v>160</v>
      </c>
      <c r="C420" s="22" t="s">
        <v>156</v>
      </c>
      <c r="D420" s="22" t="s">
        <v>390</v>
      </c>
      <c r="E420" s="22"/>
      <c r="F420" s="17">
        <f>F421</f>
        <v>2.2</v>
      </c>
      <c r="G420" s="17">
        <f aca="true" t="shared" si="201" ref="G420:N420">G421</f>
        <v>0</v>
      </c>
      <c r="H420" s="17">
        <f t="shared" si="201"/>
        <v>0</v>
      </c>
      <c r="I420" s="17">
        <f t="shared" si="201"/>
        <v>0</v>
      </c>
      <c r="J420" s="17">
        <f t="shared" si="201"/>
        <v>0</v>
      </c>
      <c r="K420" s="17">
        <f t="shared" si="201"/>
        <v>0</v>
      </c>
      <c r="L420" s="17">
        <f t="shared" si="201"/>
        <v>0</v>
      </c>
      <c r="M420" s="17">
        <f t="shared" si="201"/>
        <v>0</v>
      </c>
      <c r="N420" s="17">
        <f t="shared" si="201"/>
        <v>0</v>
      </c>
      <c r="O420" s="17"/>
      <c r="P420" s="17"/>
      <c r="Q420" s="17"/>
    </row>
    <row r="421" spans="1:17" s="18" customFormat="1" ht="18.75">
      <c r="A421" s="15" t="s">
        <v>246</v>
      </c>
      <c r="B421" s="22" t="s">
        <v>160</v>
      </c>
      <c r="C421" s="22" t="s">
        <v>156</v>
      </c>
      <c r="D421" s="22" t="s">
        <v>373</v>
      </c>
      <c r="E421" s="22"/>
      <c r="F421" s="17">
        <f>F422</f>
        <v>2.2</v>
      </c>
      <c r="G421" s="17">
        <f aca="true" t="shared" si="202" ref="G421:N421">G422</f>
        <v>0</v>
      </c>
      <c r="H421" s="17">
        <f t="shared" si="202"/>
        <v>0</v>
      </c>
      <c r="I421" s="17">
        <f t="shared" si="202"/>
        <v>0</v>
      </c>
      <c r="J421" s="17">
        <f t="shared" si="202"/>
        <v>0</v>
      </c>
      <c r="K421" s="17">
        <f t="shared" si="202"/>
        <v>0</v>
      </c>
      <c r="L421" s="17">
        <f t="shared" si="202"/>
        <v>0</v>
      </c>
      <c r="M421" s="17">
        <f t="shared" si="202"/>
        <v>0</v>
      </c>
      <c r="N421" s="17">
        <f t="shared" si="202"/>
        <v>0</v>
      </c>
      <c r="O421" s="17"/>
      <c r="P421" s="17"/>
      <c r="Q421" s="17"/>
    </row>
    <row r="422" spans="1:17" s="18" customFormat="1" ht="18.75">
      <c r="A422" s="79" t="s">
        <v>223</v>
      </c>
      <c r="B422" s="22" t="s">
        <v>160</v>
      </c>
      <c r="C422" s="22" t="s">
        <v>156</v>
      </c>
      <c r="D422" s="22" t="s">
        <v>373</v>
      </c>
      <c r="E422" s="22" t="s">
        <v>222</v>
      </c>
      <c r="F422" s="17">
        <v>2.2</v>
      </c>
      <c r="G422" s="17"/>
      <c r="H422" s="17"/>
      <c r="I422" s="17"/>
      <c r="J422" s="17">
        <v>0</v>
      </c>
      <c r="K422" s="17"/>
      <c r="L422" s="17"/>
      <c r="M422" s="17"/>
      <c r="N422" s="17">
        <v>0</v>
      </c>
      <c r="O422" s="17"/>
      <c r="P422" s="17"/>
      <c r="Q422" s="17"/>
    </row>
    <row r="423" spans="1:17" s="18" customFormat="1" ht="56.25">
      <c r="A423" s="21" t="s">
        <v>458</v>
      </c>
      <c r="B423" s="22" t="s">
        <v>160</v>
      </c>
      <c r="C423" s="22" t="s">
        <v>156</v>
      </c>
      <c r="D423" s="22" t="s">
        <v>78</v>
      </c>
      <c r="E423" s="22"/>
      <c r="F423" s="17">
        <f>F424</f>
        <v>17</v>
      </c>
      <c r="G423" s="17">
        <f aca="true" t="shared" si="203" ref="G423:Q425">G424</f>
        <v>0</v>
      </c>
      <c r="H423" s="17">
        <f t="shared" si="203"/>
        <v>17</v>
      </c>
      <c r="I423" s="17">
        <f t="shared" si="203"/>
        <v>0</v>
      </c>
      <c r="J423" s="17">
        <f t="shared" si="203"/>
        <v>17</v>
      </c>
      <c r="K423" s="17">
        <f t="shared" si="203"/>
        <v>0</v>
      </c>
      <c r="L423" s="17">
        <f t="shared" si="203"/>
        <v>17</v>
      </c>
      <c r="M423" s="17">
        <f t="shared" si="203"/>
        <v>0</v>
      </c>
      <c r="N423" s="17">
        <f t="shared" si="203"/>
        <v>17</v>
      </c>
      <c r="O423" s="17">
        <f t="shared" si="203"/>
        <v>0</v>
      </c>
      <c r="P423" s="17">
        <f t="shared" si="203"/>
        <v>17</v>
      </c>
      <c r="Q423" s="17">
        <f t="shared" si="203"/>
        <v>0</v>
      </c>
    </row>
    <row r="424" spans="1:17" s="18" customFormat="1" ht="56.25">
      <c r="A424" s="21" t="s">
        <v>401</v>
      </c>
      <c r="B424" s="22" t="s">
        <v>160</v>
      </c>
      <c r="C424" s="22" t="s">
        <v>156</v>
      </c>
      <c r="D424" s="22" t="s">
        <v>399</v>
      </c>
      <c r="E424" s="22"/>
      <c r="F424" s="17">
        <f>F425</f>
        <v>17</v>
      </c>
      <c r="G424" s="17">
        <f t="shared" si="203"/>
        <v>0</v>
      </c>
      <c r="H424" s="17">
        <f t="shared" si="203"/>
        <v>17</v>
      </c>
      <c r="I424" s="17">
        <f t="shared" si="203"/>
        <v>0</v>
      </c>
      <c r="J424" s="17">
        <f t="shared" si="203"/>
        <v>17</v>
      </c>
      <c r="K424" s="17">
        <f t="shared" si="203"/>
        <v>0</v>
      </c>
      <c r="L424" s="17">
        <f t="shared" si="203"/>
        <v>17</v>
      </c>
      <c r="M424" s="17">
        <f t="shared" si="203"/>
        <v>0</v>
      </c>
      <c r="N424" s="17">
        <f t="shared" si="203"/>
        <v>17</v>
      </c>
      <c r="O424" s="17">
        <f t="shared" si="203"/>
        <v>0</v>
      </c>
      <c r="P424" s="17">
        <f t="shared" si="203"/>
        <v>17</v>
      </c>
      <c r="Q424" s="17">
        <f t="shared" si="203"/>
        <v>0</v>
      </c>
    </row>
    <row r="425" spans="1:17" s="18" customFormat="1" ht="37.5">
      <c r="A425" s="15" t="s">
        <v>133</v>
      </c>
      <c r="B425" s="22" t="s">
        <v>160</v>
      </c>
      <c r="C425" s="22" t="s">
        <v>156</v>
      </c>
      <c r="D425" s="22" t="s">
        <v>400</v>
      </c>
      <c r="E425" s="22"/>
      <c r="F425" s="17">
        <f>F426</f>
        <v>17</v>
      </c>
      <c r="G425" s="17">
        <f t="shared" si="203"/>
        <v>0</v>
      </c>
      <c r="H425" s="17">
        <f t="shared" si="203"/>
        <v>17</v>
      </c>
      <c r="I425" s="17">
        <f t="shared" si="203"/>
        <v>0</v>
      </c>
      <c r="J425" s="17">
        <f t="shared" si="203"/>
        <v>17</v>
      </c>
      <c r="K425" s="17">
        <f t="shared" si="203"/>
        <v>0</v>
      </c>
      <c r="L425" s="17">
        <f t="shared" si="203"/>
        <v>17</v>
      </c>
      <c r="M425" s="17">
        <f t="shared" si="203"/>
        <v>0</v>
      </c>
      <c r="N425" s="17">
        <f t="shared" si="203"/>
        <v>17</v>
      </c>
      <c r="O425" s="17">
        <f t="shared" si="203"/>
        <v>0</v>
      </c>
      <c r="P425" s="17">
        <f t="shared" si="203"/>
        <v>17</v>
      </c>
      <c r="Q425" s="17">
        <f t="shared" si="203"/>
        <v>0</v>
      </c>
    </row>
    <row r="426" spans="1:17" s="18" customFormat="1" ht="18.75">
      <c r="A426" s="79" t="s">
        <v>223</v>
      </c>
      <c r="B426" s="22" t="s">
        <v>160</v>
      </c>
      <c r="C426" s="22" t="s">
        <v>156</v>
      </c>
      <c r="D426" s="22" t="s">
        <v>400</v>
      </c>
      <c r="E426" s="22" t="s">
        <v>222</v>
      </c>
      <c r="F426" s="17">
        <f>G426+H426+I426</f>
        <v>17</v>
      </c>
      <c r="G426" s="17"/>
      <c r="H426" s="17">
        <v>17</v>
      </c>
      <c r="I426" s="17"/>
      <c r="J426" s="17">
        <f>K426+L426+M426</f>
        <v>17</v>
      </c>
      <c r="K426" s="17"/>
      <c r="L426" s="17">
        <v>17</v>
      </c>
      <c r="M426" s="17"/>
      <c r="N426" s="17">
        <f>O426+P426+Q426</f>
        <v>17</v>
      </c>
      <c r="O426" s="27"/>
      <c r="P426" s="27">
        <v>17</v>
      </c>
      <c r="Q426" s="27"/>
    </row>
    <row r="427" spans="1:17" s="18" customFormat="1" ht="18.75">
      <c r="A427" s="80" t="s">
        <v>547</v>
      </c>
      <c r="B427" s="19" t="s">
        <v>164</v>
      </c>
      <c r="C427" s="19" t="s">
        <v>548</v>
      </c>
      <c r="D427" s="19"/>
      <c r="E427" s="19"/>
      <c r="F427" s="20">
        <f aca="true" t="shared" si="204" ref="F427:Q427">F428+F469</f>
        <v>31912.4</v>
      </c>
      <c r="G427" s="20">
        <f t="shared" si="204"/>
        <v>3303.7</v>
      </c>
      <c r="H427" s="20">
        <f t="shared" si="204"/>
        <v>26962.5</v>
      </c>
      <c r="I427" s="20">
        <f t="shared" si="204"/>
        <v>50</v>
      </c>
      <c r="J427" s="20">
        <f t="shared" si="204"/>
        <v>31161.000000000004</v>
      </c>
      <c r="K427" s="20">
        <f t="shared" si="204"/>
        <v>3303.7</v>
      </c>
      <c r="L427" s="20">
        <f t="shared" si="204"/>
        <v>27357.300000000003</v>
      </c>
      <c r="M427" s="20">
        <f t="shared" si="204"/>
        <v>500</v>
      </c>
      <c r="N427" s="20">
        <f t="shared" si="204"/>
        <v>30419.1</v>
      </c>
      <c r="O427" s="17" t="e">
        <f t="shared" si="204"/>
        <v>#REF!</v>
      </c>
      <c r="P427" s="17" t="e">
        <f t="shared" si="204"/>
        <v>#REF!</v>
      </c>
      <c r="Q427" s="17" t="e">
        <f t="shared" si="204"/>
        <v>#REF!</v>
      </c>
    </row>
    <row r="428" spans="1:17" s="18" customFormat="1" ht="18.75">
      <c r="A428" s="80" t="s">
        <v>165</v>
      </c>
      <c r="B428" s="19" t="s">
        <v>164</v>
      </c>
      <c r="C428" s="19" t="s">
        <v>151</v>
      </c>
      <c r="D428" s="19"/>
      <c r="E428" s="19"/>
      <c r="F428" s="20">
        <f>F429</f>
        <v>28871.5</v>
      </c>
      <c r="G428" s="20">
        <f aca="true" t="shared" si="205" ref="G428:Q428">G429</f>
        <v>2938.1</v>
      </c>
      <c r="H428" s="20">
        <f t="shared" si="205"/>
        <v>24666.5</v>
      </c>
      <c r="I428" s="20">
        <f t="shared" si="205"/>
        <v>50</v>
      </c>
      <c r="J428" s="20">
        <f t="shared" si="205"/>
        <v>28819.700000000004</v>
      </c>
      <c r="K428" s="20">
        <f t="shared" si="205"/>
        <v>2938.1</v>
      </c>
      <c r="L428" s="20">
        <f t="shared" si="205"/>
        <v>25381.600000000002</v>
      </c>
      <c r="M428" s="20">
        <f t="shared" si="205"/>
        <v>500</v>
      </c>
      <c r="N428" s="20">
        <f t="shared" si="205"/>
        <v>28104.6</v>
      </c>
      <c r="O428" s="17" t="e">
        <f t="shared" si="205"/>
        <v>#REF!</v>
      </c>
      <c r="P428" s="17" t="e">
        <f t="shared" si="205"/>
        <v>#REF!</v>
      </c>
      <c r="Q428" s="17" t="e">
        <f t="shared" si="205"/>
        <v>#REF!</v>
      </c>
    </row>
    <row r="429" spans="1:17" s="18" customFormat="1" ht="37.5">
      <c r="A429" s="79" t="s">
        <v>454</v>
      </c>
      <c r="B429" s="22" t="s">
        <v>164</v>
      </c>
      <c r="C429" s="22" t="s">
        <v>151</v>
      </c>
      <c r="D429" s="22" t="s">
        <v>312</v>
      </c>
      <c r="E429" s="22"/>
      <c r="F429" s="17">
        <f aca="true" t="shared" si="206" ref="F429:Q429">F430+F441+F451+F463</f>
        <v>28871.5</v>
      </c>
      <c r="G429" s="17">
        <f t="shared" si="206"/>
        <v>2938.1</v>
      </c>
      <c r="H429" s="17">
        <f t="shared" si="206"/>
        <v>24666.5</v>
      </c>
      <c r="I429" s="17">
        <f t="shared" si="206"/>
        <v>50</v>
      </c>
      <c r="J429" s="17">
        <f t="shared" si="206"/>
        <v>28819.700000000004</v>
      </c>
      <c r="K429" s="17">
        <f t="shared" si="206"/>
        <v>2938.1</v>
      </c>
      <c r="L429" s="17">
        <f t="shared" si="206"/>
        <v>25381.600000000002</v>
      </c>
      <c r="M429" s="17">
        <f t="shared" si="206"/>
        <v>500</v>
      </c>
      <c r="N429" s="17">
        <f t="shared" si="206"/>
        <v>28104.6</v>
      </c>
      <c r="O429" s="17" t="e">
        <f t="shared" si="206"/>
        <v>#REF!</v>
      </c>
      <c r="P429" s="17" t="e">
        <f t="shared" si="206"/>
        <v>#REF!</v>
      </c>
      <c r="Q429" s="17" t="e">
        <f t="shared" si="206"/>
        <v>#REF!</v>
      </c>
    </row>
    <row r="430" spans="1:17" s="18" customFormat="1" ht="75">
      <c r="A430" s="79" t="s">
        <v>563</v>
      </c>
      <c r="B430" s="22" t="s">
        <v>164</v>
      </c>
      <c r="C430" s="22" t="s">
        <v>151</v>
      </c>
      <c r="D430" s="22" t="s">
        <v>313</v>
      </c>
      <c r="E430" s="22"/>
      <c r="F430" s="17">
        <f>F431+F436</f>
        <v>6043.7</v>
      </c>
      <c r="G430" s="17">
        <f aca="true" t="shared" si="207" ref="G430:Q430">G431+G436</f>
        <v>594.4</v>
      </c>
      <c r="H430" s="17">
        <f t="shared" si="207"/>
        <v>5679.5</v>
      </c>
      <c r="I430" s="17">
        <f t="shared" si="207"/>
        <v>0</v>
      </c>
      <c r="J430" s="17">
        <f t="shared" si="207"/>
        <v>6423</v>
      </c>
      <c r="K430" s="17">
        <f t="shared" si="207"/>
        <v>594.4</v>
      </c>
      <c r="L430" s="17">
        <f t="shared" si="207"/>
        <v>5828.599999999999</v>
      </c>
      <c r="M430" s="17">
        <f t="shared" si="207"/>
        <v>0</v>
      </c>
      <c r="N430" s="17">
        <f t="shared" si="207"/>
        <v>6273.9</v>
      </c>
      <c r="O430" s="17">
        <f t="shared" si="207"/>
        <v>594.4</v>
      </c>
      <c r="P430" s="17">
        <f t="shared" si="207"/>
        <v>5679.5</v>
      </c>
      <c r="Q430" s="17">
        <f t="shared" si="207"/>
        <v>0</v>
      </c>
    </row>
    <row r="431" spans="1:17" s="18" customFormat="1" ht="28.5" customHeight="1">
      <c r="A431" s="79" t="s">
        <v>471</v>
      </c>
      <c r="B431" s="22" t="s">
        <v>164</v>
      </c>
      <c r="C431" s="22" t="s">
        <v>151</v>
      </c>
      <c r="D431" s="22" t="s">
        <v>314</v>
      </c>
      <c r="E431" s="22"/>
      <c r="F431" s="17">
        <f>F432+F434</f>
        <v>1622.5</v>
      </c>
      <c r="G431" s="17">
        <f aca="true" t="shared" si="208" ref="G431:Q431">G432+G434</f>
        <v>166.5</v>
      </c>
      <c r="H431" s="17">
        <f t="shared" si="208"/>
        <v>1493.6</v>
      </c>
      <c r="I431" s="17">
        <f t="shared" si="208"/>
        <v>0</v>
      </c>
      <c r="J431" s="17">
        <f t="shared" si="208"/>
        <v>1685.6999999999998</v>
      </c>
      <c r="K431" s="17">
        <f t="shared" si="208"/>
        <v>166.5</v>
      </c>
      <c r="L431" s="17">
        <f t="shared" si="208"/>
        <v>1519.1999999999998</v>
      </c>
      <c r="M431" s="17">
        <f t="shared" si="208"/>
        <v>0</v>
      </c>
      <c r="N431" s="17">
        <f t="shared" si="208"/>
        <v>1660.1</v>
      </c>
      <c r="O431" s="17">
        <f t="shared" si="208"/>
        <v>166.5</v>
      </c>
      <c r="P431" s="17">
        <f t="shared" si="208"/>
        <v>1493.6</v>
      </c>
      <c r="Q431" s="17">
        <f t="shared" si="208"/>
        <v>0</v>
      </c>
    </row>
    <row r="432" spans="1:17" s="18" customFormat="1" ht="18.75">
      <c r="A432" s="79" t="s">
        <v>224</v>
      </c>
      <c r="B432" s="22" t="s">
        <v>164</v>
      </c>
      <c r="C432" s="22" t="s">
        <v>151</v>
      </c>
      <c r="D432" s="22" t="s">
        <v>315</v>
      </c>
      <c r="E432" s="22"/>
      <c r="F432" s="17">
        <f>F433</f>
        <v>1363.6</v>
      </c>
      <c r="G432" s="17">
        <f aca="true" t="shared" si="209" ref="G432:Q432">G433</f>
        <v>0</v>
      </c>
      <c r="H432" s="17">
        <f t="shared" si="209"/>
        <v>1488.5</v>
      </c>
      <c r="I432" s="17">
        <f t="shared" si="209"/>
        <v>0</v>
      </c>
      <c r="J432" s="17">
        <f t="shared" si="209"/>
        <v>1514.1</v>
      </c>
      <c r="K432" s="17">
        <f t="shared" si="209"/>
        <v>0</v>
      </c>
      <c r="L432" s="17">
        <f t="shared" si="209"/>
        <v>1514.1</v>
      </c>
      <c r="M432" s="17">
        <f t="shared" si="209"/>
        <v>0</v>
      </c>
      <c r="N432" s="17">
        <f t="shared" si="209"/>
        <v>1488.5</v>
      </c>
      <c r="O432" s="17">
        <f t="shared" si="209"/>
        <v>0</v>
      </c>
      <c r="P432" s="17">
        <f t="shared" si="209"/>
        <v>1488.5</v>
      </c>
      <c r="Q432" s="17">
        <f t="shared" si="209"/>
        <v>0</v>
      </c>
    </row>
    <row r="433" spans="1:17" s="18" customFormat="1" ht="18.75">
      <c r="A433" s="79" t="s">
        <v>223</v>
      </c>
      <c r="B433" s="22" t="s">
        <v>164</v>
      </c>
      <c r="C433" s="22" t="s">
        <v>151</v>
      </c>
      <c r="D433" s="22" t="s">
        <v>315</v>
      </c>
      <c r="E433" s="22" t="s">
        <v>222</v>
      </c>
      <c r="F433" s="17">
        <v>1363.6</v>
      </c>
      <c r="G433" s="17"/>
      <c r="H433" s="17">
        <v>1488.5</v>
      </c>
      <c r="I433" s="17"/>
      <c r="J433" s="17">
        <f>K433+L433+M433</f>
        <v>1514.1</v>
      </c>
      <c r="K433" s="17"/>
      <c r="L433" s="17">
        <v>1514.1</v>
      </c>
      <c r="M433" s="17"/>
      <c r="N433" s="17">
        <f>O433+P433+Q433</f>
        <v>1488.5</v>
      </c>
      <c r="O433" s="27"/>
      <c r="P433" s="27">
        <v>1488.5</v>
      </c>
      <c r="Q433" s="27"/>
    </row>
    <row r="434" spans="1:17" s="18" customFormat="1" ht="56.25">
      <c r="A434" s="79" t="s">
        <v>479</v>
      </c>
      <c r="B434" s="22" t="s">
        <v>164</v>
      </c>
      <c r="C434" s="22" t="s">
        <v>151</v>
      </c>
      <c r="D434" s="22" t="s">
        <v>481</v>
      </c>
      <c r="E434" s="22"/>
      <c r="F434" s="17">
        <f>F435</f>
        <v>258.9</v>
      </c>
      <c r="G434" s="17">
        <f aca="true" t="shared" si="210" ref="G434:Q434">G435</f>
        <v>166.5</v>
      </c>
      <c r="H434" s="17">
        <f t="shared" si="210"/>
        <v>5.1</v>
      </c>
      <c r="I434" s="17">
        <f t="shared" si="210"/>
        <v>0</v>
      </c>
      <c r="J434" s="17">
        <f t="shared" si="210"/>
        <v>171.6</v>
      </c>
      <c r="K434" s="17">
        <f t="shared" si="210"/>
        <v>166.5</v>
      </c>
      <c r="L434" s="17">
        <f t="shared" si="210"/>
        <v>5.1</v>
      </c>
      <c r="M434" s="17">
        <f t="shared" si="210"/>
        <v>0</v>
      </c>
      <c r="N434" s="17">
        <f t="shared" si="210"/>
        <v>171.6</v>
      </c>
      <c r="O434" s="17">
        <f t="shared" si="210"/>
        <v>166.5</v>
      </c>
      <c r="P434" s="17">
        <f t="shared" si="210"/>
        <v>5.1</v>
      </c>
      <c r="Q434" s="17">
        <f t="shared" si="210"/>
        <v>0</v>
      </c>
    </row>
    <row r="435" spans="1:17" s="18" customFormat="1" ht="18.75">
      <c r="A435" s="79" t="s">
        <v>223</v>
      </c>
      <c r="B435" s="22" t="s">
        <v>164</v>
      </c>
      <c r="C435" s="22" t="s">
        <v>151</v>
      </c>
      <c r="D435" s="22" t="s">
        <v>481</v>
      </c>
      <c r="E435" s="22" t="s">
        <v>222</v>
      </c>
      <c r="F435" s="17">
        <v>258.9</v>
      </c>
      <c r="G435" s="17">
        <v>166.5</v>
      </c>
      <c r="H435" s="17">
        <v>5.1</v>
      </c>
      <c r="I435" s="17"/>
      <c r="J435" s="17">
        <f>K435+L435+M435</f>
        <v>171.6</v>
      </c>
      <c r="K435" s="17">
        <v>166.5</v>
      </c>
      <c r="L435" s="17">
        <v>5.1</v>
      </c>
      <c r="M435" s="17"/>
      <c r="N435" s="17">
        <f>O435+P435+Q435</f>
        <v>171.6</v>
      </c>
      <c r="O435" s="27">
        <v>166.5</v>
      </c>
      <c r="P435" s="27">
        <v>5.1</v>
      </c>
      <c r="Q435" s="27"/>
    </row>
    <row r="436" spans="1:17" s="18" customFormat="1" ht="18.75">
      <c r="A436" s="79" t="s">
        <v>472</v>
      </c>
      <c r="B436" s="22" t="s">
        <v>164</v>
      </c>
      <c r="C436" s="22" t="s">
        <v>151</v>
      </c>
      <c r="D436" s="22" t="s">
        <v>69</v>
      </c>
      <c r="E436" s="22"/>
      <c r="F436" s="17">
        <f>F437+F439</f>
        <v>4421.2</v>
      </c>
      <c r="G436" s="17">
        <f aca="true" t="shared" si="211" ref="G436:Q436">G437+G439</f>
        <v>427.9</v>
      </c>
      <c r="H436" s="17">
        <f t="shared" si="211"/>
        <v>4185.9</v>
      </c>
      <c r="I436" s="17">
        <f t="shared" si="211"/>
        <v>0</v>
      </c>
      <c r="J436" s="17">
        <f t="shared" si="211"/>
        <v>4737.3</v>
      </c>
      <c r="K436" s="17">
        <f t="shared" si="211"/>
        <v>427.9</v>
      </c>
      <c r="L436" s="17">
        <f t="shared" si="211"/>
        <v>4309.4</v>
      </c>
      <c r="M436" s="17">
        <f t="shared" si="211"/>
        <v>0</v>
      </c>
      <c r="N436" s="17">
        <f t="shared" si="211"/>
        <v>4613.8</v>
      </c>
      <c r="O436" s="17">
        <f t="shared" si="211"/>
        <v>427.9</v>
      </c>
      <c r="P436" s="17">
        <f t="shared" si="211"/>
        <v>4185.9</v>
      </c>
      <c r="Q436" s="17">
        <f t="shared" si="211"/>
        <v>0</v>
      </c>
    </row>
    <row r="437" spans="1:17" s="18" customFormat="1" ht="18.75">
      <c r="A437" s="79" t="s">
        <v>224</v>
      </c>
      <c r="B437" s="22" t="s">
        <v>164</v>
      </c>
      <c r="C437" s="22" t="s">
        <v>151</v>
      </c>
      <c r="D437" s="22" t="s">
        <v>70</v>
      </c>
      <c r="E437" s="22"/>
      <c r="F437" s="17">
        <f>F438</f>
        <v>3768.1</v>
      </c>
      <c r="G437" s="17">
        <f aca="true" t="shared" si="212" ref="G437:Q437">G438</f>
        <v>0</v>
      </c>
      <c r="H437" s="17">
        <f t="shared" si="212"/>
        <v>4172.7</v>
      </c>
      <c r="I437" s="17">
        <f t="shared" si="212"/>
        <v>0</v>
      </c>
      <c r="J437" s="17">
        <f t="shared" si="212"/>
        <v>4296.2</v>
      </c>
      <c r="K437" s="17">
        <f t="shared" si="212"/>
        <v>0</v>
      </c>
      <c r="L437" s="17">
        <f t="shared" si="212"/>
        <v>4296.2</v>
      </c>
      <c r="M437" s="17">
        <f t="shared" si="212"/>
        <v>0</v>
      </c>
      <c r="N437" s="17">
        <f t="shared" si="212"/>
        <v>4172.7</v>
      </c>
      <c r="O437" s="17">
        <f t="shared" si="212"/>
        <v>0</v>
      </c>
      <c r="P437" s="17">
        <f t="shared" si="212"/>
        <v>4172.7</v>
      </c>
      <c r="Q437" s="17">
        <f t="shared" si="212"/>
        <v>0</v>
      </c>
    </row>
    <row r="438" spans="1:17" s="18" customFormat="1" ht="18.75">
      <c r="A438" s="79" t="s">
        <v>223</v>
      </c>
      <c r="B438" s="22" t="s">
        <v>164</v>
      </c>
      <c r="C438" s="22" t="s">
        <v>151</v>
      </c>
      <c r="D438" s="22" t="s">
        <v>70</v>
      </c>
      <c r="E438" s="22" t="s">
        <v>222</v>
      </c>
      <c r="F438" s="17">
        <v>3768.1</v>
      </c>
      <c r="G438" s="17"/>
      <c r="H438" s="17">
        <v>4172.7</v>
      </c>
      <c r="I438" s="17"/>
      <c r="J438" s="17">
        <f>K438+L438+M438</f>
        <v>4296.2</v>
      </c>
      <c r="K438" s="17"/>
      <c r="L438" s="17">
        <v>4296.2</v>
      </c>
      <c r="M438" s="17"/>
      <c r="N438" s="17">
        <f>O438+P438+Q438</f>
        <v>4172.7</v>
      </c>
      <c r="O438" s="27"/>
      <c r="P438" s="27">
        <v>4172.7</v>
      </c>
      <c r="Q438" s="27"/>
    </row>
    <row r="439" spans="1:17" s="18" customFormat="1" ht="56.25">
      <c r="A439" s="79" t="s">
        <v>479</v>
      </c>
      <c r="B439" s="22" t="s">
        <v>164</v>
      </c>
      <c r="C439" s="22" t="s">
        <v>151</v>
      </c>
      <c r="D439" s="22" t="s">
        <v>482</v>
      </c>
      <c r="E439" s="22"/>
      <c r="F439" s="17">
        <f>F440</f>
        <v>653.1</v>
      </c>
      <c r="G439" s="17">
        <f aca="true" t="shared" si="213" ref="G439:Q439">G440</f>
        <v>427.9</v>
      </c>
      <c r="H439" s="17">
        <f t="shared" si="213"/>
        <v>13.2</v>
      </c>
      <c r="I439" s="17">
        <f t="shared" si="213"/>
        <v>0</v>
      </c>
      <c r="J439" s="17">
        <f t="shared" si="213"/>
        <v>441.09999999999997</v>
      </c>
      <c r="K439" s="17">
        <f t="shared" si="213"/>
        <v>427.9</v>
      </c>
      <c r="L439" s="17">
        <f t="shared" si="213"/>
        <v>13.2</v>
      </c>
      <c r="M439" s="17">
        <f t="shared" si="213"/>
        <v>0</v>
      </c>
      <c r="N439" s="17">
        <f t="shared" si="213"/>
        <v>441.09999999999997</v>
      </c>
      <c r="O439" s="17">
        <f t="shared" si="213"/>
        <v>427.9</v>
      </c>
      <c r="P439" s="17">
        <f t="shared" si="213"/>
        <v>13.2</v>
      </c>
      <c r="Q439" s="17">
        <f t="shared" si="213"/>
        <v>0</v>
      </c>
    </row>
    <row r="440" spans="1:17" s="18" customFormat="1" ht="18.75">
      <c r="A440" s="79" t="s">
        <v>223</v>
      </c>
      <c r="B440" s="22" t="s">
        <v>164</v>
      </c>
      <c r="C440" s="22" t="s">
        <v>151</v>
      </c>
      <c r="D440" s="22" t="s">
        <v>482</v>
      </c>
      <c r="E440" s="22" t="s">
        <v>222</v>
      </c>
      <c r="F440" s="17">
        <v>653.1</v>
      </c>
      <c r="G440" s="17">
        <v>427.9</v>
      </c>
      <c r="H440" s="17">
        <v>13.2</v>
      </c>
      <c r="I440" s="17"/>
      <c r="J440" s="17">
        <f>K440+L440+M440</f>
        <v>441.09999999999997</v>
      </c>
      <c r="K440" s="17">
        <v>427.9</v>
      </c>
      <c r="L440" s="17">
        <v>13.2</v>
      </c>
      <c r="M440" s="17"/>
      <c r="N440" s="17">
        <f>O440+P440+Q440</f>
        <v>441.09999999999997</v>
      </c>
      <c r="O440" s="27">
        <v>427.9</v>
      </c>
      <c r="P440" s="27">
        <v>13.2</v>
      </c>
      <c r="Q440" s="27"/>
    </row>
    <row r="441" spans="1:17" s="18" customFormat="1" ht="37.5">
      <c r="A441" s="79" t="s">
        <v>237</v>
      </c>
      <c r="B441" s="22" t="s">
        <v>164</v>
      </c>
      <c r="C441" s="22" t="s">
        <v>151</v>
      </c>
      <c r="D441" s="22" t="s">
        <v>316</v>
      </c>
      <c r="E441" s="22"/>
      <c r="F441" s="17">
        <f>F442</f>
        <v>7289.5</v>
      </c>
      <c r="G441" s="17">
        <f aca="true" t="shared" si="214" ref="G441:Q441">G442</f>
        <v>810</v>
      </c>
      <c r="H441" s="17">
        <f t="shared" si="214"/>
        <v>5840.400000000001</v>
      </c>
      <c r="I441" s="17">
        <f t="shared" si="214"/>
        <v>50</v>
      </c>
      <c r="J441" s="17">
        <f t="shared" si="214"/>
        <v>7373.6</v>
      </c>
      <c r="K441" s="17">
        <f t="shared" si="214"/>
        <v>810</v>
      </c>
      <c r="L441" s="17">
        <f t="shared" si="214"/>
        <v>6063.6</v>
      </c>
      <c r="M441" s="17">
        <f t="shared" si="214"/>
        <v>500</v>
      </c>
      <c r="N441" s="17">
        <f t="shared" si="214"/>
        <v>7150.400000000001</v>
      </c>
      <c r="O441" s="17" t="e">
        <f t="shared" si="214"/>
        <v>#REF!</v>
      </c>
      <c r="P441" s="17" t="e">
        <f t="shared" si="214"/>
        <v>#REF!</v>
      </c>
      <c r="Q441" s="17" t="e">
        <f t="shared" si="214"/>
        <v>#REF!</v>
      </c>
    </row>
    <row r="442" spans="1:17" s="18" customFormat="1" ht="18.75">
      <c r="A442" s="79" t="s">
        <v>71</v>
      </c>
      <c r="B442" s="22" t="s">
        <v>164</v>
      </c>
      <c r="C442" s="22" t="s">
        <v>151</v>
      </c>
      <c r="D442" s="22" t="s">
        <v>317</v>
      </c>
      <c r="E442" s="22"/>
      <c r="F442" s="17">
        <f>F443+F447+F445+F449</f>
        <v>7289.5</v>
      </c>
      <c r="G442" s="17">
        <f aca="true" t="shared" si="215" ref="G442:N442">G443+G447+G445+G449</f>
        <v>810</v>
      </c>
      <c r="H442" s="17">
        <f t="shared" si="215"/>
        <v>5840.400000000001</v>
      </c>
      <c r="I442" s="17">
        <f t="shared" si="215"/>
        <v>50</v>
      </c>
      <c r="J442" s="17">
        <f t="shared" si="215"/>
        <v>7373.6</v>
      </c>
      <c r="K442" s="17">
        <f t="shared" si="215"/>
        <v>810</v>
      </c>
      <c r="L442" s="17">
        <f t="shared" si="215"/>
        <v>6063.6</v>
      </c>
      <c r="M442" s="17">
        <f t="shared" si="215"/>
        <v>500</v>
      </c>
      <c r="N442" s="17">
        <f t="shared" si="215"/>
        <v>7150.400000000001</v>
      </c>
      <c r="O442" s="17" t="e">
        <f>O443+O447+#REF!</f>
        <v>#REF!</v>
      </c>
      <c r="P442" s="17" t="e">
        <f>P443+P447+#REF!</f>
        <v>#REF!</v>
      </c>
      <c r="Q442" s="17" t="e">
        <f>Q443+Q447+#REF!</f>
        <v>#REF!</v>
      </c>
    </row>
    <row r="443" spans="1:17" s="18" customFormat="1" ht="18.75">
      <c r="A443" s="79" t="s">
        <v>224</v>
      </c>
      <c r="B443" s="22" t="s">
        <v>164</v>
      </c>
      <c r="C443" s="22" t="s">
        <v>151</v>
      </c>
      <c r="D443" s="22" t="s">
        <v>318</v>
      </c>
      <c r="E443" s="22"/>
      <c r="F443" s="17">
        <f>F444</f>
        <v>5167.7</v>
      </c>
      <c r="G443" s="17">
        <f aca="true" t="shared" si="216" ref="G443:Q443">G444</f>
        <v>0</v>
      </c>
      <c r="H443" s="17">
        <f t="shared" si="216"/>
        <v>5815.3</v>
      </c>
      <c r="I443" s="17">
        <f t="shared" si="216"/>
        <v>0</v>
      </c>
      <c r="J443" s="17">
        <f t="shared" si="216"/>
        <v>6038.5</v>
      </c>
      <c r="K443" s="17">
        <f t="shared" si="216"/>
        <v>0</v>
      </c>
      <c r="L443" s="17">
        <f t="shared" si="216"/>
        <v>6038.5</v>
      </c>
      <c r="M443" s="17">
        <f t="shared" si="216"/>
        <v>0</v>
      </c>
      <c r="N443" s="17">
        <f t="shared" si="216"/>
        <v>5815.3</v>
      </c>
      <c r="O443" s="17">
        <f t="shared" si="216"/>
        <v>0</v>
      </c>
      <c r="P443" s="17">
        <f t="shared" si="216"/>
        <v>5815.3</v>
      </c>
      <c r="Q443" s="17">
        <f t="shared" si="216"/>
        <v>0</v>
      </c>
    </row>
    <row r="444" spans="1:17" s="18" customFormat="1" ht="18.75">
      <c r="A444" s="79" t="s">
        <v>223</v>
      </c>
      <c r="B444" s="22" t="s">
        <v>164</v>
      </c>
      <c r="C444" s="22" t="s">
        <v>151</v>
      </c>
      <c r="D444" s="22" t="s">
        <v>318</v>
      </c>
      <c r="E444" s="22" t="s">
        <v>222</v>
      </c>
      <c r="F444" s="17">
        <v>5167.7</v>
      </c>
      <c r="G444" s="17"/>
      <c r="H444" s="17">
        <v>5815.3</v>
      </c>
      <c r="I444" s="17"/>
      <c r="J444" s="17">
        <f>K444+L444+M444</f>
        <v>6038.5</v>
      </c>
      <c r="K444" s="17"/>
      <c r="L444" s="17">
        <v>6038.5</v>
      </c>
      <c r="M444" s="17"/>
      <c r="N444" s="17">
        <f>O444+P444+Q444</f>
        <v>5815.3</v>
      </c>
      <c r="O444" s="27"/>
      <c r="P444" s="27">
        <v>5815.3</v>
      </c>
      <c r="Q444" s="27"/>
    </row>
    <row r="445" spans="1:17" s="18" customFormat="1" ht="37.5">
      <c r="A445" s="79" t="s">
        <v>535</v>
      </c>
      <c r="B445" s="22" t="s">
        <v>164</v>
      </c>
      <c r="C445" s="22" t="s">
        <v>151</v>
      </c>
      <c r="D445" s="22" t="s">
        <v>523</v>
      </c>
      <c r="E445" s="22"/>
      <c r="F445" s="17">
        <f>F446</f>
        <v>50</v>
      </c>
      <c r="G445" s="17">
        <f aca="true" t="shared" si="217" ref="G445:N445">G446</f>
        <v>0</v>
      </c>
      <c r="H445" s="17">
        <f t="shared" si="217"/>
        <v>0</v>
      </c>
      <c r="I445" s="17">
        <f t="shared" si="217"/>
        <v>50</v>
      </c>
      <c r="J445" s="17">
        <f t="shared" si="217"/>
        <v>500</v>
      </c>
      <c r="K445" s="17">
        <f t="shared" si="217"/>
        <v>0</v>
      </c>
      <c r="L445" s="17">
        <f t="shared" si="217"/>
        <v>0</v>
      </c>
      <c r="M445" s="17">
        <f t="shared" si="217"/>
        <v>500</v>
      </c>
      <c r="N445" s="17">
        <f t="shared" si="217"/>
        <v>500</v>
      </c>
      <c r="O445" s="27"/>
      <c r="P445" s="27"/>
      <c r="Q445" s="27"/>
    </row>
    <row r="446" spans="1:17" s="18" customFormat="1" ht="18.75">
      <c r="A446" s="79" t="s">
        <v>223</v>
      </c>
      <c r="B446" s="22" t="s">
        <v>164</v>
      </c>
      <c r="C446" s="22" t="s">
        <v>151</v>
      </c>
      <c r="D446" s="22" t="s">
        <v>523</v>
      </c>
      <c r="E446" s="22" t="s">
        <v>222</v>
      </c>
      <c r="F446" s="17">
        <f>G446+H446+I446</f>
        <v>50</v>
      </c>
      <c r="G446" s="17"/>
      <c r="H446" s="17"/>
      <c r="I446" s="17">
        <v>50</v>
      </c>
      <c r="J446" s="17">
        <f>K446+L446+M446</f>
        <v>500</v>
      </c>
      <c r="K446" s="17"/>
      <c r="L446" s="17"/>
      <c r="M446" s="17">
        <v>500</v>
      </c>
      <c r="N446" s="17">
        <v>500</v>
      </c>
      <c r="O446" s="27"/>
      <c r="P446" s="27"/>
      <c r="Q446" s="27"/>
    </row>
    <row r="447" spans="1:17" s="18" customFormat="1" ht="56.25">
      <c r="A447" s="79" t="s">
        <v>479</v>
      </c>
      <c r="B447" s="22" t="s">
        <v>164</v>
      </c>
      <c r="C447" s="22" t="s">
        <v>151</v>
      </c>
      <c r="D447" s="22" t="s">
        <v>483</v>
      </c>
      <c r="E447" s="22"/>
      <c r="F447" s="17">
        <f>F448</f>
        <v>1061.8</v>
      </c>
      <c r="G447" s="17">
        <f aca="true" t="shared" si="218" ref="G447:Q447">G448</f>
        <v>810</v>
      </c>
      <c r="H447" s="17">
        <f t="shared" si="218"/>
        <v>25.1</v>
      </c>
      <c r="I447" s="17">
        <f t="shared" si="218"/>
        <v>0</v>
      </c>
      <c r="J447" s="17">
        <f t="shared" si="218"/>
        <v>835.1</v>
      </c>
      <c r="K447" s="17">
        <f t="shared" si="218"/>
        <v>810</v>
      </c>
      <c r="L447" s="17">
        <f t="shared" si="218"/>
        <v>25.1</v>
      </c>
      <c r="M447" s="17">
        <f t="shared" si="218"/>
        <v>0</v>
      </c>
      <c r="N447" s="17">
        <f t="shared" si="218"/>
        <v>835.1</v>
      </c>
      <c r="O447" s="17">
        <f t="shared" si="218"/>
        <v>810</v>
      </c>
      <c r="P447" s="17">
        <f t="shared" si="218"/>
        <v>25.1</v>
      </c>
      <c r="Q447" s="17">
        <f t="shared" si="218"/>
        <v>0</v>
      </c>
    </row>
    <row r="448" spans="1:17" s="18" customFormat="1" ht="18.75">
      <c r="A448" s="79" t="s">
        <v>223</v>
      </c>
      <c r="B448" s="22" t="s">
        <v>164</v>
      </c>
      <c r="C448" s="22" t="s">
        <v>151</v>
      </c>
      <c r="D448" s="22" t="s">
        <v>483</v>
      </c>
      <c r="E448" s="22" t="s">
        <v>222</v>
      </c>
      <c r="F448" s="17">
        <v>1061.8</v>
      </c>
      <c r="G448" s="17">
        <v>810</v>
      </c>
      <c r="H448" s="17">
        <v>25.1</v>
      </c>
      <c r="I448" s="17"/>
      <c r="J448" s="17">
        <f>K448+L448+M448</f>
        <v>835.1</v>
      </c>
      <c r="K448" s="17">
        <v>810</v>
      </c>
      <c r="L448" s="17">
        <v>25.1</v>
      </c>
      <c r="M448" s="17"/>
      <c r="N448" s="17">
        <f>O448+P448+Q448</f>
        <v>835.1</v>
      </c>
      <c r="O448" s="27">
        <v>810</v>
      </c>
      <c r="P448" s="27">
        <v>25.1</v>
      </c>
      <c r="Q448" s="27"/>
    </row>
    <row r="449" spans="1:17" s="18" customFormat="1" ht="44.25" customHeight="1">
      <c r="A449" s="79" t="s">
        <v>606</v>
      </c>
      <c r="B449" s="22" t="s">
        <v>164</v>
      </c>
      <c r="C449" s="22" t="s">
        <v>151</v>
      </c>
      <c r="D449" s="22" t="s">
        <v>596</v>
      </c>
      <c r="E449" s="22"/>
      <c r="F449" s="17">
        <f>F450</f>
        <v>1010</v>
      </c>
      <c r="G449" s="17">
        <f aca="true" t="shared" si="219" ref="G449:N449">G450</f>
        <v>0</v>
      </c>
      <c r="H449" s="17">
        <f t="shared" si="219"/>
        <v>0</v>
      </c>
      <c r="I449" s="17">
        <f t="shared" si="219"/>
        <v>0</v>
      </c>
      <c r="J449" s="17">
        <f t="shared" si="219"/>
        <v>0</v>
      </c>
      <c r="K449" s="17">
        <f t="shared" si="219"/>
        <v>0</v>
      </c>
      <c r="L449" s="17">
        <f t="shared" si="219"/>
        <v>0</v>
      </c>
      <c r="M449" s="17">
        <f t="shared" si="219"/>
        <v>0</v>
      </c>
      <c r="N449" s="17">
        <f t="shared" si="219"/>
        <v>0</v>
      </c>
      <c r="O449" s="27"/>
      <c r="P449" s="27"/>
      <c r="Q449" s="27"/>
    </row>
    <row r="450" spans="1:17" s="18" customFormat="1" ht="18.75">
      <c r="A450" s="79" t="s">
        <v>223</v>
      </c>
      <c r="B450" s="22" t="s">
        <v>164</v>
      </c>
      <c r="C450" s="22" t="s">
        <v>151</v>
      </c>
      <c r="D450" s="22" t="s">
        <v>596</v>
      </c>
      <c r="E450" s="22" t="s">
        <v>222</v>
      </c>
      <c r="F450" s="17">
        <v>1010</v>
      </c>
      <c r="G450" s="17"/>
      <c r="H450" s="17"/>
      <c r="I450" s="17"/>
      <c r="J450" s="17">
        <v>0</v>
      </c>
      <c r="K450" s="17"/>
      <c r="L450" s="17"/>
      <c r="M450" s="17"/>
      <c r="N450" s="17">
        <v>0</v>
      </c>
      <c r="O450" s="27"/>
      <c r="P450" s="27"/>
      <c r="Q450" s="27"/>
    </row>
    <row r="451" spans="1:17" s="18" customFormat="1" ht="37.5">
      <c r="A451" s="79" t="s">
        <v>225</v>
      </c>
      <c r="B451" s="22" t="s">
        <v>164</v>
      </c>
      <c r="C451" s="22" t="s">
        <v>151</v>
      </c>
      <c r="D451" s="22" t="s">
        <v>319</v>
      </c>
      <c r="E451" s="22"/>
      <c r="F451" s="17">
        <f>F452</f>
        <v>12383.800000000001</v>
      </c>
      <c r="G451" s="17">
        <f aca="true" t="shared" si="220" ref="G451:Q451">G452</f>
        <v>1231.1</v>
      </c>
      <c r="H451" s="17">
        <f t="shared" si="220"/>
        <v>10364.8</v>
      </c>
      <c r="I451" s="17">
        <f t="shared" si="220"/>
        <v>0</v>
      </c>
      <c r="J451" s="17">
        <f t="shared" si="220"/>
        <v>11856.2</v>
      </c>
      <c r="K451" s="17">
        <f t="shared" si="220"/>
        <v>1231.1</v>
      </c>
      <c r="L451" s="17">
        <f t="shared" si="220"/>
        <v>10625.1</v>
      </c>
      <c r="M451" s="17">
        <f t="shared" si="220"/>
        <v>0</v>
      </c>
      <c r="N451" s="17">
        <f t="shared" si="220"/>
        <v>11595.899999999998</v>
      </c>
      <c r="O451" s="17">
        <f t="shared" si="220"/>
        <v>1231.1</v>
      </c>
      <c r="P451" s="17">
        <f t="shared" si="220"/>
        <v>10364.8</v>
      </c>
      <c r="Q451" s="17">
        <f t="shared" si="220"/>
        <v>0</v>
      </c>
    </row>
    <row r="452" spans="1:17" s="18" customFormat="1" ht="18.75">
      <c r="A452" s="79" t="s">
        <v>25</v>
      </c>
      <c r="B452" s="22" t="s">
        <v>164</v>
      </c>
      <c r="C452" s="22" t="s">
        <v>151</v>
      </c>
      <c r="D452" s="22" t="s">
        <v>320</v>
      </c>
      <c r="E452" s="22"/>
      <c r="F452" s="17">
        <f>F453+F459+F461+F457</f>
        <v>12383.800000000001</v>
      </c>
      <c r="G452" s="17">
        <f aca="true" t="shared" si="221" ref="G452:N452">G453+G459+G461+G457</f>
        <v>1231.1</v>
      </c>
      <c r="H452" s="17">
        <f t="shared" si="221"/>
        <v>10364.8</v>
      </c>
      <c r="I452" s="17">
        <f t="shared" si="221"/>
        <v>0</v>
      </c>
      <c r="J452" s="17">
        <f t="shared" si="221"/>
        <v>11856.2</v>
      </c>
      <c r="K452" s="17">
        <f t="shared" si="221"/>
        <v>1231.1</v>
      </c>
      <c r="L452" s="17">
        <f t="shared" si="221"/>
        <v>10625.1</v>
      </c>
      <c r="M452" s="17">
        <f t="shared" si="221"/>
        <v>0</v>
      </c>
      <c r="N452" s="17">
        <f t="shared" si="221"/>
        <v>11595.899999999998</v>
      </c>
      <c r="O452" s="17">
        <f>O453+O459</f>
        <v>1231.1</v>
      </c>
      <c r="P452" s="17">
        <f>P453+P459</f>
        <v>10364.8</v>
      </c>
      <c r="Q452" s="17">
        <f>Q453+Q459</f>
        <v>0</v>
      </c>
    </row>
    <row r="453" spans="1:17" s="18" customFormat="1" ht="18.75">
      <c r="A453" s="79" t="s">
        <v>166</v>
      </c>
      <c r="B453" s="22" t="s">
        <v>164</v>
      </c>
      <c r="C453" s="22" t="s">
        <v>151</v>
      </c>
      <c r="D453" s="22" t="s">
        <v>321</v>
      </c>
      <c r="E453" s="22"/>
      <c r="F453" s="17">
        <f>F454+F455+F456</f>
        <v>10149</v>
      </c>
      <c r="G453" s="17">
        <f aca="true" t="shared" si="222" ref="G453:Q453">G454+G455+G456</f>
        <v>0</v>
      </c>
      <c r="H453" s="17">
        <f t="shared" si="222"/>
        <v>10326.699999999999</v>
      </c>
      <c r="I453" s="17">
        <f t="shared" si="222"/>
        <v>0</v>
      </c>
      <c r="J453" s="17">
        <f t="shared" si="222"/>
        <v>10587</v>
      </c>
      <c r="K453" s="17">
        <f t="shared" si="222"/>
        <v>0</v>
      </c>
      <c r="L453" s="17">
        <f t="shared" si="222"/>
        <v>10587</v>
      </c>
      <c r="M453" s="17">
        <f t="shared" si="222"/>
        <v>0</v>
      </c>
      <c r="N453" s="17">
        <f t="shared" si="222"/>
        <v>10326.699999999999</v>
      </c>
      <c r="O453" s="17">
        <f t="shared" si="222"/>
        <v>0</v>
      </c>
      <c r="P453" s="17">
        <f t="shared" si="222"/>
        <v>10326.699999999999</v>
      </c>
      <c r="Q453" s="17">
        <f t="shared" si="222"/>
        <v>0</v>
      </c>
    </row>
    <row r="454" spans="1:17" s="18" customFormat="1" ht="18.75">
      <c r="A454" s="79" t="s">
        <v>211</v>
      </c>
      <c r="B454" s="22" t="s">
        <v>164</v>
      </c>
      <c r="C454" s="22" t="s">
        <v>151</v>
      </c>
      <c r="D454" s="22" t="s">
        <v>321</v>
      </c>
      <c r="E454" s="22" t="s">
        <v>184</v>
      </c>
      <c r="F454" s="17">
        <v>8573.3</v>
      </c>
      <c r="G454" s="17"/>
      <c r="H454" s="17">
        <v>8839.3</v>
      </c>
      <c r="I454" s="17"/>
      <c r="J454" s="17">
        <f>K454+L454+M454</f>
        <v>9099.6</v>
      </c>
      <c r="K454" s="17"/>
      <c r="L454" s="17">
        <v>9099.6</v>
      </c>
      <c r="M454" s="17"/>
      <c r="N454" s="17">
        <f>O454+P454+Q454</f>
        <v>8839.3</v>
      </c>
      <c r="O454" s="27"/>
      <c r="P454" s="27">
        <v>8839.3</v>
      </c>
      <c r="Q454" s="27"/>
    </row>
    <row r="455" spans="1:17" s="18" customFormat="1" ht="37.5">
      <c r="A455" s="79" t="s">
        <v>118</v>
      </c>
      <c r="B455" s="22" t="s">
        <v>164</v>
      </c>
      <c r="C455" s="22" t="s">
        <v>151</v>
      </c>
      <c r="D455" s="22" t="s">
        <v>321</v>
      </c>
      <c r="E455" s="22" t="s">
        <v>209</v>
      </c>
      <c r="F455" s="17">
        <v>1552.1</v>
      </c>
      <c r="G455" s="17"/>
      <c r="H455" s="17">
        <v>1445.8</v>
      </c>
      <c r="I455" s="17"/>
      <c r="J455" s="17">
        <f>K455+L455+M455</f>
        <v>1445.8</v>
      </c>
      <c r="K455" s="17"/>
      <c r="L455" s="17">
        <v>1445.8</v>
      </c>
      <c r="M455" s="17"/>
      <c r="N455" s="17">
        <f>O455+P455+Q455</f>
        <v>1445.8</v>
      </c>
      <c r="O455" s="27"/>
      <c r="P455" s="27">
        <v>1445.8</v>
      </c>
      <c r="Q455" s="27"/>
    </row>
    <row r="456" spans="1:17" s="18" customFormat="1" ht="18.75">
      <c r="A456" s="79" t="s">
        <v>207</v>
      </c>
      <c r="B456" s="22" t="s">
        <v>164</v>
      </c>
      <c r="C456" s="22" t="s">
        <v>151</v>
      </c>
      <c r="D456" s="22" t="s">
        <v>321</v>
      </c>
      <c r="E456" s="22" t="s">
        <v>208</v>
      </c>
      <c r="F456" s="17">
        <v>23.6</v>
      </c>
      <c r="G456" s="17"/>
      <c r="H456" s="17">
        <v>41.6</v>
      </c>
      <c r="I456" s="17"/>
      <c r="J456" s="17">
        <f>K456+L456+M456</f>
        <v>41.6</v>
      </c>
      <c r="K456" s="17"/>
      <c r="L456" s="17">
        <v>41.6</v>
      </c>
      <c r="M456" s="17"/>
      <c r="N456" s="17">
        <f>O456+P456+Q456</f>
        <v>41.6</v>
      </c>
      <c r="O456" s="27"/>
      <c r="P456" s="27">
        <v>41.6</v>
      </c>
      <c r="Q456" s="27"/>
    </row>
    <row r="457" spans="1:17" s="18" customFormat="1" ht="18.75">
      <c r="A457" s="38" t="s">
        <v>633</v>
      </c>
      <c r="B457" s="22" t="s">
        <v>164</v>
      </c>
      <c r="C457" s="22" t="s">
        <v>151</v>
      </c>
      <c r="D457" s="22" t="s">
        <v>625</v>
      </c>
      <c r="E457" s="22"/>
      <c r="F457" s="17">
        <f>F458</f>
        <v>340</v>
      </c>
      <c r="G457" s="17">
        <f aca="true" t="shared" si="223" ref="G457:N457">G458</f>
        <v>0</v>
      </c>
      <c r="H457" s="17">
        <f t="shared" si="223"/>
        <v>0</v>
      </c>
      <c r="I457" s="17">
        <f t="shared" si="223"/>
        <v>0</v>
      </c>
      <c r="J457" s="17">
        <f t="shared" si="223"/>
        <v>0</v>
      </c>
      <c r="K457" s="17">
        <f t="shared" si="223"/>
        <v>0</v>
      </c>
      <c r="L457" s="17">
        <f t="shared" si="223"/>
        <v>0</v>
      </c>
      <c r="M457" s="17">
        <f t="shared" si="223"/>
        <v>0</v>
      </c>
      <c r="N457" s="17">
        <f t="shared" si="223"/>
        <v>0</v>
      </c>
      <c r="O457" s="27"/>
      <c r="P457" s="27"/>
      <c r="Q457" s="27"/>
    </row>
    <row r="458" spans="1:17" s="18" customFormat="1" ht="37.5">
      <c r="A458" s="79" t="s">
        <v>118</v>
      </c>
      <c r="B458" s="22" t="s">
        <v>164</v>
      </c>
      <c r="C458" s="22" t="s">
        <v>151</v>
      </c>
      <c r="D458" s="22" t="s">
        <v>625</v>
      </c>
      <c r="E458" s="22" t="s">
        <v>209</v>
      </c>
      <c r="F458" s="17">
        <v>340</v>
      </c>
      <c r="G458" s="17"/>
      <c r="H458" s="17"/>
      <c r="I458" s="17"/>
      <c r="J458" s="17">
        <v>0</v>
      </c>
      <c r="K458" s="17"/>
      <c r="L458" s="17"/>
      <c r="M458" s="17"/>
      <c r="N458" s="17">
        <v>0</v>
      </c>
      <c r="O458" s="27"/>
      <c r="P458" s="27"/>
      <c r="Q458" s="27"/>
    </row>
    <row r="459" spans="1:17" s="18" customFormat="1" ht="56.25">
      <c r="A459" s="79" t="s">
        <v>479</v>
      </c>
      <c r="B459" s="22" t="s">
        <v>164</v>
      </c>
      <c r="C459" s="22" t="s">
        <v>151</v>
      </c>
      <c r="D459" s="22" t="s">
        <v>484</v>
      </c>
      <c r="E459" s="22"/>
      <c r="F459" s="17">
        <f>F460</f>
        <v>1858.6</v>
      </c>
      <c r="G459" s="17">
        <f aca="true" t="shared" si="224" ref="G459:Q459">G460</f>
        <v>1231.1</v>
      </c>
      <c r="H459" s="17">
        <f t="shared" si="224"/>
        <v>38.1</v>
      </c>
      <c r="I459" s="17">
        <f t="shared" si="224"/>
        <v>0</v>
      </c>
      <c r="J459" s="17">
        <f t="shared" si="224"/>
        <v>1269.1999999999998</v>
      </c>
      <c r="K459" s="17">
        <f t="shared" si="224"/>
        <v>1231.1</v>
      </c>
      <c r="L459" s="17">
        <f t="shared" si="224"/>
        <v>38.1</v>
      </c>
      <c r="M459" s="17">
        <f t="shared" si="224"/>
        <v>0</v>
      </c>
      <c r="N459" s="17">
        <f t="shared" si="224"/>
        <v>1269.1999999999998</v>
      </c>
      <c r="O459" s="17">
        <f t="shared" si="224"/>
        <v>1231.1</v>
      </c>
      <c r="P459" s="17">
        <f t="shared" si="224"/>
        <v>38.1</v>
      </c>
      <c r="Q459" s="17">
        <f t="shared" si="224"/>
        <v>0</v>
      </c>
    </row>
    <row r="460" spans="1:17" s="18" customFormat="1" ht="18.75">
      <c r="A460" s="79" t="s">
        <v>211</v>
      </c>
      <c r="B460" s="22" t="s">
        <v>164</v>
      </c>
      <c r="C460" s="22" t="s">
        <v>151</v>
      </c>
      <c r="D460" s="22" t="s">
        <v>484</v>
      </c>
      <c r="E460" s="22" t="s">
        <v>184</v>
      </c>
      <c r="F460" s="17">
        <v>1858.6</v>
      </c>
      <c r="G460" s="17">
        <v>1231.1</v>
      </c>
      <c r="H460" s="17">
        <v>38.1</v>
      </c>
      <c r="I460" s="17"/>
      <c r="J460" s="17">
        <f>K460+L460+M460</f>
        <v>1269.1999999999998</v>
      </c>
      <c r="K460" s="17">
        <v>1231.1</v>
      </c>
      <c r="L460" s="17">
        <v>38.1</v>
      </c>
      <c r="M460" s="17"/>
      <c r="N460" s="17">
        <f>O460+P460+Q460</f>
        <v>1269.1999999999998</v>
      </c>
      <c r="O460" s="27">
        <v>1231.1</v>
      </c>
      <c r="P460" s="27">
        <v>38.1</v>
      </c>
      <c r="Q460" s="27"/>
    </row>
    <row r="461" spans="1:17" s="18" customFormat="1" ht="18.75" customHeight="1">
      <c r="A461" s="79" t="s">
        <v>597</v>
      </c>
      <c r="B461" s="22" t="s">
        <v>164</v>
      </c>
      <c r="C461" s="22" t="s">
        <v>151</v>
      </c>
      <c r="D461" s="22" t="s">
        <v>598</v>
      </c>
      <c r="E461" s="22"/>
      <c r="F461" s="17">
        <f>F462</f>
        <v>36.2</v>
      </c>
      <c r="G461" s="17">
        <f aca="true" t="shared" si="225" ref="G461:N461">G462</f>
        <v>0</v>
      </c>
      <c r="H461" s="17">
        <f t="shared" si="225"/>
        <v>0</v>
      </c>
      <c r="I461" s="17">
        <f t="shared" si="225"/>
        <v>0</v>
      </c>
      <c r="J461" s="17">
        <f t="shared" si="225"/>
        <v>0</v>
      </c>
      <c r="K461" s="17">
        <f t="shared" si="225"/>
        <v>0</v>
      </c>
      <c r="L461" s="17">
        <f t="shared" si="225"/>
        <v>0</v>
      </c>
      <c r="M461" s="17">
        <f t="shared" si="225"/>
        <v>0</v>
      </c>
      <c r="N461" s="17">
        <f t="shared" si="225"/>
        <v>0</v>
      </c>
      <c r="O461" s="27"/>
      <c r="P461" s="27"/>
      <c r="Q461" s="27"/>
    </row>
    <row r="462" spans="1:17" s="18" customFormat="1" ht="37.5">
      <c r="A462" s="79" t="s">
        <v>118</v>
      </c>
      <c r="B462" s="22" t="s">
        <v>164</v>
      </c>
      <c r="C462" s="22" t="s">
        <v>151</v>
      </c>
      <c r="D462" s="22" t="s">
        <v>598</v>
      </c>
      <c r="E462" s="22" t="s">
        <v>209</v>
      </c>
      <c r="F462" s="17">
        <v>36.2</v>
      </c>
      <c r="G462" s="17"/>
      <c r="H462" s="17"/>
      <c r="I462" s="17"/>
      <c r="J462" s="17">
        <v>0</v>
      </c>
      <c r="K462" s="17"/>
      <c r="L462" s="17"/>
      <c r="M462" s="17"/>
      <c r="N462" s="17">
        <v>0</v>
      </c>
      <c r="O462" s="27"/>
      <c r="P462" s="27"/>
      <c r="Q462" s="27"/>
    </row>
    <row r="463" spans="1:17" s="18" customFormat="1" ht="37.5">
      <c r="A463" s="15" t="s">
        <v>595</v>
      </c>
      <c r="B463" s="22" t="s">
        <v>164</v>
      </c>
      <c r="C463" s="22" t="s">
        <v>151</v>
      </c>
      <c r="D463" s="22" t="s">
        <v>322</v>
      </c>
      <c r="E463" s="22"/>
      <c r="F463" s="17">
        <f aca="true" t="shared" si="226" ref="F463:Q463">F464</f>
        <v>3154.5</v>
      </c>
      <c r="G463" s="17">
        <f t="shared" si="226"/>
        <v>302.6</v>
      </c>
      <c r="H463" s="17">
        <f t="shared" si="226"/>
        <v>2781.8</v>
      </c>
      <c r="I463" s="17">
        <f t="shared" si="226"/>
        <v>0</v>
      </c>
      <c r="J463" s="17">
        <f t="shared" si="226"/>
        <v>3166.9</v>
      </c>
      <c r="K463" s="17">
        <f t="shared" si="226"/>
        <v>302.6</v>
      </c>
      <c r="L463" s="17">
        <f t="shared" si="226"/>
        <v>2864.3</v>
      </c>
      <c r="M463" s="17">
        <f t="shared" si="226"/>
        <v>0</v>
      </c>
      <c r="N463" s="17">
        <f t="shared" si="226"/>
        <v>3084.4</v>
      </c>
      <c r="O463" s="17">
        <f t="shared" si="226"/>
        <v>302.6</v>
      </c>
      <c r="P463" s="17">
        <f t="shared" si="226"/>
        <v>2781.8</v>
      </c>
      <c r="Q463" s="17">
        <f t="shared" si="226"/>
        <v>0</v>
      </c>
    </row>
    <row r="464" spans="1:17" s="18" customFormat="1" ht="37.5">
      <c r="A464" s="79" t="s">
        <v>491</v>
      </c>
      <c r="B464" s="22" t="s">
        <v>164</v>
      </c>
      <c r="C464" s="22" t="s">
        <v>151</v>
      </c>
      <c r="D464" s="22" t="s">
        <v>323</v>
      </c>
      <c r="E464" s="22"/>
      <c r="F464" s="17">
        <f>F465+F467</f>
        <v>3154.5</v>
      </c>
      <c r="G464" s="17">
        <f aca="true" t="shared" si="227" ref="G464:Q464">G465+G467</f>
        <v>302.6</v>
      </c>
      <c r="H464" s="17">
        <f t="shared" si="227"/>
        <v>2781.8</v>
      </c>
      <c r="I464" s="17">
        <f t="shared" si="227"/>
        <v>0</v>
      </c>
      <c r="J464" s="17">
        <f t="shared" si="227"/>
        <v>3166.9</v>
      </c>
      <c r="K464" s="17">
        <f t="shared" si="227"/>
        <v>302.6</v>
      </c>
      <c r="L464" s="17">
        <f t="shared" si="227"/>
        <v>2864.3</v>
      </c>
      <c r="M464" s="17">
        <f t="shared" si="227"/>
        <v>0</v>
      </c>
      <c r="N464" s="17">
        <f t="shared" si="227"/>
        <v>3084.4</v>
      </c>
      <c r="O464" s="17">
        <f t="shared" si="227"/>
        <v>302.6</v>
      </c>
      <c r="P464" s="17">
        <f t="shared" si="227"/>
        <v>2781.8</v>
      </c>
      <c r="Q464" s="17">
        <f t="shared" si="227"/>
        <v>0</v>
      </c>
    </row>
    <row r="465" spans="1:17" s="18" customFormat="1" ht="18.75">
      <c r="A465" s="79" t="s">
        <v>489</v>
      </c>
      <c r="B465" s="22" t="s">
        <v>164</v>
      </c>
      <c r="C465" s="22" t="s">
        <v>151</v>
      </c>
      <c r="D465" s="22" t="s">
        <v>488</v>
      </c>
      <c r="E465" s="22"/>
      <c r="F465" s="17">
        <f>F466</f>
        <v>2721.5</v>
      </c>
      <c r="G465" s="17">
        <f aca="true" t="shared" si="228" ref="G465:Q465">G466</f>
        <v>0</v>
      </c>
      <c r="H465" s="17">
        <f t="shared" si="228"/>
        <v>2772.4</v>
      </c>
      <c r="I465" s="17">
        <f t="shared" si="228"/>
        <v>0</v>
      </c>
      <c r="J465" s="17">
        <f t="shared" si="228"/>
        <v>2854.9</v>
      </c>
      <c r="K465" s="17">
        <f t="shared" si="228"/>
        <v>0</v>
      </c>
      <c r="L465" s="17">
        <f t="shared" si="228"/>
        <v>2854.9</v>
      </c>
      <c r="M465" s="17">
        <f t="shared" si="228"/>
        <v>0</v>
      </c>
      <c r="N465" s="17">
        <f t="shared" si="228"/>
        <v>2772.4</v>
      </c>
      <c r="O465" s="17">
        <f t="shared" si="228"/>
        <v>0</v>
      </c>
      <c r="P465" s="17">
        <f t="shared" si="228"/>
        <v>2772.4</v>
      </c>
      <c r="Q465" s="17">
        <f t="shared" si="228"/>
        <v>0</v>
      </c>
    </row>
    <row r="466" spans="1:17" s="18" customFormat="1" ht="18.75">
      <c r="A466" s="79" t="s">
        <v>223</v>
      </c>
      <c r="B466" s="22" t="s">
        <v>164</v>
      </c>
      <c r="C466" s="22" t="s">
        <v>151</v>
      </c>
      <c r="D466" s="22" t="s">
        <v>488</v>
      </c>
      <c r="E466" s="22" t="s">
        <v>222</v>
      </c>
      <c r="F466" s="17">
        <v>2721.5</v>
      </c>
      <c r="G466" s="17"/>
      <c r="H466" s="17">
        <v>2772.4</v>
      </c>
      <c r="I466" s="17"/>
      <c r="J466" s="17">
        <f>K466+L466+M466</f>
        <v>2854.9</v>
      </c>
      <c r="K466" s="17"/>
      <c r="L466" s="17">
        <v>2854.9</v>
      </c>
      <c r="M466" s="17"/>
      <c r="N466" s="17">
        <f>O466+P466+Q466</f>
        <v>2772.4</v>
      </c>
      <c r="O466" s="27"/>
      <c r="P466" s="27">
        <v>2772.4</v>
      </c>
      <c r="Q466" s="27"/>
    </row>
    <row r="467" spans="1:17" s="18" customFormat="1" ht="56.25">
      <c r="A467" s="79" t="s">
        <v>479</v>
      </c>
      <c r="B467" s="22" t="s">
        <v>164</v>
      </c>
      <c r="C467" s="22" t="s">
        <v>151</v>
      </c>
      <c r="D467" s="22" t="s">
        <v>490</v>
      </c>
      <c r="E467" s="22"/>
      <c r="F467" s="17">
        <f>F468</f>
        <v>433</v>
      </c>
      <c r="G467" s="17">
        <f aca="true" t="shared" si="229" ref="G467:Q467">G468</f>
        <v>302.6</v>
      </c>
      <c r="H467" s="17">
        <f t="shared" si="229"/>
        <v>9.4</v>
      </c>
      <c r="I467" s="17">
        <f t="shared" si="229"/>
        <v>0</v>
      </c>
      <c r="J467" s="17">
        <f t="shared" si="229"/>
        <v>312</v>
      </c>
      <c r="K467" s="17">
        <f t="shared" si="229"/>
        <v>302.6</v>
      </c>
      <c r="L467" s="17">
        <f t="shared" si="229"/>
        <v>9.4</v>
      </c>
      <c r="M467" s="17">
        <f t="shared" si="229"/>
        <v>0</v>
      </c>
      <c r="N467" s="17">
        <f t="shared" si="229"/>
        <v>312</v>
      </c>
      <c r="O467" s="17">
        <f t="shared" si="229"/>
        <v>302.6</v>
      </c>
      <c r="P467" s="17">
        <f t="shared" si="229"/>
        <v>9.4</v>
      </c>
      <c r="Q467" s="17">
        <f t="shared" si="229"/>
        <v>0</v>
      </c>
    </row>
    <row r="468" spans="1:17" s="18" customFormat="1" ht="18.75">
      <c r="A468" s="79" t="s">
        <v>223</v>
      </c>
      <c r="B468" s="22" t="s">
        <v>164</v>
      </c>
      <c r="C468" s="22" t="s">
        <v>151</v>
      </c>
      <c r="D468" s="22" t="s">
        <v>490</v>
      </c>
      <c r="E468" s="22" t="s">
        <v>222</v>
      </c>
      <c r="F468" s="17">
        <v>433</v>
      </c>
      <c r="G468" s="17">
        <v>302.6</v>
      </c>
      <c r="H468" s="17">
        <v>9.4</v>
      </c>
      <c r="I468" s="17"/>
      <c r="J468" s="17">
        <f>K468+L468+M468</f>
        <v>312</v>
      </c>
      <c r="K468" s="17">
        <v>302.6</v>
      </c>
      <c r="L468" s="17">
        <v>9.4</v>
      </c>
      <c r="M468" s="17"/>
      <c r="N468" s="17">
        <f>O468+P468+Q468</f>
        <v>312</v>
      </c>
      <c r="O468" s="27">
        <v>302.6</v>
      </c>
      <c r="P468" s="27">
        <v>9.4</v>
      </c>
      <c r="Q468" s="27"/>
    </row>
    <row r="469" spans="1:17" s="18" customFormat="1" ht="18.75">
      <c r="A469" s="80" t="s">
        <v>193</v>
      </c>
      <c r="B469" s="19" t="s">
        <v>164</v>
      </c>
      <c r="C469" s="19" t="s">
        <v>152</v>
      </c>
      <c r="D469" s="19"/>
      <c r="E469" s="19"/>
      <c r="F469" s="20">
        <f aca="true" t="shared" si="230" ref="F469:Q469">F471+F484</f>
        <v>3040.9</v>
      </c>
      <c r="G469" s="20">
        <f t="shared" si="230"/>
        <v>365.6</v>
      </c>
      <c r="H469" s="20">
        <f t="shared" si="230"/>
        <v>2296</v>
      </c>
      <c r="I469" s="20">
        <f t="shared" si="230"/>
        <v>0</v>
      </c>
      <c r="J469" s="20">
        <f t="shared" si="230"/>
        <v>2341.3</v>
      </c>
      <c r="K469" s="20">
        <f t="shared" si="230"/>
        <v>365.6</v>
      </c>
      <c r="L469" s="20">
        <f t="shared" si="230"/>
        <v>1975.7</v>
      </c>
      <c r="M469" s="20">
        <f t="shared" si="230"/>
        <v>0</v>
      </c>
      <c r="N469" s="20">
        <f t="shared" si="230"/>
        <v>2314.5</v>
      </c>
      <c r="O469" s="17">
        <f t="shared" si="230"/>
        <v>365.6</v>
      </c>
      <c r="P469" s="17">
        <f t="shared" si="230"/>
        <v>1948.9</v>
      </c>
      <c r="Q469" s="17">
        <f t="shared" si="230"/>
        <v>0</v>
      </c>
    </row>
    <row r="470" spans="1:17" s="18" customFormat="1" ht="37.5">
      <c r="A470" s="79" t="s">
        <v>454</v>
      </c>
      <c r="B470" s="22" t="s">
        <v>164</v>
      </c>
      <c r="C470" s="22" t="s">
        <v>152</v>
      </c>
      <c r="D470" s="22" t="s">
        <v>312</v>
      </c>
      <c r="E470" s="22"/>
      <c r="F470" s="17">
        <f>F471</f>
        <v>3032.9</v>
      </c>
      <c r="G470" s="17">
        <f aca="true" t="shared" si="231" ref="G470:Q470">G471</f>
        <v>365.6</v>
      </c>
      <c r="H470" s="17">
        <f t="shared" si="231"/>
        <v>2288</v>
      </c>
      <c r="I470" s="17">
        <f t="shared" si="231"/>
        <v>0</v>
      </c>
      <c r="J470" s="17">
        <f t="shared" si="231"/>
        <v>2333.3</v>
      </c>
      <c r="K470" s="17">
        <f t="shared" si="231"/>
        <v>365.6</v>
      </c>
      <c r="L470" s="17">
        <f t="shared" si="231"/>
        <v>1967.7</v>
      </c>
      <c r="M470" s="17">
        <f t="shared" si="231"/>
        <v>0</v>
      </c>
      <c r="N470" s="17">
        <f t="shared" si="231"/>
        <v>2306.5</v>
      </c>
      <c r="O470" s="17">
        <f t="shared" si="231"/>
        <v>365.6</v>
      </c>
      <c r="P470" s="17">
        <f t="shared" si="231"/>
        <v>1940.9</v>
      </c>
      <c r="Q470" s="17">
        <f t="shared" si="231"/>
        <v>0</v>
      </c>
    </row>
    <row r="471" spans="1:17" s="18" customFormat="1" ht="37.5" customHeight="1">
      <c r="A471" s="15" t="s">
        <v>263</v>
      </c>
      <c r="B471" s="22" t="s">
        <v>164</v>
      </c>
      <c r="C471" s="22" t="s">
        <v>152</v>
      </c>
      <c r="D471" s="22" t="s">
        <v>485</v>
      </c>
      <c r="E471" s="22"/>
      <c r="F471" s="17">
        <f>F472+F479</f>
        <v>3032.9</v>
      </c>
      <c r="G471" s="17">
        <f aca="true" t="shared" si="232" ref="G471:Q471">G472+G479</f>
        <v>365.6</v>
      </c>
      <c r="H471" s="17">
        <f t="shared" si="232"/>
        <v>2288</v>
      </c>
      <c r="I471" s="17">
        <f t="shared" si="232"/>
        <v>0</v>
      </c>
      <c r="J471" s="17">
        <f t="shared" si="232"/>
        <v>2333.3</v>
      </c>
      <c r="K471" s="17">
        <f t="shared" si="232"/>
        <v>365.6</v>
      </c>
      <c r="L471" s="17">
        <f t="shared" si="232"/>
        <v>1967.7</v>
      </c>
      <c r="M471" s="17">
        <f t="shared" si="232"/>
        <v>0</v>
      </c>
      <c r="N471" s="17">
        <f t="shared" si="232"/>
        <v>2306.5</v>
      </c>
      <c r="O471" s="17">
        <f t="shared" si="232"/>
        <v>365.6</v>
      </c>
      <c r="P471" s="17">
        <f t="shared" si="232"/>
        <v>1940.9</v>
      </c>
      <c r="Q471" s="17">
        <f t="shared" si="232"/>
        <v>0</v>
      </c>
    </row>
    <row r="472" spans="1:17" s="18" customFormat="1" ht="56.25">
      <c r="A472" s="15" t="s">
        <v>405</v>
      </c>
      <c r="B472" s="22" t="s">
        <v>164</v>
      </c>
      <c r="C472" s="22" t="s">
        <v>152</v>
      </c>
      <c r="D472" s="22" t="s">
        <v>486</v>
      </c>
      <c r="E472" s="22"/>
      <c r="F472" s="17">
        <f>F473+F477</f>
        <v>1027.4</v>
      </c>
      <c r="G472" s="17">
        <f aca="true" t="shared" si="233" ref="G472:N472">G473+G477</f>
        <v>0</v>
      </c>
      <c r="H472" s="17">
        <f t="shared" si="233"/>
        <v>963.5</v>
      </c>
      <c r="I472" s="17">
        <f t="shared" si="233"/>
        <v>0</v>
      </c>
      <c r="J472" s="17">
        <f t="shared" si="233"/>
        <v>947.8000000000001</v>
      </c>
      <c r="K472" s="17">
        <f t="shared" si="233"/>
        <v>0</v>
      </c>
      <c r="L472" s="17">
        <f t="shared" si="233"/>
        <v>947.8000000000001</v>
      </c>
      <c r="M472" s="17">
        <f t="shared" si="233"/>
        <v>0</v>
      </c>
      <c r="N472" s="17">
        <f t="shared" si="233"/>
        <v>921</v>
      </c>
      <c r="O472" s="17">
        <f>O473</f>
        <v>0</v>
      </c>
      <c r="P472" s="17">
        <f>P473</f>
        <v>921</v>
      </c>
      <c r="Q472" s="17">
        <f>Q473</f>
        <v>0</v>
      </c>
    </row>
    <row r="473" spans="1:17" s="18" customFormat="1" ht="18.75">
      <c r="A473" s="79" t="s">
        <v>221</v>
      </c>
      <c r="B473" s="22" t="s">
        <v>164</v>
      </c>
      <c r="C473" s="22" t="s">
        <v>152</v>
      </c>
      <c r="D473" s="22" t="s">
        <v>487</v>
      </c>
      <c r="E473" s="22"/>
      <c r="F473" s="17">
        <f>F474+F475+F476</f>
        <v>990</v>
      </c>
      <c r="G473" s="17">
        <f aca="true" t="shared" si="234" ref="G473:Q473">G474+G475+G476</f>
        <v>0</v>
      </c>
      <c r="H473" s="17">
        <f t="shared" si="234"/>
        <v>963.5</v>
      </c>
      <c r="I473" s="17">
        <f t="shared" si="234"/>
        <v>0</v>
      </c>
      <c r="J473" s="17">
        <f t="shared" si="234"/>
        <v>947.8000000000001</v>
      </c>
      <c r="K473" s="17">
        <f t="shared" si="234"/>
        <v>0</v>
      </c>
      <c r="L473" s="17">
        <f t="shared" si="234"/>
        <v>947.8000000000001</v>
      </c>
      <c r="M473" s="17">
        <f t="shared" si="234"/>
        <v>0</v>
      </c>
      <c r="N473" s="17">
        <f t="shared" si="234"/>
        <v>921</v>
      </c>
      <c r="O473" s="17">
        <f t="shared" si="234"/>
        <v>0</v>
      </c>
      <c r="P473" s="17">
        <f t="shared" si="234"/>
        <v>921</v>
      </c>
      <c r="Q473" s="17">
        <f t="shared" si="234"/>
        <v>0</v>
      </c>
    </row>
    <row r="474" spans="1:17" s="18" customFormat="1" ht="30" customHeight="1">
      <c r="A474" s="79" t="s">
        <v>205</v>
      </c>
      <c r="B474" s="22" t="s">
        <v>164</v>
      </c>
      <c r="C474" s="22" t="s">
        <v>152</v>
      </c>
      <c r="D474" s="22" t="s">
        <v>487</v>
      </c>
      <c r="E474" s="22" t="s">
        <v>206</v>
      </c>
      <c r="F474" s="17">
        <v>883.9</v>
      </c>
      <c r="G474" s="17"/>
      <c r="H474" s="17">
        <v>903.7</v>
      </c>
      <c r="I474" s="17"/>
      <c r="J474" s="17">
        <f>K474+L474+M474</f>
        <v>861.2</v>
      </c>
      <c r="K474" s="17"/>
      <c r="L474" s="17">
        <v>861.2</v>
      </c>
      <c r="M474" s="17"/>
      <c r="N474" s="17">
        <f>O474+P474+Q474</f>
        <v>861.2</v>
      </c>
      <c r="O474" s="27"/>
      <c r="P474" s="27">
        <v>861.2</v>
      </c>
      <c r="Q474" s="27"/>
    </row>
    <row r="475" spans="1:17" s="18" customFormat="1" ht="37.5">
      <c r="A475" s="79" t="s">
        <v>118</v>
      </c>
      <c r="B475" s="22" t="s">
        <v>164</v>
      </c>
      <c r="C475" s="22" t="s">
        <v>152</v>
      </c>
      <c r="D475" s="22" t="s">
        <v>487</v>
      </c>
      <c r="E475" s="22" t="s">
        <v>209</v>
      </c>
      <c r="F475" s="17">
        <v>106.1</v>
      </c>
      <c r="G475" s="17"/>
      <c r="H475" s="17">
        <v>56.8</v>
      </c>
      <c r="I475" s="17"/>
      <c r="J475" s="17">
        <f>K475+L475+M475</f>
        <v>83.6</v>
      </c>
      <c r="K475" s="17"/>
      <c r="L475" s="17">
        <v>83.6</v>
      </c>
      <c r="M475" s="17"/>
      <c r="N475" s="17">
        <f>O475+P475+Q475</f>
        <v>56.8</v>
      </c>
      <c r="O475" s="27"/>
      <c r="P475" s="27">
        <v>56.8</v>
      </c>
      <c r="Q475" s="27"/>
    </row>
    <row r="476" spans="1:17" s="18" customFormat="1" ht="18.75">
      <c r="A476" s="79" t="s">
        <v>207</v>
      </c>
      <c r="B476" s="22" t="s">
        <v>164</v>
      </c>
      <c r="C476" s="22" t="s">
        <v>152</v>
      </c>
      <c r="D476" s="22" t="s">
        <v>487</v>
      </c>
      <c r="E476" s="22" t="s">
        <v>208</v>
      </c>
      <c r="F476" s="17">
        <v>0</v>
      </c>
      <c r="G476" s="17"/>
      <c r="H476" s="17">
        <v>3</v>
      </c>
      <c r="I476" s="17"/>
      <c r="J476" s="17">
        <f>K476+L476+M476</f>
        <v>3</v>
      </c>
      <c r="K476" s="17"/>
      <c r="L476" s="17">
        <v>3</v>
      </c>
      <c r="M476" s="17"/>
      <c r="N476" s="17">
        <f>O476+P476+Q476</f>
        <v>3</v>
      </c>
      <c r="O476" s="27"/>
      <c r="P476" s="27">
        <v>3</v>
      </c>
      <c r="Q476" s="27"/>
    </row>
    <row r="477" spans="1:17" s="18" customFormat="1" ht="168.75">
      <c r="A477" s="5" t="s">
        <v>670</v>
      </c>
      <c r="B477" s="22" t="s">
        <v>164</v>
      </c>
      <c r="C477" s="22" t="s">
        <v>152</v>
      </c>
      <c r="D477" s="22" t="s">
        <v>676</v>
      </c>
      <c r="E477" s="22"/>
      <c r="F477" s="17">
        <f>F478</f>
        <v>37.4</v>
      </c>
      <c r="G477" s="17">
        <f aca="true" t="shared" si="235" ref="G477:N477">G478</f>
        <v>0</v>
      </c>
      <c r="H477" s="17">
        <f t="shared" si="235"/>
        <v>0</v>
      </c>
      <c r="I477" s="17">
        <f t="shared" si="235"/>
        <v>0</v>
      </c>
      <c r="J477" s="17">
        <f t="shared" si="235"/>
        <v>0</v>
      </c>
      <c r="K477" s="17">
        <f t="shared" si="235"/>
        <v>0</v>
      </c>
      <c r="L477" s="17">
        <f t="shared" si="235"/>
        <v>0</v>
      </c>
      <c r="M477" s="17">
        <f t="shared" si="235"/>
        <v>0</v>
      </c>
      <c r="N477" s="17">
        <f t="shared" si="235"/>
        <v>0</v>
      </c>
      <c r="O477" s="27"/>
      <c r="P477" s="27"/>
      <c r="Q477" s="27"/>
    </row>
    <row r="478" spans="1:17" s="18" customFormat="1" ht="30" customHeight="1">
      <c r="A478" s="79" t="s">
        <v>205</v>
      </c>
      <c r="B478" s="22" t="s">
        <v>164</v>
      </c>
      <c r="C478" s="22" t="s">
        <v>152</v>
      </c>
      <c r="D478" s="22" t="s">
        <v>676</v>
      </c>
      <c r="E478" s="22" t="s">
        <v>206</v>
      </c>
      <c r="F478" s="17">
        <v>37.4</v>
      </c>
      <c r="G478" s="17"/>
      <c r="H478" s="17"/>
      <c r="I478" s="17"/>
      <c r="J478" s="17">
        <v>0</v>
      </c>
      <c r="K478" s="17"/>
      <c r="L478" s="17"/>
      <c r="M478" s="17"/>
      <c r="N478" s="17">
        <v>0</v>
      </c>
      <c r="O478" s="27"/>
      <c r="P478" s="27"/>
      <c r="Q478" s="27"/>
    </row>
    <row r="479" spans="1:17" s="18" customFormat="1" ht="37.5">
      <c r="A479" s="15" t="s">
        <v>538</v>
      </c>
      <c r="B479" s="22" t="s">
        <v>164</v>
      </c>
      <c r="C479" s="22" t="s">
        <v>152</v>
      </c>
      <c r="D479" s="22" t="s">
        <v>537</v>
      </c>
      <c r="E479" s="22"/>
      <c r="F479" s="17">
        <f>F480+F482</f>
        <v>2005.5</v>
      </c>
      <c r="G479" s="17">
        <f aca="true" t="shared" si="236" ref="G479:Q479">G480+G482</f>
        <v>365.6</v>
      </c>
      <c r="H479" s="17">
        <f t="shared" si="236"/>
        <v>1324.5</v>
      </c>
      <c r="I479" s="17">
        <f t="shared" si="236"/>
        <v>0</v>
      </c>
      <c r="J479" s="17">
        <f t="shared" si="236"/>
        <v>1385.5</v>
      </c>
      <c r="K479" s="17">
        <f t="shared" si="236"/>
        <v>365.6</v>
      </c>
      <c r="L479" s="17">
        <f t="shared" si="236"/>
        <v>1019.9</v>
      </c>
      <c r="M479" s="17">
        <f t="shared" si="236"/>
        <v>0</v>
      </c>
      <c r="N479" s="17">
        <f t="shared" si="236"/>
        <v>1385.5</v>
      </c>
      <c r="O479" s="17">
        <f t="shared" si="236"/>
        <v>365.6</v>
      </c>
      <c r="P479" s="17">
        <f t="shared" si="236"/>
        <v>1019.9</v>
      </c>
      <c r="Q479" s="17">
        <f t="shared" si="236"/>
        <v>0</v>
      </c>
    </row>
    <row r="480" spans="1:17" s="18" customFormat="1" ht="18.75">
      <c r="A480" s="79" t="s">
        <v>533</v>
      </c>
      <c r="B480" s="22" t="s">
        <v>164</v>
      </c>
      <c r="C480" s="22" t="s">
        <v>152</v>
      </c>
      <c r="D480" s="22" t="s">
        <v>539</v>
      </c>
      <c r="E480" s="22"/>
      <c r="F480" s="17">
        <f>F481</f>
        <v>1628.6</v>
      </c>
      <c r="G480" s="17">
        <f aca="true" t="shared" si="237" ref="G480:Q480">G481</f>
        <v>0</v>
      </c>
      <c r="H480" s="17">
        <f t="shared" si="237"/>
        <v>1313.2</v>
      </c>
      <c r="I480" s="17">
        <f t="shared" si="237"/>
        <v>0</v>
      </c>
      <c r="J480" s="17">
        <f t="shared" si="237"/>
        <v>1008.6</v>
      </c>
      <c r="K480" s="17">
        <f t="shared" si="237"/>
        <v>0</v>
      </c>
      <c r="L480" s="17">
        <f t="shared" si="237"/>
        <v>1008.6</v>
      </c>
      <c r="M480" s="17">
        <f t="shared" si="237"/>
        <v>0</v>
      </c>
      <c r="N480" s="17">
        <f t="shared" si="237"/>
        <v>1008.6</v>
      </c>
      <c r="O480" s="17">
        <f t="shared" si="237"/>
        <v>0</v>
      </c>
      <c r="P480" s="17">
        <f t="shared" si="237"/>
        <v>1008.6</v>
      </c>
      <c r="Q480" s="17">
        <f t="shared" si="237"/>
        <v>0</v>
      </c>
    </row>
    <row r="481" spans="1:17" s="18" customFormat="1" ht="18.75">
      <c r="A481" s="79" t="s">
        <v>211</v>
      </c>
      <c r="B481" s="22" t="s">
        <v>164</v>
      </c>
      <c r="C481" s="22" t="s">
        <v>152</v>
      </c>
      <c r="D481" s="22" t="s">
        <v>539</v>
      </c>
      <c r="E481" s="22" t="s">
        <v>184</v>
      </c>
      <c r="F481" s="17">
        <v>1628.6</v>
      </c>
      <c r="G481" s="17"/>
      <c r="H481" s="17">
        <v>1313.2</v>
      </c>
      <c r="I481" s="17"/>
      <c r="J481" s="17">
        <f>K481+L481+M481</f>
        <v>1008.6</v>
      </c>
      <c r="K481" s="17"/>
      <c r="L481" s="17">
        <v>1008.6</v>
      </c>
      <c r="M481" s="17"/>
      <c r="N481" s="17">
        <f>O481+P481+Q481</f>
        <v>1008.6</v>
      </c>
      <c r="O481" s="27"/>
      <c r="P481" s="27">
        <v>1008.6</v>
      </c>
      <c r="Q481" s="27"/>
    </row>
    <row r="482" spans="1:17" s="18" customFormat="1" ht="56.25">
      <c r="A482" s="79" t="s">
        <v>479</v>
      </c>
      <c r="B482" s="22" t="s">
        <v>164</v>
      </c>
      <c r="C482" s="22" t="s">
        <v>152</v>
      </c>
      <c r="D482" s="22" t="s">
        <v>540</v>
      </c>
      <c r="E482" s="22"/>
      <c r="F482" s="17">
        <f>G482+H482+I482</f>
        <v>376.90000000000003</v>
      </c>
      <c r="G482" s="17">
        <f>G483</f>
        <v>365.6</v>
      </c>
      <c r="H482" s="17">
        <f>H483</f>
        <v>11.3</v>
      </c>
      <c r="I482" s="17">
        <f>I483</f>
        <v>0</v>
      </c>
      <c r="J482" s="17">
        <f>K482+L482+M482</f>
        <v>376.90000000000003</v>
      </c>
      <c r="K482" s="17">
        <f>K483</f>
        <v>365.6</v>
      </c>
      <c r="L482" s="17">
        <f>L483</f>
        <v>11.3</v>
      </c>
      <c r="M482" s="17">
        <f>M483</f>
        <v>0</v>
      </c>
      <c r="N482" s="17">
        <f>O482+P482+Q482</f>
        <v>376.90000000000003</v>
      </c>
      <c r="O482" s="17">
        <f>O483</f>
        <v>365.6</v>
      </c>
      <c r="P482" s="17">
        <f>P483</f>
        <v>11.3</v>
      </c>
      <c r="Q482" s="17">
        <f>Q483</f>
        <v>0</v>
      </c>
    </row>
    <row r="483" spans="1:17" s="18" customFormat="1" ht="18.75">
      <c r="A483" s="79" t="s">
        <v>211</v>
      </c>
      <c r="B483" s="22" t="s">
        <v>164</v>
      </c>
      <c r="C483" s="22" t="s">
        <v>152</v>
      </c>
      <c r="D483" s="22" t="s">
        <v>540</v>
      </c>
      <c r="E483" s="22" t="s">
        <v>184</v>
      </c>
      <c r="F483" s="17">
        <f>G483+H483+I483</f>
        <v>376.90000000000003</v>
      </c>
      <c r="G483" s="17">
        <v>365.6</v>
      </c>
      <c r="H483" s="17">
        <v>11.3</v>
      </c>
      <c r="I483" s="17"/>
      <c r="J483" s="17">
        <f>K483+L483+M483</f>
        <v>376.90000000000003</v>
      </c>
      <c r="K483" s="17">
        <v>365.6</v>
      </c>
      <c r="L483" s="17">
        <v>11.3</v>
      </c>
      <c r="M483" s="17"/>
      <c r="N483" s="17">
        <f>O483+P483+Q483</f>
        <v>376.90000000000003</v>
      </c>
      <c r="O483" s="27">
        <v>365.6</v>
      </c>
      <c r="P483" s="27">
        <v>11.3</v>
      </c>
      <c r="Q483" s="27"/>
    </row>
    <row r="484" spans="1:17" s="18" customFormat="1" ht="56.25">
      <c r="A484" s="15" t="s">
        <v>466</v>
      </c>
      <c r="B484" s="22" t="s">
        <v>164</v>
      </c>
      <c r="C484" s="22" t="s">
        <v>152</v>
      </c>
      <c r="D484" s="22" t="s">
        <v>291</v>
      </c>
      <c r="E484" s="22"/>
      <c r="F484" s="17">
        <f>F485</f>
        <v>8</v>
      </c>
      <c r="G484" s="17">
        <f aca="true" t="shared" si="238" ref="G484:Q487">G485</f>
        <v>0</v>
      </c>
      <c r="H484" s="17">
        <f t="shared" si="238"/>
        <v>8</v>
      </c>
      <c r="I484" s="17">
        <f t="shared" si="238"/>
        <v>0</v>
      </c>
      <c r="J484" s="17">
        <f t="shared" si="238"/>
        <v>8</v>
      </c>
      <c r="K484" s="17">
        <f t="shared" si="238"/>
        <v>0</v>
      </c>
      <c r="L484" s="17">
        <f t="shared" si="238"/>
        <v>8</v>
      </c>
      <c r="M484" s="17">
        <f t="shared" si="238"/>
        <v>0</v>
      </c>
      <c r="N484" s="17">
        <f t="shared" si="238"/>
        <v>8</v>
      </c>
      <c r="O484" s="17">
        <f t="shared" si="238"/>
        <v>0</v>
      </c>
      <c r="P484" s="17">
        <f t="shared" si="238"/>
        <v>8</v>
      </c>
      <c r="Q484" s="17">
        <f t="shared" si="238"/>
        <v>0</v>
      </c>
    </row>
    <row r="485" spans="1:17" s="18" customFormat="1" ht="56.25">
      <c r="A485" s="21" t="s">
        <v>458</v>
      </c>
      <c r="B485" s="22" t="s">
        <v>164</v>
      </c>
      <c r="C485" s="22" t="s">
        <v>152</v>
      </c>
      <c r="D485" s="22" t="s">
        <v>78</v>
      </c>
      <c r="E485" s="22"/>
      <c r="F485" s="17">
        <f>F486</f>
        <v>8</v>
      </c>
      <c r="G485" s="17">
        <f t="shared" si="238"/>
        <v>0</v>
      </c>
      <c r="H485" s="17">
        <f t="shared" si="238"/>
        <v>8</v>
      </c>
      <c r="I485" s="17">
        <f t="shared" si="238"/>
        <v>0</v>
      </c>
      <c r="J485" s="17">
        <f t="shared" si="238"/>
        <v>8</v>
      </c>
      <c r="K485" s="17">
        <f t="shared" si="238"/>
        <v>0</v>
      </c>
      <c r="L485" s="17">
        <f t="shared" si="238"/>
        <v>8</v>
      </c>
      <c r="M485" s="17">
        <f t="shared" si="238"/>
        <v>0</v>
      </c>
      <c r="N485" s="17">
        <f t="shared" si="238"/>
        <v>8</v>
      </c>
      <c r="O485" s="17">
        <f t="shared" si="238"/>
        <v>0</v>
      </c>
      <c r="P485" s="17">
        <f t="shared" si="238"/>
        <v>8</v>
      </c>
      <c r="Q485" s="17">
        <f t="shared" si="238"/>
        <v>0</v>
      </c>
    </row>
    <row r="486" spans="1:17" s="18" customFormat="1" ht="56.25">
      <c r="A486" s="79" t="s">
        <v>132</v>
      </c>
      <c r="B486" s="22" t="s">
        <v>164</v>
      </c>
      <c r="C486" s="22" t="s">
        <v>152</v>
      </c>
      <c r="D486" s="22" t="s">
        <v>544</v>
      </c>
      <c r="E486" s="22"/>
      <c r="F486" s="17">
        <f>F487</f>
        <v>8</v>
      </c>
      <c r="G486" s="17">
        <f t="shared" si="238"/>
        <v>0</v>
      </c>
      <c r="H486" s="17">
        <f t="shared" si="238"/>
        <v>8</v>
      </c>
      <c r="I486" s="17">
        <f t="shared" si="238"/>
        <v>0</v>
      </c>
      <c r="J486" s="17">
        <f t="shared" si="238"/>
        <v>8</v>
      </c>
      <c r="K486" s="17">
        <f t="shared" si="238"/>
        <v>0</v>
      </c>
      <c r="L486" s="17">
        <f t="shared" si="238"/>
        <v>8</v>
      </c>
      <c r="M486" s="17">
        <f t="shared" si="238"/>
        <v>0</v>
      </c>
      <c r="N486" s="17">
        <f t="shared" si="238"/>
        <v>8</v>
      </c>
      <c r="O486" s="17">
        <f t="shared" si="238"/>
        <v>0</v>
      </c>
      <c r="P486" s="17">
        <f t="shared" si="238"/>
        <v>8</v>
      </c>
      <c r="Q486" s="17">
        <f t="shared" si="238"/>
        <v>0</v>
      </c>
    </row>
    <row r="487" spans="1:17" s="18" customFormat="1" ht="37.5">
      <c r="A487" s="15" t="s">
        <v>492</v>
      </c>
      <c r="B487" s="22" t="s">
        <v>164</v>
      </c>
      <c r="C487" s="22" t="s">
        <v>152</v>
      </c>
      <c r="D487" s="22" t="s">
        <v>545</v>
      </c>
      <c r="E487" s="22"/>
      <c r="F487" s="17">
        <f>F488</f>
        <v>8</v>
      </c>
      <c r="G487" s="17">
        <f t="shared" si="238"/>
        <v>0</v>
      </c>
      <c r="H487" s="17">
        <f t="shared" si="238"/>
        <v>8</v>
      </c>
      <c r="I487" s="17">
        <f t="shared" si="238"/>
        <v>0</v>
      </c>
      <c r="J487" s="17">
        <f t="shared" si="238"/>
        <v>8</v>
      </c>
      <c r="K487" s="17">
        <f t="shared" si="238"/>
        <v>0</v>
      </c>
      <c r="L487" s="17">
        <f t="shared" si="238"/>
        <v>8</v>
      </c>
      <c r="M487" s="17">
        <f t="shared" si="238"/>
        <v>0</v>
      </c>
      <c r="N487" s="17">
        <f t="shared" si="238"/>
        <v>8</v>
      </c>
      <c r="O487" s="17">
        <f t="shared" si="238"/>
        <v>0</v>
      </c>
      <c r="P487" s="17">
        <f t="shared" si="238"/>
        <v>8</v>
      </c>
      <c r="Q487" s="17">
        <f t="shared" si="238"/>
        <v>0</v>
      </c>
    </row>
    <row r="488" spans="1:17" s="18" customFormat="1" ht="37.5">
      <c r="A488" s="79" t="s">
        <v>118</v>
      </c>
      <c r="B488" s="22" t="s">
        <v>164</v>
      </c>
      <c r="C488" s="22" t="s">
        <v>152</v>
      </c>
      <c r="D488" s="22" t="s">
        <v>545</v>
      </c>
      <c r="E488" s="22" t="s">
        <v>209</v>
      </c>
      <c r="F488" s="17">
        <f>G488+H488+I488</f>
        <v>8</v>
      </c>
      <c r="G488" s="17"/>
      <c r="H488" s="17">
        <v>8</v>
      </c>
      <c r="I488" s="17"/>
      <c r="J488" s="17">
        <f>K488+L488+M488</f>
        <v>8</v>
      </c>
      <c r="K488" s="17"/>
      <c r="L488" s="17">
        <v>8</v>
      </c>
      <c r="M488" s="17"/>
      <c r="N488" s="17">
        <f>O488+P488+Q488</f>
        <v>8</v>
      </c>
      <c r="O488" s="27"/>
      <c r="P488" s="27">
        <v>8</v>
      </c>
      <c r="Q488" s="27"/>
    </row>
    <row r="489" spans="1:17" s="18" customFormat="1" ht="18.75">
      <c r="A489" s="80" t="s">
        <v>183</v>
      </c>
      <c r="B489" s="19" t="s">
        <v>156</v>
      </c>
      <c r="C489" s="19" t="s">
        <v>548</v>
      </c>
      <c r="D489" s="19"/>
      <c r="E489" s="19"/>
      <c r="F489" s="20">
        <f>F490+F496</f>
        <v>406.2</v>
      </c>
      <c r="G489" s="20">
        <f aca="true" t="shared" si="239" ref="G489:Q489">G490+G496</f>
        <v>292.2</v>
      </c>
      <c r="H489" s="20">
        <f t="shared" si="239"/>
        <v>458</v>
      </c>
      <c r="I489" s="20">
        <f t="shared" si="239"/>
        <v>0</v>
      </c>
      <c r="J489" s="20">
        <f t="shared" si="239"/>
        <v>767.4</v>
      </c>
      <c r="K489" s="20">
        <f t="shared" si="239"/>
        <v>292.2</v>
      </c>
      <c r="L489" s="20">
        <f t="shared" si="239"/>
        <v>475.2</v>
      </c>
      <c r="M489" s="20">
        <f t="shared" si="239"/>
        <v>0</v>
      </c>
      <c r="N489" s="20">
        <f t="shared" si="239"/>
        <v>750.2</v>
      </c>
      <c r="O489" s="17">
        <f t="shared" si="239"/>
        <v>292.2</v>
      </c>
      <c r="P489" s="17">
        <f t="shared" si="239"/>
        <v>458</v>
      </c>
      <c r="Q489" s="17">
        <f t="shared" si="239"/>
        <v>0</v>
      </c>
    </row>
    <row r="490" spans="1:17" s="18" customFormat="1" ht="18.75">
      <c r="A490" s="80" t="s">
        <v>219</v>
      </c>
      <c r="B490" s="19" t="s">
        <v>156</v>
      </c>
      <c r="C490" s="19" t="s">
        <v>160</v>
      </c>
      <c r="D490" s="19"/>
      <c r="E490" s="19"/>
      <c r="F490" s="20">
        <f aca="true" t="shared" si="240" ref="F490:Q494">F491</f>
        <v>292.2</v>
      </c>
      <c r="G490" s="20">
        <f t="shared" si="240"/>
        <v>292.2</v>
      </c>
      <c r="H490" s="20">
        <f t="shared" si="240"/>
        <v>0</v>
      </c>
      <c r="I490" s="20">
        <f t="shared" si="240"/>
        <v>0</v>
      </c>
      <c r="J490" s="20">
        <f t="shared" si="240"/>
        <v>292.2</v>
      </c>
      <c r="K490" s="20">
        <f t="shared" si="240"/>
        <v>292.2</v>
      </c>
      <c r="L490" s="20">
        <f t="shared" si="240"/>
        <v>0</v>
      </c>
      <c r="M490" s="20">
        <f t="shared" si="240"/>
        <v>0</v>
      </c>
      <c r="N490" s="20">
        <f t="shared" si="240"/>
        <v>292.2</v>
      </c>
      <c r="O490" s="17">
        <f t="shared" si="240"/>
        <v>292.2</v>
      </c>
      <c r="P490" s="17">
        <f t="shared" si="240"/>
        <v>0</v>
      </c>
      <c r="Q490" s="17">
        <f t="shared" si="240"/>
        <v>0</v>
      </c>
    </row>
    <row r="491" spans="1:17" s="18" customFormat="1" ht="56.25">
      <c r="A491" s="79" t="s">
        <v>459</v>
      </c>
      <c r="B491" s="22" t="s">
        <v>156</v>
      </c>
      <c r="C491" s="22" t="s">
        <v>160</v>
      </c>
      <c r="D491" s="22" t="s">
        <v>298</v>
      </c>
      <c r="E491" s="22"/>
      <c r="F491" s="17">
        <f>F492</f>
        <v>292.2</v>
      </c>
      <c r="G491" s="17">
        <f t="shared" si="240"/>
        <v>292.2</v>
      </c>
      <c r="H491" s="17">
        <f t="shared" si="240"/>
        <v>0</v>
      </c>
      <c r="I491" s="17">
        <f t="shared" si="240"/>
        <v>0</v>
      </c>
      <c r="J491" s="17">
        <f t="shared" si="240"/>
        <v>292.2</v>
      </c>
      <c r="K491" s="17">
        <f t="shared" si="240"/>
        <v>292.2</v>
      </c>
      <c r="L491" s="17">
        <f t="shared" si="240"/>
        <v>0</v>
      </c>
      <c r="M491" s="17">
        <f t="shared" si="240"/>
        <v>0</v>
      </c>
      <c r="N491" s="17">
        <f t="shared" si="240"/>
        <v>292.2</v>
      </c>
      <c r="O491" s="17">
        <f t="shared" si="240"/>
        <v>292.2</v>
      </c>
      <c r="P491" s="17">
        <f t="shared" si="240"/>
        <v>0</v>
      </c>
      <c r="Q491" s="17">
        <f t="shared" si="240"/>
        <v>0</v>
      </c>
    </row>
    <row r="492" spans="1:17" s="18" customFormat="1" ht="38.25" customHeight="1">
      <c r="A492" s="79" t="s">
        <v>461</v>
      </c>
      <c r="B492" s="22" t="s">
        <v>156</v>
      </c>
      <c r="C492" s="22" t="s">
        <v>160</v>
      </c>
      <c r="D492" s="22" t="s">
        <v>14</v>
      </c>
      <c r="E492" s="22"/>
      <c r="F492" s="17">
        <f>F493</f>
        <v>292.2</v>
      </c>
      <c r="G492" s="17">
        <f t="shared" si="240"/>
        <v>292.2</v>
      </c>
      <c r="H492" s="17">
        <f t="shared" si="240"/>
        <v>0</v>
      </c>
      <c r="I492" s="17">
        <f t="shared" si="240"/>
        <v>0</v>
      </c>
      <c r="J492" s="17">
        <f t="shared" si="240"/>
        <v>292.2</v>
      </c>
      <c r="K492" s="17">
        <f t="shared" si="240"/>
        <v>292.2</v>
      </c>
      <c r="L492" s="17">
        <f t="shared" si="240"/>
        <v>0</v>
      </c>
      <c r="M492" s="17">
        <f t="shared" si="240"/>
        <v>0</v>
      </c>
      <c r="N492" s="17">
        <f t="shared" si="240"/>
        <v>292.2</v>
      </c>
      <c r="O492" s="17">
        <f t="shared" si="240"/>
        <v>292.2</v>
      </c>
      <c r="P492" s="17">
        <f t="shared" si="240"/>
        <v>0</v>
      </c>
      <c r="Q492" s="17">
        <f t="shared" si="240"/>
        <v>0</v>
      </c>
    </row>
    <row r="493" spans="1:17" s="18" customFormat="1" ht="37.5">
      <c r="A493" s="79" t="s">
        <v>510</v>
      </c>
      <c r="B493" s="22" t="s">
        <v>156</v>
      </c>
      <c r="C493" s="22" t="s">
        <v>160</v>
      </c>
      <c r="D493" s="22" t="s">
        <v>511</v>
      </c>
      <c r="E493" s="22"/>
      <c r="F493" s="17">
        <f>F494</f>
        <v>292.2</v>
      </c>
      <c r="G493" s="17">
        <f t="shared" si="240"/>
        <v>292.2</v>
      </c>
      <c r="H493" s="17">
        <f t="shared" si="240"/>
        <v>0</v>
      </c>
      <c r="I493" s="17">
        <f t="shared" si="240"/>
        <v>0</v>
      </c>
      <c r="J493" s="17">
        <f t="shared" si="240"/>
        <v>292.2</v>
      </c>
      <c r="K493" s="17">
        <f t="shared" si="240"/>
        <v>292.2</v>
      </c>
      <c r="L493" s="17">
        <f t="shared" si="240"/>
        <v>0</v>
      </c>
      <c r="M493" s="17">
        <f t="shared" si="240"/>
        <v>0</v>
      </c>
      <c r="N493" s="17">
        <f t="shared" si="240"/>
        <v>292.2</v>
      </c>
      <c r="O493" s="17">
        <f t="shared" si="240"/>
        <v>292.2</v>
      </c>
      <c r="P493" s="17">
        <f t="shared" si="240"/>
        <v>0</v>
      </c>
      <c r="Q493" s="17">
        <f t="shared" si="240"/>
        <v>0</v>
      </c>
    </row>
    <row r="494" spans="1:17" s="18" customFormat="1" ht="99" customHeight="1">
      <c r="A494" s="57" t="s">
        <v>611</v>
      </c>
      <c r="B494" s="22" t="s">
        <v>156</v>
      </c>
      <c r="C494" s="22" t="s">
        <v>160</v>
      </c>
      <c r="D494" s="22" t="s">
        <v>512</v>
      </c>
      <c r="E494" s="22"/>
      <c r="F494" s="17">
        <f>F495</f>
        <v>292.2</v>
      </c>
      <c r="G494" s="17">
        <f t="shared" si="240"/>
        <v>292.2</v>
      </c>
      <c r="H494" s="17">
        <f t="shared" si="240"/>
        <v>0</v>
      </c>
      <c r="I494" s="17">
        <f t="shared" si="240"/>
        <v>0</v>
      </c>
      <c r="J494" s="17">
        <f t="shared" si="240"/>
        <v>292.2</v>
      </c>
      <c r="K494" s="17">
        <f t="shared" si="240"/>
        <v>292.2</v>
      </c>
      <c r="L494" s="17">
        <f t="shared" si="240"/>
        <v>0</v>
      </c>
      <c r="M494" s="17">
        <f t="shared" si="240"/>
        <v>0</v>
      </c>
      <c r="N494" s="17">
        <f t="shared" si="240"/>
        <v>292.2</v>
      </c>
      <c r="O494" s="17">
        <f t="shared" si="240"/>
        <v>292.2</v>
      </c>
      <c r="P494" s="17">
        <f t="shared" si="240"/>
        <v>0</v>
      </c>
      <c r="Q494" s="17">
        <f>Q495</f>
        <v>0</v>
      </c>
    </row>
    <row r="495" spans="1:17" s="18" customFormat="1" ht="37.5">
      <c r="A495" s="79" t="s">
        <v>118</v>
      </c>
      <c r="B495" s="22" t="s">
        <v>156</v>
      </c>
      <c r="C495" s="22" t="s">
        <v>160</v>
      </c>
      <c r="D495" s="22" t="s">
        <v>512</v>
      </c>
      <c r="E495" s="22" t="s">
        <v>209</v>
      </c>
      <c r="F495" s="17">
        <f>G495+H495+I495</f>
        <v>292.2</v>
      </c>
      <c r="G495" s="17">
        <v>292.2</v>
      </c>
      <c r="H495" s="17"/>
      <c r="I495" s="17"/>
      <c r="J495" s="17">
        <f>K495+L495+M495</f>
        <v>292.2</v>
      </c>
      <c r="K495" s="17">
        <v>292.2</v>
      </c>
      <c r="L495" s="17"/>
      <c r="M495" s="17"/>
      <c r="N495" s="17">
        <f>O495+P495+Q495</f>
        <v>292.2</v>
      </c>
      <c r="O495" s="27">
        <v>292.2</v>
      </c>
      <c r="P495" s="27"/>
      <c r="Q495" s="27"/>
    </row>
    <row r="496" spans="1:17" s="18" customFormat="1" ht="18.75">
      <c r="A496" s="81" t="s">
        <v>268</v>
      </c>
      <c r="B496" s="19" t="s">
        <v>156</v>
      </c>
      <c r="C496" s="19" t="s">
        <v>156</v>
      </c>
      <c r="D496" s="19"/>
      <c r="E496" s="19"/>
      <c r="F496" s="20">
        <f>F501+F497</f>
        <v>114</v>
      </c>
      <c r="G496" s="20">
        <f aca="true" t="shared" si="241" ref="G496:Q496">G501+G497</f>
        <v>0</v>
      </c>
      <c r="H496" s="20">
        <f t="shared" si="241"/>
        <v>458</v>
      </c>
      <c r="I496" s="20">
        <f t="shared" si="241"/>
        <v>0</v>
      </c>
      <c r="J496" s="20">
        <f t="shared" si="241"/>
        <v>475.2</v>
      </c>
      <c r="K496" s="20">
        <f t="shared" si="241"/>
        <v>0</v>
      </c>
      <c r="L496" s="20">
        <f t="shared" si="241"/>
        <v>475.2</v>
      </c>
      <c r="M496" s="20">
        <f t="shared" si="241"/>
        <v>0</v>
      </c>
      <c r="N496" s="20">
        <f t="shared" si="241"/>
        <v>458</v>
      </c>
      <c r="O496" s="17">
        <f t="shared" si="241"/>
        <v>0</v>
      </c>
      <c r="P496" s="17">
        <f t="shared" si="241"/>
        <v>458</v>
      </c>
      <c r="Q496" s="17">
        <f t="shared" si="241"/>
        <v>0</v>
      </c>
    </row>
    <row r="497" spans="1:17" s="18" customFormat="1" ht="56.25">
      <c r="A497" s="79" t="s">
        <v>463</v>
      </c>
      <c r="B497" s="22" t="s">
        <v>156</v>
      </c>
      <c r="C497" s="22" t="s">
        <v>156</v>
      </c>
      <c r="D497" s="51" t="s">
        <v>129</v>
      </c>
      <c r="E497" s="22"/>
      <c r="F497" s="17">
        <f>F498</f>
        <v>0</v>
      </c>
      <c r="G497" s="17">
        <f aca="true" t="shared" si="242" ref="G497:N497">G498</f>
        <v>0</v>
      </c>
      <c r="H497" s="17">
        <f t="shared" si="242"/>
        <v>0</v>
      </c>
      <c r="I497" s="17">
        <f t="shared" si="242"/>
        <v>0</v>
      </c>
      <c r="J497" s="17">
        <f t="shared" si="242"/>
        <v>17.2</v>
      </c>
      <c r="K497" s="17">
        <f t="shared" si="242"/>
        <v>0</v>
      </c>
      <c r="L497" s="17">
        <f t="shared" si="242"/>
        <v>17.2</v>
      </c>
      <c r="M497" s="17">
        <f t="shared" si="242"/>
        <v>0</v>
      </c>
      <c r="N497" s="17">
        <f t="shared" si="242"/>
        <v>0</v>
      </c>
      <c r="O497" s="17"/>
      <c r="P497" s="17"/>
      <c r="Q497" s="17"/>
    </row>
    <row r="498" spans="1:17" s="18" customFormat="1" ht="37.5">
      <c r="A498" s="21" t="s">
        <v>558</v>
      </c>
      <c r="B498" s="22" t="s">
        <v>156</v>
      </c>
      <c r="C498" s="22" t="s">
        <v>156</v>
      </c>
      <c r="D498" s="51" t="s">
        <v>556</v>
      </c>
      <c r="E498" s="22"/>
      <c r="F498" s="17">
        <f>F499</f>
        <v>0</v>
      </c>
      <c r="G498" s="17">
        <f aca="true" t="shared" si="243" ref="G498:N498">G499</f>
        <v>0</v>
      </c>
      <c r="H498" s="17">
        <f t="shared" si="243"/>
        <v>0</v>
      </c>
      <c r="I498" s="17">
        <f t="shared" si="243"/>
        <v>0</v>
      </c>
      <c r="J498" s="17">
        <f t="shared" si="243"/>
        <v>17.2</v>
      </c>
      <c r="K498" s="17">
        <f t="shared" si="243"/>
        <v>0</v>
      </c>
      <c r="L498" s="17">
        <f t="shared" si="243"/>
        <v>17.2</v>
      </c>
      <c r="M498" s="17">
        <f t="shared" si="243"/>
        <v>0</v>
      </c>
      <c r="N498" s="17">
        <f t="shared" si="243"/>
        <v>0</v>
      </c>
      <c r="O498" s="17"/>
      <c r="P498" s="17"/>
      <c r="Q498" s="17"/>
    </row>
    <row r="499" spans="1:17" s="18" customFormat="1" ht="37.5">
      <c r="A499" s="79" t="s">
        <v>559</v>
      </c>
      <c r="B499" s="22" t="s">
        <v>156</v>
      </c>
      <c r="C499" s="22" t="s">
        <v>156</v>
      </c>
      <c r="D499" s="51" t="s">
        <v>557</v>
      </c>
      <c r="E499" s="22"/>
      <c r="F499" s="17">
        <f>F500</f>
        <v>0</v>
      </c>
      <c r="G499" s="17">
        <f aca="true" t="shared" si="244" ref="G499:N499">G500</f>
        <v>0</v>
      </c>
      <c r="H499" s="17">
        <f t="shared" si="244"/>
        <v>0</v>
      </c>
      <c r="I499" s="17">
        <f t="shared" si="244"/>
        <v>0</v>
      </c>
      <c r="J499" s="17">
        <f t="shared" si="244"/>
        <v>17.2</v>
      </c>
      <c r="K499" s="17">
        <f t="shared" si="244"/>
        <v>0</v>
      </c>
      <c r="L499" s="17">
        <f t="shared" si="244"/>
        <v>17.2</v>
      </c>
      <c r="M499" s="17">
        <f t="shared" si="244"/>
        <v>0</v>
      </c>
      <c r="N499" s="17">
        <f t="shared" si="244"/>
        <v>0</v>
      </c>
      <c r="O499" s="17"/>
      <c r="P499" s="17"/>
      <c r="Q499" s="17"/>
    </row>
    <row r="500" spans="1:17" s="18" customFormat="1" ht="18.75">
      <c r="A500" s="79" t="s">
        <v>432</v>
      </c>
      <c r="B500" s="22" t="s">
        <v>156</v>
      </c>
      <c r="C500" s="22" t="s">
        <v>156</v>
      </c>
      <c r="D500" s="51" t="s">
        <v>557</v>
      </c>
      <c r="E500" s="22" t="s">
        <v>216</v>
      </c>
      <c r="F500" s="17">
        <f>G500+H500+I500</f>
        <v>0</v>
      </c>
      <c r="G500" s="17"/>
      <c r="H500" s="17"/>
      <c r="I500" s="17"/>
      <c r="J500" s="17">
        <f>K500+L500+M500</f>
        <v>17.2</v>
      </c>
      <c r="K500" s="17"/>
      <c r="L500" s="17">
        <v>17.2</v>
      </c>
      <c r="M500" s="17"/>
      <c r="N500" s="17">
        <v>0</v>
      </c>
      <c r="O500" s="17"/>
      <c r="P500" s="17"/>
      <c r="Q500" s="17"/>
    </row>
    <row r="501" spans="1:17" s="18" customFormat="1" ht="45.75" customHeight="1">
      <c r="A501" s="21" t="s">
        <v>462</v>
      </c>
      <c r="B501" s="22" t="s">
        <v>156</v>
      </c>
      <c r="C501" s="22" t="s">
        <v>156</v>
      </c>
      <c r="D501" s="22" t="s">
        <v>325</v>
      </c>
      <c r="E501" s="22"/>
      <c r="F501" s="17">
        <f>F502</f>
        <v>114</v>
      </c>
      <c r="G501" s="17">
        <f aca="true" t="shared" si="245" ref="G501:Q501">G502</f>
        <v>0</v>
      </c>
      <c r="H501" s="17">
        <f t="shared" si="245"/>
        <v>458</v>
      </c>
      <c r="I501" s="17">
        <f t="shared" si="245"/>
        <v>0</v>
      </c>
      <c r="J501" s="17">
        <f t="shared" si="245"/>
        <v>458</v>
      </c>
      <c r="K501" s="17">
        <f t="shared" si="245"/>
        <v>0</v>
      </c>
      <c r="L501" s="17">
        <f t="shared" si="245"/>
        <v>458</v>
      </c>
      <c r="M501" s="17">
        <f t="shared" si="245"/>
        <v>0</v>
      </c>
      <c r="N501" s="17">
        <f t="shared" si="245"/>
        <v>458</v>
      </c>
      <c r="O501" s="17">
        <f t="shared" si="245"/>
        <v>0</v>
      </c>
      <c r="P501" s="17">
        <f t="shared" si="245"/>
        <v>458</v>
      </c>
      <c r="Q501" s="17">
        <f t="shared" si="245"/>
        <v>0</v>
      </c>
    </row>
    <row r="502" spans="1:17" s="18" customFormat="1" ht="38.25" customHeight="1">
      <c r="A502" s="79" t="s">
        <v>641</v>
      </c>
      <c r="B502" s="22" t="s">
        <v>156</v>
      </c>
      <c r="C502" s="22" t="s">
        <v>156</v>
      </c>
      <c r="D502" s="22" t="s">
        <v>369</v>
      </c>
      <c r="E502" s="22"/>
      <c r="F502" s="17">
        <f aca="true" t="shared" si="246" ref="F502:Q502">F503</f>
        <v>114</v>
      </c>
      <c r="G502" s="17">
        <f t="shared" si="246"/>
        <v>0</v>
      </c>
      <c r="H502" s="17">
        <f t="shared" si="246"/>
        <v>458</v>
      </c>
      <c r="I502" s="17">
        <f t="shared" si="246"/>
        <v>0</v>
      </c>
      <c r="J502" s="17">
        <f t="shared" si="246"/>
        <v>458</v>
      </c>
      <c r="K502" s="17">
        <f t="shared" si="246"/>
        <v>0</v>
      </c>
      <c r="L502" s="17">
        <f t="shared" si="246"/>
        <v>458</v>
      </c>
      <c r="M502" s="17">
        <f t="shared" si="246"/>
        <v>0</v>
      </c>
      <c r="N502" s="17">
        <f t="shared" si="246"/>
        <v>458</v>
      </c>
      <c r="O502" s="17">
        <f t="shared" si="246"/>
        <v>0</v>
      </c>
      <c r="P502" s="17">
        <f t="shared" si="246"/>
        <v>458</v>
      </c>
      <c r="Q502" s="17">
        <f t="shared" si="246"/>
        <v>0</v>
      </c>
    </row>
    <row r="503" spans="1:17" s="18" customFormat="1" ht="18.75">
      <c r="A503" s="79" t="s">
        <v>267</v>
      </c>
      <c r="B503" s="22" t="s">
        <v>156</v>
      </c>
      <c r="C503" s="22" t="s">
        <v>156</v>
      </c>
      <c r="D503" s="51" t="s">
        <v>370</v>
      </c>
      <c r="E503" s="22"/>
      <c r="F503" s="17">
        <f>F504+F506+F507+F505</f>
        <v>114</v>
      </c>
      <c r="G503" s="17">
        <f aca="true" t="shared" si="247" ref="G503:N503">G504+G506+G507+G505</f>
        <v>0</v>
      </c>
      <c r="H503" s="17">
        <f t="shared" si="247"/>
        <v>458</v>
      </c>
      <c r="I503" s="17">
        <f t="shared" si="247"/>
        <v>0</v>
      </c>
      <c r="J503" s="17">
        <f t="shared" si="247"/>
        <v>458</v>
      </c>
      <c r="K503" s="17">
        <f t="shared" si="247"/>
        <v>0</v>
      </c>
      <c r="L503" s="17">
        <f t="shared" si="247"/>
        <v>458</v>
      </c>
      <c r="M503" s="17">
        <f t="shared" si="247"/>
        <v>0</v>
      </c>
      <c r="N503" s="17">
        <f t="shared" si="247"/>
        <v>458</v>
      </c>
      <c r="O503" s="17">
        <f>O504+O506+O507</f>
        <v>0</v>
      </c>
      <c r="P503" s="17">
        <f>P504+P506+P507</f>
        <v>458</v>
      </c>
      <c r="Q503" s="17">
        <f>Q504+Q506+Q507</f>
        <v>0</v>
      </c>
    </row>
    <row r="504" spans="1:17" s="18" customFormat="1" ht="37.5">
      <c r="A504" s="21" t="s">
        <v>118</v>
      </c>
      <c r="B504" s="22" t="s">
        <v>156</v>
      </c>
      <c r="C504" s="22" t="s">
        <v>156</v>
      </c>
      <c r="D504" s="51" t="s">
        <v>370</v>
      </c>
      <c r="E504" s="22" t="s">
        <v>209</v>
      </c>
      <c r="F504" s="17">
        <v>82</v>
      </c>
      <c r="G504" s="17"/>
      <c r="H504" s="17">
        <v>360</v>
      </c>
      <c r="I504" s="17"/>
      <c r="J504" s="17">
        <f>K504+L504+M504</f>
        <v>360</v>
      </c>
      <c r="K504" s="17"/>
      <c r="L504" s="17">
        <v>360</v>
      </c>
      <c r="M504" s="17"/>
      <c r="N504" s="17">
        <f>O504+P504+Q504</f>
        <v>360</v>
      </c>
      <c r="O504" s="27"/>
      <c r="P504" s="27">
        <v>360</v>
      </c>
      <c r="Q504" s="27"/>
    </row>
    <row r="505" spans="1:17" s="18" customFormat="1" ht="37.5">
      <c r="A505" s="79" t="s">
        <v>256</v>
      </c>
      <c r="B505" s="22" t="s">
        <v>156</v>
      </c>
      <c r="C505" s="22" t="s">
        <v>156</v>
      </c>
      <c r="D505" s="51" t="s">
        <v>370</v>
      </c>
      <c r="E505" s="22" t="s">
        <v>255</v>
      </c>
      <c r="F505" s="17">
        <v>32</v>
      </c>
      <c r="G505" s="17"/>
      <c r="H505" s="17"/>
      <c r="I505" s="17"/>
      <c r="J505" s="17">
        <v>0</v>
      </c>
      <c r="K505" s="17"/>
      <c r="L505" s="17"/>
      <c r="M505" s="17"/>
      <c r="N505" s="17">
        <v>0</v>
      </c>
      <c r="O505" s="27"/>
      <c r="P505" s="27"/>
      <c r="Q505" s="27"/>
    </row>
    <row r="506" spans="1:17" s="18" customFormat="1" ht="18.75">
      <c r="A506" s="21" t="s">
        <v>376</v>
      </c>
      <c r="B506" s="22" t="s">
        <v>156</v>
      </c>
      <c r="C506" s="22" t="s">
        <v>156</v>
      </c>
      <c r="D506" s="51" t="s">
        <v>370</v>
      </c>
      <c r="E506" s="22" t="s">
        <v>375</v>
      </c>
      <c r="F506" s="17">
        <v>0</v>
      </c>
      <c r="G506" s="17"/>
      <c r="H506" s="17">
        <v>68</v>
      </c>
      <c r="I506" s="17"/>
      <c r="J506" s="17">
        <f>K506+L506+M506</f>
        <v>68</v>
      </c>
      <c r="K506" s="17"/>
      <c r="L506" s="17">
        <v>68</v>
      </c>
      <c r="M506" s="17"/>
      <c r="N506" s="17">
        <f>O506+P506+Q506</f>
        <v>68</v>
      </c>
      <c r="O506" s="27"/>
      <c r="P506" s="27">
        <v>68</v>
      </c>
      <c r="Q506" s="27"/>
    </row>
    <row r="507" spans="1:17" s="18" customFormat="1" ht="18.75">
      <c r="A507" s="21" t="s">
        <v>217</v>
      </c>
      <c r="B507" s="22" t="s">
        <v>156</v>
      </c>
      <c r="C507" s="22" t="s">
        <v>156</v>
      </c>
      <c r="D507" s="51" t="s">
        <v>370</v>
      </c>
      <c r="E507" s="22" t="s">
        <v>213</v>
      </c>
      <c r="F507" s="17">
        <v>0</v>
      </c>
      <c r="G507" s="17"/>
      <c r="H507" s="17">
        <v>30</v>
      </c>
      <c r="I507" s="17"/>
      <c r="J507" s="17">
        <f>K507+L507+M507</f>
        <v>30</v>
      </c>
      <c r="K507" s="17"/>
      <c r="L507" s="17">
        <v>30</v>
      </c>
      <c r="M507" s="17"/>
      <c r="N507" s="17">
        <f>O507+P507+Q507</f>
        <v>30</v>
      </c>
      <c r="O507" s="27"/>
      <c r="P507" s="27">
        <v>30</v>
      </c>
      <c r="Q507" s="27"/>
    </row>
    <row r="508" spans="1:17" s="18" customFormat="1" ht="18.75">
      <c r="A508" s="80" t="s">
        <v>168</v>
      </c>
      <c r="B508" s="19" t="s">
        <v>157</v>
      </c>
      <c r="C508" s="19" t="s">
        <v>548</v>
      </c>
      <c r="D508" s="19"/>
      <c r="E508" s="19"/>
      <c r="F508" s="20">
        <f>F509+F516+F549+F556</f>
        <v>39853.2</v>
      </c>
      <c r="G508" s="20">
        <f aca="true" t="shared" si="248" ref="G508:N508">G509+G516+G549+G556</f>
        <v>28461.9</v>
      </c>
      <c r="H508" s="20">
        <f t="shared" si="248"/>
        <v>2543.8</v>
      </c>
      <c r="I508" s="20">
        <f t="shared" si="248"/>
        <v>0</v>
      </c>
      <c r="J508" s="20">
        <f t="shared" si="248"/>
        <v>27394.899999999998</v>
      </c>
      <c r="K508" s="20">
        <f t="shared" si="248"/>
        <v>24902.5</v>
      </c>
      <c r="L508" s="20">
        <f t="shared" si="248"/>
        <v>2492.4</v>
      </c>
      <c r="M508" s="20">
        <f t="shared" si="248"/>
        <v>0</v>
      </c>
      <c r="N508" s="20">
        <f t="shared" si="248"/>
        <v>27621.7</v>
      </c>
      <c r="O508" s="17" t="e">
        <f>O509+O516+O549</f>
        <v>#REF!</v>
      </c>
      <c r="P508" s="17" t="e">
        <f>P509+P516+P549</f>
        <v>#REF!</v>
      </c>
      <c r="Q508" s="17" t="e">
        <f>Q509+Q516+Q549</f>
        <v>#REF!</v>
      </c>
    </row>
    <row r="509" spans="1:17" s="18" customFormat="1" ht="18.75">
      <c r="A509" s="80" t="s">
        <v>172</v>
      </c>
      <c r="B509" s="19" t="s">
        <v>157</v>
      </c>
      <c r="C509" s="19" t="s">
        <v>151</v>
      </c>
      <c r="D509" s="19"/>
      <c r="E509" s="19"/>
      <c r="F509" s="20">
        <f>F511</f>
        <v>1667</v>
      </c>
      <c r="G509" s="20">
        <f aca="true" t="shared" si="249" ref="G509:Q509">G511</f>
        <v>0</v>
      </c>
      <c r="H509" s="20">
        <f t="shared" si="249"/>
        <v>1665</v>
      </c>
      <c r="I509" s="20">
        <f t="shared" si="249"/>
        <v>0</v>
      </c>
      <c r="J509" s="20">
        <f t="shared" si="249"/>
        <v>1665</v>
      </c>
      <c r="K509" s="20">
        <f t="shared" si="249"/>
        <v>0</v>
      </c>
      <c r="L509" s="20">
        <f t="shared" si="249"/>
        <v>1665</v>
      </c>
      <c r="M509" s="20">
        <f t="shared" si="249"/>
        <v>0</v>
      </c>
      <c r="N509" s="20">
        <f t="shared" si="249"/>
        <v>1665</v>
      </c>
      <c r="O509" s="17">
        <f t="shared" si="249"/>
        <v>0</v>
      </c>
      <c r="P509" s="17">
        <f t="shared" si="249"/>
        <v>1665</v>
      </c>
      <c r="Q509" s="17">
        <f t="shared" si="249"/>
        <v>0</v>
      </c>
    </row>
    <row r="510" spans="1:17" s="18" customFormat="1" ht="37.5">
      <c r="A510" s="79" t="s">
        <v>452</v>
      </c>
      <c r="B510" s="22" t="s">
        <v>157</v>
      </c>
      <c r="C510" s="22" t="s">
        <v>151</v>
      </c>
      <c r="D510" s="22" t="s">
        <v>11</v>
      </c>
      <c r="E510" s="22"/>
      <c r="F510" s="17">
        <f aca="true" t="shared" si="250" ref="F510:Q510">F511</f>
        <v>1667</v>
      </c>
      <c r="G510" s="17">
        <f t="shared" si="250"/>
        <v>0</v>
      </c>
      <c r="H510" s="17">
        <f t="shared" si="250"/>
        <v>1665</v>
      </c>
      <c r="I510" s="17">
        <f t="shared" si="250"/>
        <v>0</v>
      </c>
      <c r="J510" s="17">
        <f t="shared" si="250"/>
        <v>1665</v>
      </c>
      <c r="K510" s="17">
        <f t="shared" si="250"/>
        <v>0</v>
      </c>
      <c r="L510" s="17">
        <f t="shared" si="250"/>
        <v>1665</v>
      </c>
      <c r="M510" s="17">
        <f t="shared" si="250"/>
        <v>0</v>
      </c>
      <c r="N510" s="17">
        <f t="shared" si="250"/>
        <v>1665</v>
      </c>
      <c r="O510" s="17">
        <f t="shared" si="250"/>
        <v>0</v>
      </c>
      <c r="P510" s="17">
        <f t="shared" si="250"/>
        <v>1665</v>
      </c>
      <c r="Q510" s="17">
        <f t="shared" si="250"/>
        <v>0</v>
      </c>
    </row>
    <row r="511" spans="1:17" s="18" customFormat="1" ht="37.5">
      <c r="A511" s="79" t="s">
        <v>48</v>
      </c>
      <c r="B511" s="22" t="s">
        <v>157</v>
      </c>
      <c r="C511" s="22" t="s">
        <v>151</v>
      </c>
      <c r="D511" s="22" t="s">
        <v>49</v>
      </c>
      <c r="E511" s="22"/>
      <c r="F511" s="17">
        <f>F513</f>
        <v>1667</v>
      </c>
      <c r="G511" s="17">
        <f aca="true" t="shared" si="251" ref="G511:Q511">G513</f>
        <v>0</v>
      </c>
      <c r="H511" s="17">
        <f t="shared" si="251"/>
        <v>1665</v>
      </c>
      <c r="I511" s="17">
        <f t="shared" si="251"/>
        <v>0</v>
      </c>
      <c r="J511" s="17">
        <f t="shared" si="251"/>
        <v>1665</v>
      </c>
      <c r="K511" s="17">
        <f t="shared" si="251"/>
        <v>0</v>
      </c>
      <c r="L511" s="17">
        <f t="shared" si="251"/>
        <v>1665</v>
      </c>
      <c r="M511" s="17">
        <f t="shared" si="251"/>
        <v>0</v>
      </c>
      <c r="N511" s="17">
        <f t="shared" si="251"/>
        <v>1665</v>
      </c>
      <c r="O511" s="17">
        <f t="shared" si="251"/>
        <v>0</v>
      </c>
      <c r="P511" s="17">
        <f t="shared" si="251"/>
        <v>1665</v>
      </c>
      <c r="Q511" s="17">
        <f t="shared" si="251"/>
        <v>0</v>
      </c>
    </row>
    <row r="512" spans="1:17" s="18" customFormat="1" ht="18.75">
      <c r="A512" s="79" t="s">
        <v>52</v>
      </c>
      <c r="B512" s="22" t="s">
        <v>157</v>
      </c>
      <c r="C512" s="22" t="s">
        <v>151</v>
      </c>
      <c r="D512" s="22" t="s">
        <v>53</v>
      </c>
      <c r="E512" s="22"/>
      <c r="F512" s="17">
        <f>F513</f>
        <v>1667</v>
      </c>
      <c r="G512" s="17">
        <f aca="true" t="shared" si="252" ref="G512:Q512">G513</f>
        <v>0</v>
      </c>
      <c r="H512" s="17">
        <f t="shared" si="252"/>
        <v>1665</v>
      </c>
      <c r="I512" s="17">
        <f t="shared" si="252"/>
        <v>0</v>
      </c>
      <c r="J512" s="17">
        <f t="shared" si="252"/>
        <v>1665</v>
      </c>
      <c r="K512" s="17">
        <f t="shared" si="252"/>
        <v>0</v>
      </c>
      <c r="L512" s="17">
        <f t="shared" si="252"/>
        <v>1665</v>
      </c>
      <c r="M512" s="17">
        <f t="shared" si="252"/>
        <v>0</v>
      </c>
      <c r="N512" s="17">
        <f t="shared" si="252"/>
        <v>1665</v>
      </c>
      <c r="O512" s="17">
        <f t="shared" si="252"/>
        <v>0</v>
      </c>
      <c r="P512" s="17">
        <f t="shared" si="252"/>
        <v>1665</v>
      </c>
      <c r="Q512" s="17">
        <f t="shared" si="252"/>
        <v>0</v>
      </c>
    </row>
    <row r="513" spans="1:17" s="18" customFormat="1" ht="56.25">
      <c r="A513" s="79" t="s">
        <v>354</v>
      </c>
      <c r="B513" s="22" t="s">
        <v>157</v>
      </c>
      <c r="C513" s="22" t="s">
        <v>151</v>
      </c>
      <c r="D513" s="22" t="s">
        <v>114</v>
      </c>
      <c r="E513" s="22"/>
      <c r="F513" s="17">
        <f>F515+F514</f>
        <v>1667</v>
      </c>
      <c r="G513" s="17">
        <f aca="true" t="shared" si="253" ref="G513:Q513">G515+G514</f>
        <v>0</v>
      </c>
      <c r="H513" s="17">
        <f t="shared" si="253"/>
        <v>1665</v>
      </c>
      <c r="I513" s="17">
        <f t="shared" si="253"/>
        <v>0</v>
      </c>
      <c r="J513" s="17">
        <f t="shared" si="253"/>
        <v>1665</v>
      </c>
      <c r="K513" s="17">
        <f t="shared" si="253"/>
        <v>0</v>
      </c>
      <c r="L513" s="17">
        <f t="shared" si="253"/>
        <v>1665</v>
      </c>
      <c r="M513" s="17">
        <f t="shared" si="253"/>
        <v>0</v>
      </c>
      <c r="N513" s="17">
        <f t="shared" si="253"/>
        <v>1665</v>
      </c>
      <c r="O513" s="17">
        <f t="shared" si="253"/>
        <v>0</v>
      </c>
      <c r="P513" s="17">
        <f t="shared" si="253"/>
        <v>1665</v>
      </c>
      <c r="Q513" s="17">
        <f t="shared" si="253"/>
        <v>0</v>
      </c>
    </row>
    <row r="514" spans="1:17" s="18" customFormat="1" ht="37.5">
      <c r="A514" s="79" t="s">
        <v>118</v>
      </c>
      <c r="B514" s="22" t="s">
        <v>157</v>
      </c>
      <c r="C514" s="22" t="s">
        <v>151</v>
      </c>
      <c r="D514" s="22" t="s">
        <v>114</v>
      </c>
      <c r="E514" s="22" t="s">
        <v>209</v>
      </c>
      <c r="F514" s="17">
        <v>7.6</v>
      </c>
      <c r="G514" s="17"/>
      <c r="H514" s="17">
        <v>8.4</v>
      </c>
      <c r="I514" s="17"/>
      <c r="J514" s="17">
        <f>K514+L514+M514</f>
        <v>8.4</v>
      </c>
      <c r="K514" s="17"/>
      <c r="L514" s="17">
        <v>8.4</v>
      </c>
      <c r="M514" s="17"/>
      <c r="N514" s="17">
        <f>O514+P514+Q514</f>
        <v>8.4</v>
      </c>
      <c r="O514" s="27"/>
      <c r="P514" s="27">
        <v>8.4</v>
      </c>
      <c r="Q514" s="27"/>
    </row>
    <row r="515" spans="1:17" s="18" customFormat="1" ht="18.75">
      <c r="A515" s="79" t="s">
        <v>116</v>
      </c>
      <c r="B515" s="22" t="s">
        <v>157</v>
      </c>
      <c r="C515" s="22" t="s">
        <v>151</v>
      </c>
      <c r="D515" s="22" t="s">
        <v>114</v>
      </c>
      <c r="E515" s="22" t="s">
        <v>242</v>
      </c>
      <c r="F515" s="17">
        <v>1659.4</v>
      </c>
      <c r="G515" s="17"/>
      <c r="H515" s="17">
        <v>1656.6</v>
      </c>
      <c r="I515" s="17"/>
      <c r="J515" s="17">
        <f>K515+L515+M515</f>
        <v>1656.6</v>
      </c>
      <c r="K515" s="17"/>
      <c r="L515" s="17">
        <v>1656.6</v>
      </c>
      <c r="M515" s="17"/>
      <c r="N515" s="17">
        <f>O515+P515+Q515</f>
        <v>1656.6</v>
      </c>
      <c r="O515" s="27"/>
      <c r="P515" s="27">
        <v>1656.6</v>
      </c>
      <c r="Q515" s="27"/>
    </row>
    <row r="516" spans="1:17" s="18" customFormat="1" ht="18.75">
      <c r="A516" s="80" t="s">
        <v>169</v>
      </c>
      <c r="B516" s="19" t="s">
        <v>157</v>
      </c>
      <c r="C516" s="19" t="s">
        <v>154</v>
      </c>
      <c r="D516" s="19"/>
      <c r="E516" s="19"/>
      <c r="F516" s="20">
        <f aca="true" t="shared" si="254" ref="F516:N516">F517+F533+F539+F546</f>
        <v>32194.7</v>
      </c>
      <c r="G516" s="20">
        <f t="shared" si="254"/>
        <v>23301.9</v>
      </c>
      <c r="H516" s="20">
        <f t="shared" si="254"/>
        <v>878.8</v>
      </c>
      <c r="I516" s="20">
        <f t="shared" si="254"/>
        <v>0</v>
      </c>
      <c r="J516" s="20">
        <f t="shared" si="254"/>
        <v>20569.899999999998</v>
      </c>
      <c r="K516" s="20">
        <f t="shared" si="254"/>
        <v>19742.5</v>
      </c>
      <c r="L516" s="20">
        <f t="shared" si="254"/>
        <v>827.4</v>
      </c>
      <c r="M516" s="20">
        <f t="shared" si="254"/>
        <v>0</v>
      </c>
      <c r="N516" s="20">
        <f t="shared" si="254"/>
        <v>20796.7</v>
      </c>
      <c r="O516" s="17">
        <f>O517+O533+O539</f>
        <v>19969.300000000003</v>
      </c>
      <c r="P516" s="17">
        <f>P517+P533+P539</f>
        <v>827.4</v>
      </c>
      <c r="Q516" s="17">
        <f>Q517+Q533+Q539</f>
        <v>0</v>
      </c>
    </row>
    <row r="517" spans="1:17" s="18" customFormat="1" ht="37.5">
      <c r="A517" s="79" t="s">
        <v>452</v>
      </c>
      <c r="B517" s="22" t="s">
        <v>157</v>
      </c>
      <c r="C517" s="22" t="s">
        <v>154</v>
      </c>
      <c r="D517" s="22" t="s">
        <v>11</v>
      </c>
      <c r="E517" s="22"/>
      <c r="F517" s="17">
        <f>F518</f>
        <v>24767.5</v>
      </c>
      <c r="G517" s="17">
        <f aca="true" t="shared" si="255" ref="G517:Q517">G518</f>
        <v>14744.4</v>
      </c>
      <c r="H517" s="17">
        <f t="shared" si="255"/>
        <v>638</v>
      </c>
      <c r="I517" s="17">
        <f t="shared" si="255"/>
        <v>0</v>
      </c>
      <c r="J517" s="17">
        <f t="shared" si="255"/>
        <v>16586.899999999998</v>
      </c>
      <c r="K517" s="17">
        <f t="shared" si="255"/>
        <v>15759.5</v>
      </c>
      <c r="L517" s="17">
        <f t="shared" si="255"/>
        <v>827.4</v>
      </c>
      <c r="M517" s="17">
        <f t="shared" si="255"/>
        <v>0</v>
      </c>
      <c r="N517" s="17">
        <f t="shared" si="255"/>
        <v>16813.7</v>
      </c>
      <c r="O517" s="17">
        <f t="shared" si="255"/>
        <v>15986.300000000001</v>
      </c>
      <c r="P517" s="17">
        <f t="shared" si="255"/>
        <v>827.4</v>
      </c>
      <c r="Q517" s="17">
        <f t="shared" si="255"/>
        <v>0</v>
      </c>
    </row>
    <row r="518" spans="1:17" s="18" customFormat="1" ht="37.5">
      <c r="A518" s="79" t="s">
        <v>48</v>
      </c>
      <c r="B518" s="22" t="s">
        <v>157</v>
      </c>
      <c r="C518" s="22" t="s">
        <v>154</v>
      </c>
      <c r="D518" s="22" t="s">
        <v>49</v>
      </c>
      <c r="E518" s="22"/>
      <c r="F518" s="17">
        <f>F519+F523+F530</f>
        <v>24767.5</v>
      </c>
      <c r="G518" s="17">
        <f aca="true" t="shared" si="256" ref="G518:Q518">G519+G523+G530</f>
        <v>14744.4</v>
      </c>
      <c r="H518" s="17">
        <f t="shared" si="256"/>
        <v>638</v>
      </c>
      <c r="I518" s="17">
        <f t="shared" si="256"/>
        <v>0</v>
      </c>
      <c r="J518" s="17">
        <f t="shared" si="256"/>
        <v>16586.899999999998</v>
      </c>
      <c r="K518" s="17">
        <f t="shared" si="256"/>
        <v>15759.5</v>
      </c>
      <c r="L518" s="17">
        <f t="shared" si="256"/>
        <v>827.4</v>
      </c>
      <c r="M518" s="17">
        <f t="shared" si="256"/>
        <v>0</v>
      </c>
      <c r="N518" s="17">
        <f t="shared" si="256"/>
        <v>16813.7</v>
      </c>
      <c r="O518" s="17">
        <f t="shared" si="256"/>
        <v>15986.300000000001</v>
      </c>
      <c r="P518" s="17">
        <f t="shared" si="256"/>
        <v>827.4</v>
      </c>
      <c r="Q518" s="17">
        <f t="shared" si="256"/>
        <v>0</v>
      </c>
    </row>
    <row r="519" spans="1:17" s="18" customFormat="1" ht="37.5">
      <c r="A519" s="79" t="s">
        <v>30</v>
      </c>
      <c r="B519" s="22" t="s">
        <v>157</v>
      </c>
      <c r="C519" s="22" t="s">
        <v>154</v>
      </c>
      <c r="D519" s="22" t="s">
        <v>51</v>
      </c>
      <c r="E519" s="22"/>
      <c r="F519" s="17">
        <f>F520</f>
        <v>459.2</v>
      </c>
      <c r="G519" s="17">
        <f aca="true" t="shared" si="257" ref="G519:Q519">G520</f>
        <v>0</v>
      </c>
      <c r="H519" s="17">
        <f t="shared" si="257"/>
        <v>472.4</v>
      </c>
      <c r="I519" s="17">
        <f t="shared" si="257"/>
        <v>0</v>
      </c>
      <c r="J519" s="17">
        <f t="shared" si="257"/>
        <v>439.2</v>
      </c>
      <c r="K519" s="17">
        <f t="shared" si="257"/>
        <v>0</v>
      </c>
      <c r="L519" s="17">
        <f t="shared" si="257"/>
        <v>439.2</v>
      </c>
      <c r="M519" s="17">
        <f t="shared" si="257"/>
        <v>0</v>
      </c>
      <c r="N519" s="17">
        <f t="shared" si="257"/>
        <v>439.2</v>
      </c>
      <c r="O519" s="17">
        <f t="shared" si="257"/>
        <v>0</v>
      </c>
      <c r="P519" s="17">
        <f t="shared" si="257"/>
        <v>439.2</v>
      </c>
      <c r="Q519" s="17">
        <f t="shared" si="257"/>
        <v>0</v>
      </c>
    </row>
    <row r="520" spans="1:17" s="18" customFormat="1" ht="56.25">
      <c r="A520" s="21" t="s">
        <v>411</v>
      </c>
      <c r="B520" s="22" t="s">
        <v>157</v>
      </c>
      <c r="C520" s="22" t="s">
        <v>154</v>
      </c>
      <c r="D520" s="22" t="s">
        <v>50</v>
      </c>
      <c r="E520" s="22"/>
      <c r="F520" s="17">
        <f>F521+F522</f>
        <v>459.2</v>
      </c>
      <c r="G520" s="17">
        <f aca="true" t="shared" si="258" ref="G520:Q520">G521+G522</f>
        <v>0</v>
      </c>
      <c r="H520" s="17">
        <f t="shared" si="258"/>
        <v>472.4</v>
      </c>
      <c r="I520" s="17">
        <f t="shared" si="258"/>
        <v>0</v>
      </c>
      <c r="J520" s="17">
        <f t="shared" si="258"/>
        <v>439.2</v>
      </c>
      <c r="K520" s="17">
        <f t="shared" si="258"/>
        <v>0</v>
      </c>
      <c r="L520" s="17">
        <f t="shared" si="258"/>
        <v>439.2</v>
      </c>
      <c r="M520" s="17">
        <f t="shared" si="258"/>
        <v>0</v>
      </c>
      <c r="N520" s="17">
        <f t="shared" si="258"/>
        <v>439.2</v>
      </c>
      <c r="O520" s="17">
        <f t="shared" si="258"/>
        <v>0</v>
      </c>
      <c r="P520" s="17">
        <f t="shared" si="258"/>
        <v>439.2</v>
      </c>
      <c r="Q520" s="17">
        <f t="shared" si="258"/>
        <v>0</v>
      </c>
    </row>
    <row r="521" spans="1:17" s="18" customFormat="1" ht="37.5">
      <c r="A521" s="79" t="s">
        <v>118</v>
      </c>
      <c r="B521" s="51">
        <v>10</v>
      </c>
      <c r="C521" s="22" t="s">
        <v>154</v>
      </c>
      <c r="D521" s="22" t="s">
        <v>50</v>
      </c>
      <c r="E521" s="22" t="s">
        <v>209</v>
      </c>
      <c r="F521" s="17">
        <v>9.4</v>
      </c>
      <c r="G521" s="17"/>
      <c r="H521" s="17">
        <v>14</v>
      </c>
      <c r="I521" s="17"/>
      <c r="J521" s="17">
        <f>K521+L521+M521</f>
        <v>14</v>
      </c>
      <c r="K521" s="17"/>
      <c r="L521" s="17">
        <v>14</v>
      </c>
      <c r="M521" s="17"/>
      <c r="N521" s="17">
        <f>O521+P521+Q521</f>
        <v>14</v>
      </c>
      <c r="O521" s="27"/>
      <c r="P521" s="27">
        <v>14</v>
      </c>
      <c r="Q521" s="27"/>
    </row>
    <row r="522" spans="1:17" s="18" customFormat="1" ht="37.5">
      <c r="A522" s="79" t="s">
        <v>256</v>
      </c>
      <c r="B522" s="51">
        <v>10</v>
      </c>
      <c r="C522" s="22" t="s">
        <v>154</v>
      </c>
      <c r="D522" s="22" t="s">
        <v>50</v>
      </c>
      <c r="E522" s="22" t="s">
        <v>255</v>
      </c>
      <c r="F522" s="17">
        <v>449.8</v>
      </c>
      <c r="G522" s="17"/>
      <c r="H522" s="17">
        <v>458.4</v>
      </c>
      <c r="I522" s="17"/>
      <c r="J522" s="17">
        <f>K522+L522+M522</f>
        <v>425.2</v>
      </c>
      <c r="K522" s="17"/>
      <c r="L522" s="17">
        <v>425.2</v>
      </c>
      <c r="M522" s="17"/>
      <c r="N522" s="17">
        <f>O522+P522+Q522</f>
        <v>425.2</v>
      </c>
      <c r="O522" s="27"/>
      <c r="P522" s="27">
        <v>425.2</v>
      </c>
      <c r="Q522" s="27"/>
    </row>
    <row r="523" spans="1:17" s="18" customFormat="1" ht="18.75">
      <c r="A523" s="79" t="s">
        <v>119</v>
      </c>
      <c r="B523" s="51">
        <v>10</v>
      </c>
      <c r="C523" s="22" t="s">
        <v>154</v>
      </c>
      <c r="D523" s="22" t="s">
        <v>53</v>
      </c>
      <c r="E523" s="22"/>
      <c r="F523" s="17">
        <f>F524+F528+F526</f>
        <v>7776.7</v>
      </c>
      <c r="G523" s="17">
        <f aca="true" t="shared" si="259" ref="G523:N523">G524+G528+G526</f>
        <v>0</v>
      </c>
      <c r="H523" s="17">
        <f t="shared" si="259"/>
        <v>165.6</v>
      </c>
      <c r="I523" s="17">
        <f t="shared" si="259"/>
        <v>0</v>
      </c>
      <c r="J523" s="17">
        <f t="shared" si="259"/>
        <v>955.4000000000001</v>
      </c>
      <c r="K523" s="17">
        <f t="shared" si="259"/>
        <v>567.2</v>
      </c>
      <c r="L523" s="17">
        <f t="shared" si="259"/>
        <v>388.2</v>
      </c>
      <c r="M523" s="17">
        <f t="shared" si="259"/>
        <v>0</v>
      </c>
      <c r="N523" s="17">
        <f t="shared" si="259"/>
        <v>955.4000000000001</v>
      </c>
      <c r="O523" s="17">
        <f>O524+O528</f>
        <v>567.2</v>
      </c>
      <c r="P523" s="17">
        <f>P524+P528</f>
        <v>388.2</v>
      </c>
      <c r="Q523" s="17">
        <f>Q524+Q528</f>
        <v>0</v>
      </c>
    </row>
    <row r="524" spans="1:17" s="18" customFormat="1" ht="37.5">
      <c r="A524" s="79" t="s">
        <v>355</v>
      </c>
      <c r="B524" s="51">
        <v>10</v>
      </c>
      <c r="C524" s="22" t="s">
        <v>154</v>
      </c>
      <c r="D524" s="22" t="s">
        <v>112</v>
      </c>
      <c r="E524" s="22"/>
      <c r="F524" s="17">
        <f>F525</f>
        <v>135.7</v>
      </c>
      <c r="G524" s="17">
        <f aca="true" t="shared" si="260" ref="G524:Q524">G525</f>
        <v>0</v>
      </c>
      <c r="H524" s="17">
        <f t="shared" si="260"/>
        <v>165.6</v>
      </c>
      <c r="I524" s="17">
        <f t="shared" si="260"/>
        <v>0</v>
      </c>
      <c r="J524" s="17">
        <f t="shared" si="260"/>
        <v>165.6</v>
      </c>
      <c r="K524" s="17">
        <f t="shared" si="260"/>
        <v>0</v>
      </c>
      <c r="L524" s="17">
        <f t="shared" si="260"/>
        <v>165.6</v>
      </c>
      <c r="M524" s="17">
        <f t="shared" si="260"/>
        <v>0</v>
      </c>
      <c r="N524" s="17">
        <f t="shared" si="260"/>
        <v>165.6</v>
      </c>
      <c r="O524" s="17">
        <f t="shared" si="260"/>
        <v>0</v>
      </c>
      <c r="P524" s="17">
        <f t="shared" si="260"/>
        <v>165.6</v>
      </c>
      <c r="Q524" s="17">
        <f t="shared" si="260"/>
        <v>0</v>
      </c>
    </row>
    <row r="525" spans="1:17" s="18" customFormat="1" ht="18.75">
      <c r="A525" s="79" t="s">
        <v>116</v>
      </c>
      <c r="B525" s="51">
        <v>10</v>
      </c>
      <c r="C525" s="22" t="s">
        <v>154</v>
      </c>
      <c r="D525" s="22" t="s">
        <v>113</v>
      </c>
      <c r="E525" s="22" t="s">
        <v>242</v>
      </c>
      <c r="F525" s="17">
        <v>135.7</v>
      </c>
      <c r="G525" s="17"/>
      <c r="H525" s="17">
        <v>165.6</v>
      </c>
      <c r="I525" s="17"/>
      <c r="J525" s="17">
        <f>K525+L525+M525</f>
        <v>165.6</v>
      </c>
      <c r="K525" s="17"/>
      <c r="L525" s="17">
        <v>165.6</v>
      </c>
      <c r="M525" s="17"/>
      <c r="N525" s="17">
        <f>O525+P525+Q525</f>
        <v>165.6</v>
      </c>
      <c r="O525" s="27"/>
      <c r="P525" s="27">
        <v>165.6</v>
      </c>
      <c r="Q525" s="27"/>
    </row>
    <row r="526" spans="1:17" s="18" customFormat="1" ht="97.5" customHeight="1">
      <c r="A526" s="79" t="s">
        <v>627</v>
      </c>
      <c r="B526" s="51">
        <v>10</v>
      </c>
      <c r="C526" s="22" t="s">
        <v>154</v>
      </c>
      <c r="D526" s="22" t="s">
        <v>626</v>
      </c>
      <c r="E526" s="22"/>
      <c r="F526" s="17">
        <f>F527</f>
        <v>7641</v>
      </c>
      <c r="G526" s="17">
        <f aca="true" t="shared" si="261" ref="G526:N526">G527</f>
        <v>0</v>
      </c>
      <c r="H526" s="17">
        <f t="shared" si="261"/>
        <v>0</v>
      </c>
      <c r="I526" s="17">
        <f t="shared" si="261"/>
        <v>0</v>
      </c>
      <c r="J526" s="17">
        <f t="shared" si="261"/>
        <v>0</v>
      </c>
      <c r="K526" s="17">
        <f t="shared" si="261"/>
        <v>0</v>
      </c>
      <c r="L526" s="17">
        <f t="shared" si="261"/>
        <v>0</v>
      </c>
      <c r="M526" s="17">
        <f t="shared" si="261"/>
        <v>0</v>
      </c>
      <c r="N526" s="17">
        <f t="shared" si="261"/>
        <v>0</v>
      </c>
      <c r="O526" s="27"/>
      <c r="P526" s="27"/>
      <c r="Q526" s="27"/>
    </row>
    <row r="527" spans="1:17" s="18" customFormat="1" ht="37.5">
      <c r="A527" s="79" t="s">
        <v>256</v>
      </c>
      <c r="B527" s="51">
        <v>10</v>
      </c>
      <c r="C527" s="22" t="s">
        <v>154</v>
      </c>
      <c r="D527" s="22" t="s">
        <v>626</v>
      </c>
      <c r="E527" s="22" t="s">
        <v>255</v>
      </c>
      <c r="F527" s="17">
        <v>7641</v>
      </c>
      <c r="G527" s="17"/>
      <c r="H527" s="17"/>
      <c r="I527" s="17"/>
      <c r="J527" s="17">
        <v>0</v>
      </c>
      <c r="K527" s="17"/>
      <c r="L527" s="17"/>
      <c r="M527" s="17"/>
      <c r="N527" s="17">
        <v>0</v>
      </c>
      <c r="O527" s="27"/>
      <c r="P527" s="27"/>
      <c r="Q527" s="27"/>
    </row>
    <row r="528" spans="1:17" s="18" customFormat="1" ht="18.75">
      <c r="A528" s="79" t="s">
        <v>569</v>
      </c>
      <c r="B528" s="51">
        <v>10</v>
      </c>
      <c r="C528" s="22" t="s">
        <v>154</v>
      </c>
      <c r="D528" s="22" t="s">
        <v>478</v>
      </c>
      <c r="E528" s="22"/>
      <c r="F528" s="17">
        <f>F529</f>
        <v>0</v>
      </c>
      <c r="G528" s="17">
        <f aca="true" t="shared" si="262" ref="G528:Q528">G529</f>
        <v>0</v>
      </c>
      <c r="H528" s="17">
        <f t="shared" si="262"/>
        <v>0</v>
      </c>
      <c r="I528" s="17">
        <f t="shared" si="262"/>
        <v>0</v>
      </c>
      <c r="J528" s="17">
        <f t="shared" si="262"/>
        <v>789.8000000000001</v>
      </c>
      <c r="K528" s="17">
        <f t="shared" si="262"/>
        <v>567.2</v>
      </c>
      <c r="L528" s="17">
        <f t="shared" si="262"/>
        <v>222.6</v>
      </c>
      <c r="M528" s="17">
        <f t="shared" si="262"/>
        <v>0</v>
      </c>
      <c r="N528" s="17">
        <f t="shared" si="262"/>
        <v>789.8000000000001</v>
      </c>
      <c r="O528" s="17">
        <f t="shared" si="262"/>
        <v>567.2</v>
      </c>
      <c r="P528" s="17">
        <f t="shared" si="262"/>
        <v>222.6</v>
      </c>
      <c r="Q528" s="17">
        <f t="shared" si="262"/>
        <v>0</v>
      </c>
    </row>
    <row r="529" spans="1:17" s="18" customFormat="1" ht="37.5">
      <c r="A529" s="79" t="s">
        <v>256</v>
      </c>
      <c r="B529" s="51">
        <v>10</v>
      </c>
      <c r="C529" s="22" t="s">
        <v>154</v>
      </c>
      <c r="D529" s="22" t="s">
        <v>478</v>
      </c>
      <c r="E529" s="22" t="s">
        <v>255</v>
      </c>
      <c r="F529" s="17">
        <f>G529+H529+I529</f>
        <v>0</v>
      </c>
      <c r="G529" s="17"/>
      <c r="H529" s="17"/>
      <c r="I529" s="17"/>
      <c r="J529" s="17">
        <f>K529+L529+M529</f>
        <v>789.8000000000001</v>
      </c>
      <c r="K529" s="17">
        <v>567.2</v>
      </c>
      <c r="L529" s="17">
        <v>222.6</v>
      </c>
      <c r="M529" s="17"/>
      <c r="N529" s="17">
        <f>O529+P529+Q529</f>
        <v>789.8000000000001</v>
      </c>
      <c r="O529" s="27">
        <v>567.2</v>
      </c>
      <c r="P529" s="27">
        <v>222.6</v>
      </c>
      <c r="Q529" s="27"/>
    </row>
    <row r="530" spans="1:17" s="18" customFormat="1" ht="78" customHeight="1">
      <c r="A530" s="79" t="s">
        <v>637</v>
      </c>
      <c r="B530" s="51">
        <v>10</v>
      </c>
      <c r="C530" s="22" t="s">
        <v>154</v>
      </c>
      <c r="D530" s="46" t="s">
        <v>636</v>
      </c>
      <c r="E530" s="22"/>
      <c r="F530" s="17">
        <f>F531</f>
        <v>16531.6</v>
      </c>
      <c r="G530" s="17">
        <f aca="true" t="shared" si="263" ref="G530:Q531">G531</f>
        <v>14744.4</v>
      </c>
      <c r="H530" s="17">
        <f t="shared" si="263"/>
        <v>0</v>
      </c>
      <c r="I530" s="17">
        <f t="shared" si="263"/>
        <v>0</v>
      </c>
      <c r="J530" s="17">
        <f t="shared" si="263"/>
        <v>15192.3</v>
      </c>
      <c r="K530" s="17">
        <f t="shared" si="263"/>
        <v>15192.3</v>
      </c>
      <c r="L530" s="17">
        <f t="shared" si="263"/>
        <v>0</v>
      </c>
      <c r="M530" s="17">
        <f t="shared" si="263"/>
        <v>0</v>
      </c>
      <c r="N530" s="17">
        <f t="shared" si="263"/>
        <v>15419.1</v>
      </c>
      <c r="O530" s="17">
        <f t="shared" si="263"/>
        <v>15419.1</v>
      </c>
      <c r="P530" s="17">
        <f t="shared" si="263"/>
        <v>0</v>
      </c>
      <c r="Q530" s="17">
        <f t="shared" si="263"/>
        <v>0</v>
      </c>
    </row>
    <row r="531" spans="1:17" s="18" customFormat="1" ht="97.5" customHeight="1">
      <c r="A531" s="57" t="s">
        <v>638</v>
      </c>
      <c r="B531" s="51">
        <v>10</v>
      </c>
      <c r="C531" s="22" t="s">
        <v>154</v>
      </c>
      <c r="D531" s="22" t="s">
        <v>634</v>
      </c>
      <c r="E531" s="22"/>
      <c r="F531" s="17">
        <f>F532</f>
        <v>16531.6</v>
      </c>
      <c r="G531" s="17">
        <f t="shared" si="263"/>
        <v>14744.4</v>
      </c>
      <c r="H531" s="17">
        <f t="shared" si="263"/>
        <v>0</v>
      </c>
      <c r="I531" s="17">
        <f t="shared" si="263"/>
        <v>0</v>
      </c>
      <c r="J531" s="17">
        <f t="shared" si="263"/>
        <v>15192.3</v>
      </c>
      <c r="K531" s="17">
        <f t="shared" si="263"/>
        <v>15192.3</v>
      </c>
      <c r="L531" s="17">
        <f t="shared" si="263"/>
        <v>0</v>
      </c>
      <c r="M531" s="17">
        <f t="shared" si="263"/>
        <v>0</v>
      </c>
      <c r="N531" s="17">
        <f t="shared" si="263"/>
        <v>15419.1</v>
      </c>
      <c r="O531" s="17">
        <f t="shared" si="263"/>
        <v>15419.1</v>
      </c>
      <c r="P531" s="17">
        <f t="shared" si="263"/>
        <v>0</v>
      </c>
      <c r="Q531" s="17">
        <f t="shared" si="263"/>
        <v>0</v>
      </c>
    </row>
    <row r="532" spans="1:17" s="18" customFormat="1" ht="18.75">
      <c r="A532" s="79" t="s">
        <v>116</v>
      </c>
      <c r="B532" s="51">
        <v>10</v>
      </c>
      <c r="C532" s="22" t="s">
        <v>154</v>
      </c>
      <c r="D532" s="22" t="s">
        <v>634</v>
      </c>
      <c r="E532" s="22" t="s">
        <v>242</v>
      </c>
      <c r="F532" s="17">
        <v>16531.6</v>
      </c>
      <c r="G532" s="17">
        <v>14744.4</v>
      </c>
      <c r="H532" s="17"/>
      <c r="I532" s="17"/>
      <c r="J532" s="17">
        <v>15192.3</v>
      </c>
      <c r="K532" s="17">
        <v>15192.3</v>
      </c>
      <c r="L532" s="17"/>
      <c r="M532" s="17"/>
      <c r="N532" s="17">
        <v>15419.1</v>
      </c>
      <c r="O532" s="27">
        <v>15419.1</v>
      </c>
      <c r="P532" s="27"/>
      <c r="Q532" s="27"/>
    </row>
    <row r="533" spans="1:17" s="18" customFormat="1" ht="37.5">
      <c r="A533" s="79" t="s">
        <v>455</v>
      </c>
      <c r="B533" s="22" t="s">
        <v>157</v>
      </c>
      <c r="C533" s="22" t="s">
        <v>154</v>
      </c>
      <c r="D533" s="51" t="s">
        <v>338</v>
      </c>
      <c r="E533" s="22"/>
      <c r="F533" s="17">
        <f>F534</f>
        <v>3948</v>
      </c>
      <c r="G533" s="17">
        <f aca="true" t="shared" si="264" ref="G533:Q535">G534</f>
        <v>3983</v>
      </c>
      <c r="H533" s="17">
        <f t="shared" si="264"/>
        <v>0</v>
      </c>
      <c r="I533" s="17">
        <f t="shared" si="264"/>
        <v>0</v>
      </c>
      <c r="J533" s="17">
        <f t="shared" si="264"/>
        <v>3983</v>
      </c>
      <c r="K533" s="17">
        <f t="shared" si="264"/>
        <v>3983</v>
      </c>
      <c r="L533" s="17">
        <f t="shared" si="264"/>
        <v>0</v>
      </c>
      <c r="M533" s="17">
        <f t="shared" si="264"/>
        <v>0</v>
      </c>
      <c r="N533" s="17">
        <f t="shared" si="264"/>
        <v>3983</v>
      </c>
      <c r="O533" s="17">
        <f t="shared" si="264"/>
        <v>3983</v>
      </c>
      <c r="P533" s="17">
        <f t="shared" si="264"/>
        <v>0</v>
      </c>
      <c r="Q533" s="17">
        <f t="shared" si="264"/>
        <v>0</v>
      </c>
    </row>
    <row r="534" spans="1:17" s="18" customFormat="1" ht="21" customHeight="1">
      <c r="A534" s="47" t="s">
        <v>21</v>
      </c>
      <c r="B534" s="22" t="s">
        <v>157</v>
      </c>
      <c r="C534" s="22" t="s">
        <v>154</v>
      </c>
      <c r="D534" s="51" t="s">
        <v>339</v>
      </c>
      <c r="E534" s="22"/>
      <c r="F534" s="17">
        <f>F535</f>
        <v>3948</v>
      </c>
      <c r="G534" s="17">
        <f t="shared" si="264"/>
        <v>3983</v>
      </c>
      <c r="H534" s="17">
        <f t="shared" si="264"/>
        <v>0</v>
      </c>
      <c r="I534" s="17">
        <f t="shared" si="264"/>
        <v>0</v>
      </c>
      <c r="J534" s="17">
        <f t="shared" si="264"/>
        <v>3983</v>
      </c>
      <c r="K534" s="17">
        <f t="shared" si="264"/>
        <v>3983</v>
      </c>
      <c r="L534" s="17">
        <f t="shared" si="264"/>
        <v>0</v>
      </c>
      <c r="M534" s="17">
        <f t="shared" si="264"/>
        <v>0</v>
      </c>
      <c r="N534" s="17">
        <f t="shared" si="264"/>
        <v>3983</v>
      </c>
      <c r="O534" s="17">
        <f t="shared" si="264"/>
        <v>3983</v>
      </c>
      <c r="P534" s="17">
        <f t="shared" si="264"/>
        <v>0</v>
      </c>
      <c r="Q534" s="17">
        <f t="shared" si="264"/>
        <v>0</v>
      </c>
    </row>
    <row r="535" spans="1:17" s="18" customFormat="1" ht="77.25" customHeight="1">
      <c r="A535" s="47" t="s">
        <v>356</v>
      </c>
      <c r="B535" s="22" t="s">
        <v>157</v>
      </c>
      <c r="C535" s="22" t="s">
        <v>154</v>
      </c>
      <c r="D535" s="51" t="s">
        <v>85</v>
      </c>
      <c r="E535" s="22"/>
      <c r="F535" s="17">
        <f>F536</f>
        <v>3948</v>
      </c>
      <c r="G535" s="17">
        <f t="shared" si="264"/>
        <v>3983</v>
      </c>
      <c r="H535" s="17">
        <f t="shared" si="264"/>
        <v>0</v>
      </c>
      <c r="I535" s="17">
        <f t="shared" si="264"/>
        <v>0</v>
      </c>
      <c r="J535" s="17">
        <f t="shared" si="264"/>
        <v>3983</v>
      </c>
      <c r="K535" s="17">
        <f t="shared" si="264"/>
        <v>3983</v>
      </c>
      <c r="L535" s="17">
        <f t="shared" si="264"/>
        <v>0</v>
      </c>
      <c r="M535" s="17">
        <f t="shared" si="264"/>
        <v>0</v>
      </c>
      <c r="N535" s="17">
        <f t="shared" si="264"/>
        <v>3983</v>
      </c>
      <c r="O535" s="17">
        <f t="shared" si="264"/>
        <v>3983</v>
      </c>
      <c r="P535" s="17">
        <f t="shared" si="264"/>
        <v>0</v>
      </c>
      <c r="Q535" s="17">
        <f t="shared" si="264"/>
        <v>0</v>
      </c>
    </row>
    <row r="536" spans="1:17" s="18" customFormat="1" ht="75">
      <c r="A536" s="50" t="s">
        <v>258</v>
      </c>
      <c r="B536" s="22" t="s">
        <v>157</v>
      </c>
      <c r="C536" s="22" t="s">
        <v>154</v>
      </c>
      <c r="D536" s="51" t="s">
        <v>86</v>
      </c>
      <c r="E536" s="22"/>
      <c r="F536" s="17">
        <f>F538+F537</f>
        <v>3948</v>
      </c>
      <c r="G536" s="17">
        <f aca="true" t="shared" si="265" ref="G536:Q536">G538+G537</f>
        <v>3983</v>
      </c>
      <c r="H536" s="17">
        <f t="shared" si="265"/>
        <v>0</v>
      </c>
      <c r="I536" s="17">
        <f t="shared" si="265"/>
        <v>0</v>
      </c>
      <c r="J536" s="17">
        <f t="shared" si="265"/>
        <v>3983</v>
      </c>
      <c r="K536" s="17">
        <f t="shared" si="265"/>
        <v>3983</v>
      </c>
      <c r="L536" s="17">
        <f t="shared" si="265"/>
        <v>0</v>
      </c>
      <c r="M536" s="17">
        <f t="shared" si="265"/>
        <v>0</v>
      </c>
      <c r="N536" s="17">
        <f t="shared" si="265"/>
        <v>3983</v>
      </c>
      <c r="O536" s="17">
        <f t="shared" si="265"/>
        <v>3983</v>
      </c>
      <c r="P536" s="17">
        <f t="shared" si="265"/>
        <v>0</v>
      </c>
      <c r="Q536" s="17">
        <f t="shared" si="265"/>
        <v>0</v>
      </c>
    </row>
    <row r="537" spans="1:17" s="18" customFormat="1" ht="37.5">
      <c r="A537" s="79" t="s">
        <v>118</v>
      </c>
      <c r="B537" s="22" t="s">
        <v>157</v>
      </c>
      <c r="C537" s="22" t="s">
        <v>154</v>
      </c>
      <c r="D537" s="51" t="s">
        <v>86</v>
      </c>
      <c r="E537" s="22" t="s">
        <v>209</v>
      </c>
      <c r="F537" s="17">
        <v>58.2</v>
      </c>
      <c r="G537" s="17">
        <v>60</v>
      </c>
      <c r="H537" s="17"/>
      <c r="I537" s="17"/>
      <c r="J537" s="17">
        <f>K537+L537+M537</f>
        <v>60</v>
      </c>
      <c r="K537" s="17">
        <v>60</v>
      </c>
      <c r="L537" s="17"/>
      <c r="M537" s="17"/>
      <c r="N537" s="17">
        <f>O537+P537+Q537</f>
        <v>60</v>
      </c>
      <c r="O537" s="17">
        <v>60</v>
      </c>
      <c r="P537" s="27"/>
      <c r="Q537" s="27"/>
    </row>
    <row r="538" spans="1:17" s="18" customFormat="1" ht="37.5">
      <c r="A538" s="79" t="s">
        <v>256</v>
      </c>
      <c r="B538" s="22" t="s">
        <v>157</v>
      </c>
      <c r="C538" s="22" t="s">
        <v>154</v>
      </c>
      <c r="D538" s="51" t="s">
        <v>86</v>
      </c>
      <c r="E538" s="22" t="s">
        <v>255</v>
      </c>
      <c r="F538" s="17">
        <v>3889.8</v>
      </c>
      <c r="G538" s="17">
        <v>3923</v>
      </c>
      <c r="H538" s="17"/>
      <c r="I538" s="17"/>
      <c r="J538" s="17">
        <f>K538+L538+M538</f>
        <v>3923</v>
      </c>
      <c r="K538" s="17">
        <v>3923</v>
      </c>
      <c r="L538" s="17"/>
      <c r="M538" s="17"/>
      <c r="N538" s="17">
        <f>O538+P538+Q538</f>
        <v>3923</v>
      </c>
      <c r="O538" s="17">
        <v>3923</v>
      </c>
      <c r="P538" s="27"/>
      <c r="Q538" s="27"/>
    </row>
    <row r="539" spans="1:17" s="18" customFormat="1" ht="56.25">
      <c r="A539" s="79" t="s">
        <v>463</v>
      </c>
      <c r="B539" s="22" t="s">
        <v>157</v>
      </c>
      <c r="C539" s="22" t="s">
        <v>154</v>
      </c>
      <c r="D539" s="51" t="s">
        <v>129</v>
      </c>
      <c r="E539" s="22"/>
      <c r="F539" s="17">
        <f>F543+F540</f>
        <v>3469.2</v>
      </c>
      <c r="G539" s="17">
        <f aca="true" t="shared" si="266" ref="G539:Q539">G543+G540</f>
        <v>4574.5</v>
      </c>
      <c r="H539" s="17">
        <f t="shared" si="266"/>
        <v>240.8</v>
      </c>
      <c r="I539" s="17">
        <f t="shared" si="266"/>
        <v>0</v>
      </c>
      <c r="J539" s="17">
        <f t="shared" si="266"/>
        <v>0</v>
      </c>
      <c r="K539" s="17">
        <f t="shared" si="266"/>
        <v>0</v>
      </c>
      <c r="L539" s="17">
        <f t="shared" si="266"/>
        <v>0</v>
      </c>
      <c r="M539" s="17">
        <f t="shared" si="266"/>
        <v>0</v>
      </c>
      <c r="N539" s="17">
        <f t="shared" si="266"/>
        <v>0</v>
      </c>
      <c r="O539" s="17">
        <f t="shared" si="266"/>
        <v>0</v>
      </c>
      <c r="P539" s="17">
        <f t="shared" si="266"/>
        <v>0</v>
      </c>
      <c r="Q539" s="17">
        <f t="shared" si="266"/>
        <v>0</v>
      </c>
    </row>
    <row r="540" spans="1:17" s="18" customFormat="1" ht="38.25" customHeight="1">
      <c r="A540" s="79" t="s">
        <v>394</v>
      </c>
      <c r="B540" s="22" t="s">
        <v>157</v>
      </c>
      <c r="C540" s="22" t="s">
        <v>154</v>
      </c>
      <c r="D540" s="51" t="s">
        <v>130</v>
      </c>
      <c r="E540" s="22"/>
      <c r="F540" s="17">
        <f>F541</f>
        <v>1486.8</v>
      </c>
      <c r="G540" s="17">
        <f aca="true" t="shared" si="267" ref="G540:Q541">G541</f>
        <v>1372.4</v>
      </c>
      <c r="H540" s="17">
        <f t="shared" si="267"/>
        <v>72.2</v>
      </c>
      <c r="I540" s="17">
        <f t="shared" si="267"/>
        <v>0</v>
      </c>
      <c r="J540" s="17">
        <f t="shared" si="267"/>
        <v>0</v>
      </c>
      <c r="K540" s="17">
        <f t="shared" si="267"/>
        <v>0</v>
      </c>
      <c r="L540" s="17">
        <f t="shared" si="267"/>
        <v>0</v>
      </c>
      <c r="M540" s="17">
        <f t="shared" si="267"/>
        <v>0</v>
      </c>
      <c r="N540" s="17">
        <f t="shared" si="267"/>
        <v>0</v>
      </c>
      <c r="O540" s="17">
        <f t="shared" si="267"/>
        <v>0</v>
      </c>
      <c r="P540" s="17">
        <f t="shared" si="267"/>
        <v>0</v>
      </c>
      <c r="Q540" s="17">
        <f t="shared" si="267"/>
        <v>0</v>
      </c>
    </row>
    <row r="541" spans="1:17" s="18" customFormat="1" ht="37.5">
      <c r="A541" s="79" t="s">
        <v>395</v>
      </c>
      <c r="B541" s="22" t="s">
        <v>157</v>
      </c>
      <c r="C541" s="22" t="s">
        <v>154</v>
      </c>
      <c r="D541" s="51" t="s">
        <v>412</v>
      </c>
      <c r="E541" s="22"/>
      <c r="F541" s="17">
        <f>F542</f>
        <v>1486.8</v>
      </c>
      <c r="G541" s="17">
        <f t="shared" si="267"/>
        <v>1372.4</v>
      </c>
      <c r="H541" s="17">
        <f t="shared" si="267"/>
        <v>72.2</v>
      </c>
      <c r="I541" s="17">
        <f t="shared" si="267"/>
        <v>0</v>
      </c>
      <c r="J541" s="17">
        <f t="shared" si="267"/>
        <v>0</v>
      </c>
      <c r="K541" s="17">
        <f t="shared" si="267"/>
        <v>0</v>
      </c>
      <c r="L541" s="17">
        <f t="shared" si="267"/>
        <v>0</v>
      </c>
      <c r="M541" s="17">
        <f t="shared" si="267"/>
        <v>0</v>
      </c>
      <c r="N541" s="17">
        <f t="shared" si="267"/>
        <v>0</v>
      </c>
      <c r="O541" s="17">
        <f t="shared" si="267"/>
        <v>0</v>
      </c>
      <c r="P541" s="17">
        <f t="shared" si="267"/>
        <v>0</v>
      </c>
      <c r="Q541" s="17">
        <f t="shared" si="267"/>
        <v>0</v>
      </c>
    </row>
    <row r="542" spans="1:17" s="18" customFormat="1" ht="37.5">
      <c r="A542" s="79" t="s">
        <v>256</v>
      </c>
      <c r="B542" s="22" t="s">
        <v>157</v>
      </c>
      <c r="C542" s="22" t="s">
        <v>154</v>
      </c>
      <c r="D542" s="51" t="s">
        <v>412</v>
      </c>
      <c r="E542" s="22" t="s">
        <v>255</v>
      </c>
      <c r="F542" s="17">
        <v>1486.8</v>
      </c>
      <c r="G542" s="17">
        <v>1372.4</v>
      </c>
      <c r="H542" s="17">
        <v>72.2</v>
      </c>
      <c r="I542" s="17"/>
      <c r="J542" s="17">
        <f>K542+L542+M542</f>
        <v>0</v>
      </c>
      <c r="K542" s="17"/>
      <c r="L542" s="17"/>
      <c r="M542" s="17"/>
      <c r="N542" s="17">
        <f>O542+P542+Q542</f>
        <v>0</v>
      </c>
      <c r="O542" s="27"/>
      <c r="P542" s="27"/>
      <c r="Q542" s="27"/>
    </row>
    <row r="543" spans="1:17" s="18" customFormat="1" ht="56.25">
      <c r="A543" s="79" t="s">
        <v>324</v>
      </c>
      <c r="B543" s="22" t="s">
        <v>157</v>
      </c>
      <c r="C543" s="22" t="s">
        <v>154</v>
      </c>
      <c r="D543" s="51" t="s">
        <v>131</v>
      </c>
      <c r="E543" s="22"/>
      <c r="F543" s="17">
        <f>F544</f>
        <v>1982.4</v>
      </c>
      <c r="G543" s="17">
        <f aca="true" t="shared" si="268" ref="G543:Q544">G544</f>
        <v>3202.1</v>
      </c>
      <c r="H543" s="17">
        <f t="shared" si="268"/>
        <v>168.6</v>
      </c>
      <c r="I543" s="17">
        <f t="shared" si="268"/>
        <v>0</v>
      </c>
      <c r="J543" s="17">
        <f t="shared" si="268"/>
        <v>0</v>
      </c>
      <c r="K543" s="17">
        <f t="shared" si="268"/>
        <v>0</v>
      </c>
      <c r="L543" s="17">
        <f t="shared" si="268"/>
        <v>0</v>
      </c>
      <c r="M543" s="17">
        <f t="shared" si="268"/>
        <v>0</v>
      </c>
      <c r="N543" s="17">
        <f t="shared" si="268"/>
        <v>0</v>
      </c>
      <c r="O543" s="17">
        <f t="shared" si="268"/>
        <v>0</v>
      </c>
      <c r="P543" s="17">
        <f t="shared" si="268"/>
        <v>0</v>
      </c>
      <c r="Q543" s="17">
        <f t="shared" si="268"/>
        <v>0</v>
      </c>
    </row>
    <row r="544" spans="1:17" s="18" customFormat="1" ht="37.5">
      <c r="A544" s="79" t="s">
        <v>362</v>
      </c>
      <c r="B544" s="22" t="s">
        <v>157</v>
      </c>
      <c r="C544" s="22" t="s">
        <v>154</v>
      </c>
      <c r="D544" s="51" t="s">
        <v>377</v>
      </c>
      <c r="E544" s="22"/>
      <c r="F544" s="17">
        <f>F545</f>
        <v>1982.4</v>
      </c>
      <c r="G544" s="17">
        <f t="shared" si="268"/>
        <v>3202.1</v>
      </c>
      <c r="H544" s="17">
        <f t="shared" si="268"/>
        <v>168.6</v>
      </c>
      <c r="I544" s="17">
        <f t="shared" si="268"/>
        <v>0</v>
      </c>
      <c r="J544" s="17">
        <f t="shared" si="268"/>
        <v>0</v>
      </c>
      <c r="K544" s="17">
        <f t="shared" si="268"/>
        <v>0</v>
      </c>
      <c r="L544" s="17">
        <f t="shared" si="268"/>
        <v>0</v>
      </c>
      <c r="M544" s="17">
        <f t="shared" si="268"/>
        <v>0</v>
      </c>
      <c r="N544" s="17">
        <f t="shared" si="268"/>
        <v>0</v>
      </c>
      <c r="O544" s="17">
        <f t="shared" si="268"/>
        <v>0</v>
      </c>
      <c r="P544" s="17">
        <f t="shared" si="268"/>
        <v>0</v>
      </c>
      <c r="Q544" s="17">
        <f t="shared" si="268"/>
        <v>0</v>
      </c>
    </row>
    <row r="545" spans="1:17" s="18" customFormat="1" ht="37.5">
      <c r="A545" s="79" t="s">
        <v>256</v>
      </c>
      <c r="B545" s="22" t="s">
        <v>157</v>
      </c>
      <c r="C545" s="22" t="s">
        <v>154</v>
      </c>
      <c r="D545" s="51" t="s">
        <v>377</v>
      </c>
      <c r="E545" s="22" t="s">
        <v>255</v>
      </c>
      <c r="F545" s="17">
        <v>1982.4</v>
      </c>
      <c r="G545" s="17">
        <v>3202.1</v>
      </c>
      <c r="H545" s="17">
        <v>168.6</v>
      </c>
      <c r="I545" s="17"/>
      <c r="J545" s="17">
        <f>K545+L545+M545</f>
        <v>0</v>
      </c>
      <c r="K545" s="17"/>
      <c r="L545" s="17"/>
      <c r="M545" s="17"/>
      <c r="N545" s="17">
        <f>O545+P545+Q545</f>
        <v>0</v>
      </c>
      <c r="O545" s="27"/>
      <c r="P545" s="27"/>
      <c r="Q545" s="27"/>
    </row>
    <row r="546" spans="1:17" s="18" customFormat="1" ht="18.75">
      <c r="A546" s="79" t="s">
        <v>408</v>
      </c>
      <c r="B546" s="22" t="s">
        <v>157</v>
      </c>
      <c r="C546" s="22" t="s">
        <v>154</v>
      </c>
      <c r="D546" s="51" t="s">
        <v>289</v>
      </c>
      <c r="E546" s="22"/>
      <c r="F546" s="17">
        <f>F547</f>
        <v>10</v>
      </c>
      <c r="G546" s="17">
        <f aca="true" t="shared" si="269" ref="G546:N546">G547</f>
        <v>0</v>
      </c>
      <c r="H546" s="17">
        <f t="shared" si="269"/>
        <v>0</v>
      </c>
      <c r="I546" s="17">
        <f t="shared" si="269"/>
        <v>0</v>
      </c>
      <c r="J546" s="17">
        <f t="shared" si="269"/>
        <v>0</v>
      </c>
      <c r="K546" s="17">
        <f t="shared" si="269"/>
        <v>0</v>
      </c>
      <c r="L546" s="17">
        <f t="shared" si="269"/>
        <v>0</v>
      </c>
      <c r="M546" s="17">
        <f t="shared" si="269"/>
        <v>0</v>
      </c>
      <c r="N546" s="17">
        <f t="shared" si="269"/>
        <v>0</v>
      </c>
      <c r="O546" s="27"/>
      <c r="P546" s="27"/>
      <c r="Q546" s="27"/>
    </row>
    <row r="547" spans="1:17" s="18" customFormat="1" ht="18.75">
      <c r="A547" s="79" t="s">
        <v>178</v>
      </c>
      <c r="B547" s="22" t="s">
        <v>157</v>
      </c>
      <c r="C547" s="22" t="s">
        <v>154</v>
      </c>
      <c r="D547" s="51" t="s">
        <v>290</v>
      </c>
      <c r="E547" s="22"/>
      <c r="F547" s="17">
        <f>F548</f>
        <v>10</v>
      </c>
      <c r="G547" s="17">
        <f aca="true" t="shared" si="270" ref="G547:N547">G548</f>
        <v>0</v>
      </c>
      <c r="H547" s="17">
        <f t="shared" si="270"/>
        <v>0</v>
      </c>
      <c r="I547" s="17">
        <f t="shared" si="270"/>
        <v>0</v>
      </c>
      <c r="J547" s="17">
        <f t="shared" si="270"/>
        <v>0</v>
      </c>
      <c r="K547" s="17">
        <f t="shared" si="270"/>
        <v>0</v>
      </c>
      <c r="L547" s="17">
        <f t="shared" si="270"/>
        <v>0</v>
      </c>
      <c r="M547" s="17">
        <f t="shared" si="270"/>
        <v>0</v>
      </c>
      <c r="N547" s="17">
        <f t="shared" si="270"/>
        <v>0</v>
      </c>
      <c r="O547" s="27"/>
      <c r="P547" s="27"/>
      <c r="Q547" s="27"/>
    </row>
    <row r="548" spans="1:17" s="18" customFormat="1" ht="18.75">
      <c r="A548" s="79" t="s">
        <v>217</v>
      </c>
      <c r="B548" s="22" t="s">
        <v>157</v>
      </c>
      <c r="C548" s="22" t="s">
        <v>154</v>
      </c>
      <c r="D548" s="51" t="s">
        <v>290</v>
      </c>
      <c r="E548" s="22" t="s">
        <v>213</v>
      </c>
      <c r="F548" s="17">
        <v>10</v>
      </c>
      <c r="G548" s="17"/>
      <c r="H548" s="17"/>
      <c r="I548" s="17"/>
      <c r="J548" s="17">
        <v>0</v>
      </c>
      <c r="K548" s="17"/>
      <c r="L548" s="17"/>
      <c r="M548" s="17"/>
      <c r="N548" s="17">
        <v>0</v>
      </c>
      <c r="O548" s="27"/>
      <c r="P548" s="27"/>
      <c r="Q548" s="27"/>
    </row>
    <row r="549" spans="1:17" s="18" customFormat="1" ht="18.75">
      <c r="A549" s="80" t="s">
        <v>177</v>
      </c>
      <c r="B549" s="19" t="s">
        <v>157</v>
      </c>
      <c r="C549" s="19" t="s">
        <v>152</v>
      </c>
      <c r="D549" s="19"/>
      <c r="E549" s="19"/>
      <c r="F549" s="20">
        <f>F550</f>
        <v>5610</v>
      </c>
      <c r="G549" s="20">
        <f aca="true" t="shared" si="271" ref="G549:N549">G550</f>
        <v>5160</v>
      </c>
      <c r="H549" s="20">
        <f t="shared" si="271"/>
        <v>0</v>
      </c>
      <c r="I549" s="20">
        <f t="shared" si="271"/>
        <v>0</v>
      </c>
      <c r="J549" s="20">
        <f t="shared" si="271"/>
        <v>5160</v>
      </c>
      <c r="K549" s="20">
        <f t="shared" si="271"/>
        <v>5160</v>
      </c>
      <c r="L549" s="20">
        <f t="shared" si="271"/>
        <v>0</v>
      </c>
      <c r="M549" s="20">
        <f t="shared" si="271"/>
        <v>0</v>
      </c>
      <c r="N549" s="20">
        <f t="shared" si="271"/>
        <v>5160</v>
      </c>
      <c r="O549" s="17" t="e">
        <f>#REF!+O550</f>
        <v>#REF!</v>
      </c>
      <c r="P549" s="17" t="e">
        <f>#REF!+P550</f>
        <v>#REF!</v>
      </c>
      <c r="Q549" s="17" t="e">
        <f>#REF!+Q550</f>
        <v>#REF!</v>
      </c>
    </row>
    <row r="550" spans="1:17" s="18" customFormat="1" ht="37.5">
      <c r="A550" s="79" t="s">
        <v>455</v>
      </c>
      <c r="B550" s="22" t="s">
        <v>157</v>
      </c>
      <c r="C550" s="22" t="s">
        <v>152</v>
      </c>
      <c r="D550" s="22" t="s">
        <v>338</v>
      </c>
      <c r="E550" s="22"/>
      <c r="F550" s="17">
        <f>F551</f>
        <v>5610</v>
      </c>
      <c r="G550" s="17">
        <f aca="true" t="shared" si="272" ref="G550:Q552">G551</f>
        <v>5160</v>
      </c>
      <c r="H550" s="17">
        <f t="shared" si="272"/>
        <v>0</v>
      </c>
      <c r="I550" s="17">
        <f t="shared" si="272"/>
        <v>0</v>
      </c>
      <c r="J550" s="17">
        <f t="shared" si="272"/>
        <v>5160</v>
      </c>
      <c r="K550" s="17">
        <f t="shared" si="272"/>
        <v>5160</v>
      </c>
      <c r="L550" s="17">
        <f t="shared" si="272"/>
        <v>0</v>
      </c>
      <c r="M550" s="17">
        <f t="shared" si="272"/>
        <v>0</v>
      </c>
      <c r="N550" s="17">
        <f t="shared" si="272"/>
        <v>5160</v>
      </c>
      <c r="O550" s="17">
        <f t="shared" si="272"/>
        <v>5160</v>
      </c>
      <c r="P550" s="17">
        <f t="shared" si="272"/>
        <v>0</v>
      </c>
      <c r="Q550" s="17">
        <f t="shared" si="272"/>
        <v>0</v>
      </c>
    </row>
    <row r="551" spans="1:17" s="18" customFormat="1" ht="18.75">
      <c r="A551" s="15" t="s">
        <v>227</v>
      </c>
      <c r="B551" s="22" t="s">
        <v>157</v>
      </c>
      <c r="C551" s="22" t="s">
        <v>152</v>
      </c>
      <c r="D551" s="22" t="s">
        <v>344</v>
      </c>
      <c r="E551" s="22"/>
      <c r="F551" s="17">
        <f>F552</f>
        <v>5610</v>
      </c>
      <c r="G551" s="17">
        <f t="shared" si="272"/>
        <v>5160</v>
      </c>
      <c r="H551" s="17">
        <f t="shared" si="272"/>
        <v>0</v>
      </c>
      <c r="I551" s="17">
        <f t="shared" si="272"/>
        <v>0</v>
      </c>
      <c r="J551" s="17">
        <f t="shared" si="272"/>
        <v>5160</v>
      </c>
      <c r="K551" s="17">
        <f t="shared" si="272"/>
        <v>5160</v>
      </c>
      <c r="L551" s="17">
        <f t="shared" si="272"/>
        <v>0</v>
      </c>
      <c r="M551" s="17">
        <f t="shared" si="272"/>
        <v>0</v>
      </c>
      <c r="N551" s="17">
        <f t="shared" si="272"/>
        <v>5160</v>
      </c>
      <c r="O551" s="17">
        <f t="shared" si="272"/>
        <v>5160</v>
      </c>
      <c r="P551" s="17">
        <f t="shared" si="272"/>
        <v>0</v>
      </c>
      <c r="Q551" s="17">
        <f t="shared" si="272"/>
        <v>0</v>
      </c>
    </row>
    <row r="552" spans="1:17" s="18" customFormat="1" ht="56.25">
      <c r="A552" s="43" t="s">
        <v>359</v>
      </c>
      <c r="B552" s="22" t="s">
        <v>157</v>
      </c>
      <c r="C552" s="22" t="s">
        <v>152</v>
      </c>
      <c r="D552" s="22" t="s">
        <v>87</v>
      </c>
      <c r="E552" s="22"/>
      <c r="F552" s="17">
        <f>F553</f>
        <v>5610</v>
      </c>
      <c r="G552" s="17">
        <f t="shared" si="272"/>
        <v>5160</v>
      </c>
      <c r="H552" s="17">
        <f t="shared" si="272"/>
        <v>0</v>
      </c>
      <c r="I552" s="17">
        <f t="shared" si="272"/>
        <v>0</v>
      </c>
      <c r="J552" s="17">
        <f t="shared" si="272"/>
        <v>5160</v>
      </c>
      <c r="K552" s="17">
        <f t="shared" si="272"/>
        <v>5160</v>
      </c>
      <c r="L552" s="17">
        <f t="shared" si="272"/>
        <v>0</v>
      </c>
      <c r="M552" s="17">
        <f t="shared" si="272"/>
        <v>0</v>
      </c>
      <c r="N552" s="17">
        <f t="shared" si="272"/>
        <v>5160</v>
      </c>
      <c r="O552" s="17">
        <f t="shared" si="272"/>
        <v>5160</v>
      </c>
      <c r="P552" s="17">
        <f t="shared" si="272"/>
        <v>0</v>
      </c>
      <c r="Q552" s="17">
        <f t="shared" si="272"/>
        <v>0</v>
      </c>
    </row>
    <row r="553" spans="1:17" s="18" customFormat="1" ht="75">
      <c r="A553" s="50" t="s">
        <v>258</v>
      </c>
      <c r="B553" s="22" t="s">
        <v>157</v>
      </c>
      <c r="C553" s="22" t="s">
        <v>152</v>
      </c>
      <c r="D553" s="22" t="s">
        <v>88</v>
      </c>
      <c r="E553" s="22"/>
      <c r="F553" s="17">
        <f>F554+F555</f>
        <v>5610</v>
      </c>
      <c r="G553" s="17">
        <f aca="true" t="shared" si="273" ref="G553:Q553">G554+G555</f>
        <v>5160</v>
      </c>
      <c r="H553" s="17">
        <f t="shared" si="273"/>
        <v>0</v>
      </c>
      <c r="I553" s="17">
        <f t="shared" si="273"/>
        <v>0</v>
      </c>
      <c r="J553" s="17">
        <f t="shared" si="273"/>
        <v>5160</v>
      </c>
      <c r="K553" s="17">
        <f t="shared" si="273"/>
        <v>5160</v>
      </c>
      <c r="L553" s="17">
        <f t="shared" si="273"/>
        <v>0</v>
      </c>
      <c r="M553" s="17">
        <f t="shared" si="273"/>
        <v>0</v>
      </c>
      <c r="N553" s="17">
        <f t="shared" si="273"/>
        <v>5160</v>
      </c>
      <c r="O553" s="17">
        <f t="shared" si="273"/>
        <v>5160</v>
      </c>
      <c r="P553" s="17">
        <f t="shared" si="273"/>
        <v>0</v>
      </c>
      <c r="Q553" s="17">
        <f t="shared" si="273"/>
        <v>0</v>
      </c>
    </row>
    <row r="554" spans="1:17" s="18" customFormat="1" ht="37.5">
      <c r="A554" s="79" t="s">
        <v>118</v>
      </c>
      <c r="B554" s="22" t="s">
        <v>157</v>
      </c>
      <c r="C554" s="22" t="s">
        <v>152</v>
      </c>
      <c r="D554" s="22" t="s">
        <v>88</v>
      </c>
      <c r="E554" s="22" t="s">
        <v>209</v>
      </c>
      <c r="F554" s="17">
        <v>55.5</v>
      </c>
      <c r="G554" s="17">
        <v>51.6</v>
      </c>
      <c r="H554" s="17"/>
      <c r="I554" s="17"/>
      <c r="J554" s="17">
        <f>K554+L554+M554</f>
        <v>51.6</v>
      </c>
      <c r="K554" s="17">
        <v>51.6</v>
      </c>
      <c r="L554" s="17"/>
      <c r="M554" s="17"/>
      <c r="N554" s="17">
        <f>O554+P554+Q554</f>
        <v>51.6</v>
      </c>
      <c r="O554" s="17">
        <v>51.6</v>
      </c>
      <c r="P554" s="27"/>
      <c r="Q554" s="27"/>
    </row>
    <row r="555" spans="1:17" s="18" customFormat="1" ht="37.5">
      <c r="A555" s="79" t="s">
        <v>256</v>
      </c>
      <c r="B555" s="22" t="s">
        <v>157</v>
      </c>
      <c r="C555" s="22" t="s">
        <v>152</v>
      </c>
      <c r="D555" s="22" t="s">
        <v>88</v>
      </c>
      <c r="E555" s="22" t="s">
        <v>255</v>
      </c>
      <c r="F555" s="17">
        <v>5554.5</v>
      </c>
      <c r="G555" s="17">
        <v>5108.4</v>
      </c>
      <c r="H555" s="17"/>
      <c r="I555" s="17"/>
      <c r="J555" s="17">
        <f>K555+L555+M555</f>
        <v>5108.4</v>
      </c>
      <c r="K555" s="17">
        <v>5108.4</v>
      </c>
      <c r="L555" s="17"/>
      <c r="M555" s="17"/>
      <c r="N555" s="17">
        <f>O555+P555+Q555</f>
        <v>5108.4</v>
      </c>
      <c r="O555" s="17">
        <v>5108.4</v>
      </c>
      <c r="P555" s="27"/>
      <c r="Q555" s="27"/>
    </row>
    <row r="556" spans="1:17" s="18" customFormat="1" ht="24.75" customHeight="1">
      <c r="A556" s="80" t="s">
        <v>651</v>
      </c>
      <c r="B556" s="19" t="s">
        <v>157</v>
      </c>
      <c r="C556" s="19" t="s">
        <v>167</v>
      </c>
      <c r="D556" s="19"/>
      <c r="E556" s="19"/>
      <c r="F556" s="20">
        <f>F557</f>
        <v>381.5</v>
      </c>
      <c r="G556" s="20">
        <f aca="true" t="shared" si="274" ref="G556:N557">G557</f>
        <v>0</v>
      </c>
      <c r="H556" s="20">
        <f t="shared" si="274"/>
        <v>0</v>
      </c>
      <c r="I556" s="20">
        <f t="shared" si="274"/>
        <v>0</v>
      </c>
      <c r="J556" s="20">
        <f t="shared" si="274"/>
        <v>0</v>
      </c>
      <c r="K556" s="20">
        <f t="shared" si="274"/>
        <v>0</v>
      </c>
      <c r="L556" s="20">
        <f t="shared" si="274"/>
        <v>0</v>
      </c>
      <c r="M556" s="20">
        <f t="shared" si="274"/>
        <v>0</v>
      </c>
      <c r="N556" s="20">
        <f t="shared" si="274"/>
        <v>0</v>
      </c>
      <c r="O556" s="17"/>
      <c r="P556" s="27"/>
      <c r="Q556" s="27"/>
    </row>
    <row r="557" spans="1:17" s="18" customFormat="1" ht="37.5" customHeight="1">
      <c r="A557" s="79" t="s">
        <v>239</v>
      </c>
      <c r="B557" s="22" t="s">
        <v>157</v>
      </c>
      <c r="C557" s="22" t="s">
        <v>167</v>
      </c>
      <c r="D557" s="22" t="s">
        <v>295</v>
      </c>
      <c r="E557" s="22"/>
      <c r="F557" s="17">
        <f>F558</f>
        <v>381.5</v>
      </c>
      <c r="G557" s="17">
        <f t="shared" si="274"/>
        <v>0</v>
      </c>
      <c r="H557" s="17">
        <f t="shared" si="274"/>
        <v>0</v>
      </c>
      <c r="I557" s="17">
        <f t="shared" si="274"/>
        <v>0</v>
      </c>
      <c r="J557" s="17">
        <f t="shared" si="274"/>
        <v>0</v>
      </c>
      <c r="K557" s="17">
        <f t="shared" si="274"/>
        <v>0</v>
      </c>
      <c r="L557" s="17">
        <f t="shared" si="274"/>
        <v>0</v>
      </c>
      <c r="M557" s="17">
        <f t="shared" si="274"/>
        <v>0</v>
      </c>
      <c r="N557" s="17">
        <f t="shared" si="274"/>
        <v>0</v>
      </c>
      <c r="O557" s="17">
        <f>O558</f>
        <v>0</v>
      </c>
      <c r="P557" s="17">
        <f>P558</f>
        <v>0</v>
      </c>
      <c r="Q557" s="17">
        <f>Q558</f>
        <v>0</v>
      </c>
    </row>
    <row r="558" spans="1:17" s="18" customFormat="1" ht="20.25" customHeight="1">
      <c r="A558" s="79" t="s">
        <v>180</v>
      </c>
      <c r="B558" s="22" t="s">
        <v>157</v>
      </c>
      <c r="C558" s="22" t="s">
        <v>167</v>
      </c>
      <c r="D558" s="22" t="s">
        <v>326</v>
      </c>
      <c r="E558" s="22"/>
      <c r="F558" s="17">
        <f>F559</f>
        <v>381.5</v>
      </c>
      <c r="G558" s="17">
        <f aca="true" t="shared" si="275" ref="G558:N558">G559</f>
        <v>0</v>
      </c>
      <c r="H558" s="17">
        <f t="shared" si="275"/>
        <v>0</v>
      </c>
      <c r="I558" s="17">
        <f t="shared" si="275"/>
        <v>0</v>
      </c>
      <c r="J558" s="17">
        <f t="shared" si="275"/>
        <v>0</v>
      </c>
      <c r="K558" s="17">
        <f t="shared" si="275"/>
        <v>0</v>
      </c>
      <c r="L558" s="17">
        <f t="shared" si="275"/>
        <v>0</v>
      </c>
      <c r="M558" s="17">
        <f t="shared" si="275"/>
        <v>0</v>
      </c>
      <c r="N558" s="17">
        <f t="shared" si="275"/>
        <v>0</v>
      </c>
      <c r="O558" s="17"/>
      <c r="P558" s="27"/>
      <c r="Q558" s="27"/>
    </row>
    <row r="559" spans="1:17" s="18" customFormat="1" ht="35.25" customHeight="1">
      <c r="A559" s="79" t="s">
        <v>653</v>
      </c>
      <c r="B559" s="22" t="s">
        <v>157</v>
      </c>
      <c r="C559" s="22" t="s">
        <v>167</v>
      </c>
      <c r="D559" s="22" t="s">
        <v>326</v>
      </c>
      <c r="E559" s="22" t="s">
        <v>220</v>
      </c>
      <c r="F559" s="17">
        <v>381.5</v>
      </c>
      <c r="G559" s="17"/>
      <c r="H559" s="17"/>
      <c r="I559" s="17"/>
      <c r="J559" s="17">
        <v>0</v>
      </c>
      <c r="K559" s="17"/>
      <c r="L559" s="17"/>
      <c r="M559" s="17"/>
      <c r="N559" s="17">
        <v>0</v>
      </c>
      <c r="O559" s="17"/>
      <c r="P559" s="27"/>
      <c r="Q559" s="27"/>
    </row>
    <row r="560" spans="1:17" s="18" customFormat="1" ht="18.75">
      <c r="A560" s="80" t="s">
        <v>191</v>
      </c>
      <c r="B560" s="19" t="s">
        <v>173</v>
      </c>
      <c r="C560" s="19" t="s">
        <v>548</v>
      </c>
      <c r="D560" s="19"/>
      <c r="E560" s="19"/>
      <c r="F560" s="20">
        <f>F561</f>
        <v>9349.7</v>
      </c>
      <c r="G560" s="20" t="e">
        <f aca="true" t="shared" si="276" ref="G560:Q560">G561</f>
        <v>#REF!</v>
      </c>
      <c r="H560" s="20" t="e">
        <f t="shared" si="276"/>
        <v>#REF!</v>
      </c>
      <c r="I560" s="20" t="e">
        <f t="shared" si="276"/>
        <v>#REF!</v>
      </c>
      <c r="J560" s="20">
        <f t="shared" si="276"/>
        <v>5877.2</v>
      </c>
      <c r="K560" s="20">
        <f t="shared" si="276"/>
        <v>0</v>
      </c>
      <c r="L560" s="20">
        <f t="shared" si="276"/>
        <v>5339.7</v>
      </c>
      <c r="M560" s="20">
        <f t="shared" si="276"/>
        <v>537.5</v>
      </c>
      <c r="N560" s="20">
        <f t="shared" si="276"/>
        <v>5737.5</v>
      </c>
      <c r="O560" s="17">
        <f t="shared" si="276"/>
        <v>0</v>
      </c>
      <c r="P560" s="17">
        <f t="shared" si="276"/>
        <v>5200</v>
      </c>
      <c r="Q560" s="17">
        <f t="shared" si="276"/>
        <v>537.5</v>
      </c>
    </row>
    <row r="561" spans="1:17" s="18" customFormat="1" ht="18.75">
      <c r="A561" s="79" t="s">
        <v>192</v>
      </c>
      <c r="B561" s="22" t="s">
        <v>173</v>
      </c>
      <c r="C561" s="22" t="s">
        <v>155</v>
      </c>
      <c r="D561" s="22"/>
      <c r="E561" s="22"/>
      <c r="F561" s="17">
        <f aca="true" t="shared" si="277" ref="F561:Q561">F562+F586</f>
        <v>9349.7</v>
      </c>
      <c r="G561" s="17" t="e">
        <f t="shared" si="277"/>
        <v>#REF!</v>
      </c>
      <c r="H561" s="17" t="e">
        <f t="shared" si="277"/>
        <v>#REF!</v>
      </c>
      <c r="I561" s="17" t="e">
        <f t="shared" si="277"/>
        <v>#REF!</v>
      </c>
      <c r="J561" s="17">
        <f t="shared" si="277"/>
        <v>5877.2</v>
      </c>
      <c r="K561" s="17">
        <f t="shared" si="277"/>
        <v>0</v>
      </c>
      <c r="L561" s="17">
        <f t="shared" si="277"/>
        <v>5339.7</v>
      </c>
      <c r="M561" s="17">
        <f t="shared" si="277"/>
        <v>537.5</v>
      </c>
      <c r="N561" s="17">
        <f t="shared" si="277"/>
        <v>5737.5</v>
      </c>
      <c r="O561" s="17">
        <f t="shared" si="277"/>
        <v>0</v>
      </c>
      <c r="P561" s="17">
        <f t="shared" si="277"/>
        <v>5200</v>
      </c>
      <c r="Q561" s="17">
        <f t="shared" si="277"/>
        <v>537.5</v>
      </c>
    </row>
    <row r="562" spans="1:17" s="18" customFormat="1" ht="37.5">
      <c r="A562" s="79" t="s">
        <v>447</v>
      </c>
      <c r="B562" s="22" t="s">
        <v>173</v>
      </c>
      <c r="C562" s="22" t="s">
        <v>155</v>
      </c>
      <c r="D562" s="22" t="s">
        <v>349</v>
      </c>
      <c r="E562" s="22"/>
      <c r="F562" s="17">
        <f>F563+F572+F577+F580</f>
        <v>9090.2</v>
      </c>
      <c r="G562" s="17" t="e">
        <f aca="true" t="shared" si="278" ref="G562:N562">G563+G572+G577+G580</f>
        <v>#REF!</v>
      </c>
      <c r="H562" s="17" t="e">
        <f t="shared" si="278"/>
        <v>#REF!</v>
      </c>
      <c r="I562" s="17" t="e">
        <f t="shared" si="278"/>
        <v>#REF!</v>
      </c>
      <c r="J562" s="17">
        <f t="shared" si="278"/>
        <v>5877.2</v>
      </c>
      <c r="K562" s="17">
        <f t="shared" si="278"/>
        <v>0</v>
      </c>
      <c r="L562" s="17">
        <f t="shared" si="278"/>
        <v>5339.7</v>
      </c>
      <c r="M562" s="17">
        <f t="shared" si="278"/>
        <v>537.5</v>
      </c>
      <c r="N562" s="17">
        <f t="shared" si="278"/>
        <v>5737.5</v>
      </c>
      <c r="O562" s="17">
        <f>O563+O572+O577+O580</f>
        <v>0</v>
      </c>
      <c r="P562" s="17">
        <f>P563+P572+P577+P580</f>
        <v>5200</v>
      </c>
      <c r="Q562" s="17">
        <f>Q563+Q572+Q577+Q580</f>
        <v>537.5</v>
      </c>
    </row>
    <row r="563" spans="1:17" s="18" customFormat="1" ht="18.75">
      <c r="A563" s="79" t="s">
        <v>0</v>
      </c>
      <c r="B563" s="22" t="s">
        <v>173</v>
      </c>
      <c r="C563" s="22" t="s">
        <v>155</v>
      </c>
      <c r="D563" s="22" t="s">
        <v>1</v>
      </c>
      <c r="E563" s="22"/>
      <c r="F563" s="17">
        <f>F564+F568+F570+F566</f>
        <v>5322.700000000001</v>
      </c>
      <c r="G563" s="17">
        <f aca="true" t="shared" si="279" ref="G563:N563">G564+G568+G570+G566</f>
        <v>0</v>
      </c>
      <c r="H563" s="17">
        <f t="shared" si="279"/>
        <v>5261.6</v>
      </c>
      <c r="I563" s="17">
        <f t="shared" si="279"/>
        <v>130</v>
      </c>
      <c r="J563" s="17">
        <f t="shared" si="279"/>
        <v>5239.7</v>
      </c>
      <c r="K563" s="17">
        <f t="shared" si="279"/>
        <v>0</v>
      </c>
      <c r="L563" s="17">
        <f t="shared" si="279"/>
        <v>5109.7</v>
      </c>
      <c r="M563" s="17">
        <f t="shared" si="279"/>
        <v>130</v>
      </c>
      <c r="N563" s="17">
        <f t="shared" si="279"/>
        <v>5100</v>
      </c>
      <c r="O563" s="17">
        <f>O564+O568+O570</f>
        <v>0</v>
      </c>
      <c r="P563" s="17">
        <f>P564+P568+P570</f>
        <v>4970</v>
      </c>
      <c r="Q563" s="17">
        <f>Q564+Q568+Q570</f>
        <v>130</v>
      </c>
    </row>
    <row r="564" spans="1:17" s="18" customFormat="1" ht="37.5">
      <c r="A564" s="79" t="s">
        <v>439</v>
      </c>
      <c r="B564" s="22" t="s">
        <v>173</v>
      </c>
      <c r="C564" s="22" t="s">
        <v>155</v>
      </c>
      <c r="D564" s="22" t="s">
        <v>3</v>
      </c>
      <c r="E564" s="22"/>
      <c r="F564" s="17">
        <f aca="true" t="shared" si="280" ref="F564:Q564">F565</f>
        <v>4875.1</v>
      </c>
      <c r="G564" s="17">
        <f t="shared" si="280"/>
        <v>0</v>
      </c>
      <c r="H564" s="17">
        <f t="shared" si="280"/>
        <v>5091.6</v>
      </c>
      <c r="I564" s="17">
        <f t="shared" si="280"/>
        <v>0</v>
      </c>
      <c r="J564" s="17">
        <f t="shared" si="280"/>
        <v>4939.7</v>
      </c>
      <c r="K564" s="17">
        <f t="shared" si="280"/>
        <v>0</v>
      </c>
      <c r="L564" s="17">
        <f t="shared" si="280"/>
        <v>4939.7</v>
      </c>
      <c r="M564" s="17">
        <f t="shared" si="280"/>
        <v>0</v>
      </c>
      <c r="N564" s="17">
        <f t="shared" si="280"/>
        <v>4800</v>
      </c>
      <c r="O564" s="17">
        <f t="shared" si="280"/>
        <v>0</v>
      </c>
      <c r="P564" s="17">
        <f t="shared" si="280"/>
        <v>4800</v>
      </c>
      <c r="Q564" s="17">
        <f t="shared" si="280"/>
        <v>0</v>
      </c>
    </row>
    <row r="565" spans="1:17" s="18" customFormat="1" ht="18.75">
      <c r="A565" s="79" t="s">
        <v>223</v>
      </c>
      <c r="B565" s="22" t="s">
        <v>173</v>
      </c>
      <c r="C565" s="22" t="s">
        <v>155</v>
      </c>
      <c r="D565" s="22" t="s">
        <v>3</v>
      </c>
      <c r="E565" s="22" t="s">
        <v>222</v>
      </c>
      <c r="F565" s="17">
        <v>4875.1</v>
      </c>
      <c r="G565" s="17"/>
      <c r="H565" s="17">
        <v>5091.6</v>
      </c>
      <c r="I565" s="17"/>
      <c r="J565" s="17">
        <f>K565+L565+M565</f>
        <v>4939.7</v>
      </c>
      <c r="K565" s="17"/>
      <c r="L565" s="17">
        <v>4939.7</v>
      </c>
      <c r="M565" s="17"/>
      <c r="N565" s="17">
        <f>O565+P565+Q565</f>
        <v>4800</v>
      </c>
      <c r="O565" s="27"/>
      <c r="P565" s="27">
        <v>4800</v>
      </c>
      <c r="Q565" s="27"/>
    </row>
    <row r="566" spans="1:17" s="18" customFormat="1" ht="56.25">
      <c r="A566" s="38" t="s">
        <v>479</v>
      </c>
      <c r="B566" s="22" t="s">
        <v>173</v>
      </c>
      <c r="C566" s="22" t="s">
        <v>155</v>
      </c>
      <c r="D566" s="22" t="s">
        <v>628</v>
      </c>
      <c r="E566" s="22"/>
      <c r="F566" s="17">
        <f>F567</f>
        <v>190.6</v>
      </c>
      <c r="G566" s="17">
        <f aca="true" t="shared" si="281" ref="G566:N566">G567</f>
        <v>0</v>
      </c>
      <c r="H566" s="17">
        <f t="shared" si="281"/>
        <v>0</v>
      </c>
      <c r="I566" s="17">
        <f t="shared" si="281"/>
        <v>0</v>
      </c>
      <c r="J566" s="17">
        <f t="shared" si="281"/>
        <v>0</v>
      </c>
      <c r="K566" s="17">
        <f t="shared" si="281"/>
        <v>0</v>
      </c>
      <c r="L566" s="17">
        <f t="shared" si="281"/>
        <v>0</v>
      </c>
      <c r="M566" s="17">
        <f t="shared" si="281"/>
        <v>0</v>
      </c>
      <c r="N566" s="17">
        <f t="shared" si="281"/>
        <v>0</v>
      </c>
      <c r="O566" s="27"/>
      <c r="P566" s="27"/>
      <c r="Q566" s="27"/>
    </row>
    <row r="567" spans="1:17" s="18" customFormat="1" ht="18.75">
      <c r="A567" s="79" t="s">
        <v>223</v>
      </c>
      <c r="B567" s="22" t="s">
        <v>173</v>
      </c>
      <c r="C567" s="22" t="s">
        <v>155</v>
      </c>
      <c r="D567" s="22" t="s">
        <v>628</v>
      </c>
      <c r="E567" s="22" t="s">
        <v>222</v>
      </c>
      <c r="F567" s="17">
        <v>190.6</v>
      </c>
      <c r="G567" s="17"/>
      <c r="H567" s="17"/>
      <c r="I567" s="17"/>
      <c r="J567" s="17">
        <v>0</v>
      </c>
      <c r="K567" s="17"/>
      <c r="L567" s="17"/>
      <c r="M567" s="17"/>
      <c r="N567" s="17">
        <v>0</v>
      </c>
      <c r="O567" s="27"/>
      <c r="P567" s="27"/>
      <c r="Q567" s="27"/>
    </row>
    <row r="568" spans="1:17" s="18" customFormat="1" ht="18.75">
      <c r="A568" s="79" t="s">
        <v>4</v>
      </c>
      <c r="B568" s="22" t="s">
        <v>173</v>
      </c>
      <c r="C568" s="22" t="s">
        <v>155</v>
      </c>
      <c r="D568" s="22" t="s">
        <v>2</v>
      </c>
      <c r="E568" s="22"/>
      <c r="F568" s="17">
        <f aca="true" t="shared" si="282" ref="F568:Q568">F569</f>
        <v>170</v>
      </c>
      <c r="G568" s="17">
        <f t="shared" si="282"/>
        <v>0</v>
      </c>
      <c r="H568" s="17">
        <f t="shared" si="282"/>
        <v>170</v>
      </c>
      <c r="I568" s="17">
        <f t="shared" si="282"/>
        <v>0</v>
      </c>
      <c r="J568" s="17">
        <f t="shared" si="282"/>
        <v>170</v>
      </c>
      <c r="K568" s="17">
        <f t="shared" si="282"/>
        <v>0</v>
      </c>
      <c r="L568" s="17">
        <f t="shared" si="282"/>
        <v>170</v>
      </c>
      <c r="M568" s="17">
        <f t="shared" si="282"/>
        <v>0</v>
      </c>
      <c r="N568" s="17">
        <f t="shared" si="282"/>
        <v>170</v>
      </c>
      <c r="O568" s="17">
        <f t="shared" si="282"/>
        <v>0</v>
      </c>
      <c r="P568" s="17">
        <f t="shared" si="282"/>
        <v>170</v>
      </c>
      <c r="Q568" s="17">
        <f t="shared" si="282"/>
        <v>0</v>
      </c>
    </row>
    <row r="569" spans="1:17" s="18" customFormat="1" ht="18.75">
      <c r="A569" s="79" t="s">
        <v>223</v>
      </c>
      <c r="B569" s="22" t="s">
        <v>173</v>
      </c>
      <c r="C569" s="22" t="s">
        <v>155</v>
      </c>
      <c r="D569" s="22" t="s">
        <v>2</v>
      </c>
      <c r="E569" s="22" t="s">
        <v>222</v>
      </c>
      <c r="F569" s="17">
        <f>G569+H569+I569</f>
        <v>170</v>
      </c>
      <c r="G569" s="17"/>
      <c r="H569" s="17">
        <v>170</v>
      </c>
      <c r="I569" s="17"/>
      <c r="J569" s="17">
        <f>K569+L569+M569</f>
        <v>170</v>
      </c>
      <c r="K569" s="17"/>
      <c r="L569" s="17">
        <v>170</v>
      </c>
      <c r="M569" s="17"/>
      <c r="N569" s="17">
        <f>O569+P569+Q569</f>
        <v>170</v>
      </c>
      <c r="O569" s="27"/>
      <c r="P569" s="27">
        <v>170</v>
      </c>
      <c r="Q569" s="27"/>
    </row>
    <row r="570" spans="1:17" s="18" customFormat="1" ht="75">
      <c r="A570" s="79" t="s">
        <v>410</v>
      </c>
      <c r="B570" s="22" t="s">
        <v>173</v>
      </c>
      <c r="C570" s="22" t="s">
        <v>155</v>
      </c>
      <c r="D570" s="22" t="s">
        <v>103</v>
      </c>
      <c r="E570" s="22"/>
      <c r="F570" s="17">
        <f>F571</f>
        <v>87</v>
      </c>
      <c r="G570" s="17">
        <f aca="true" t="shared" si="283" ref="G570:Q570">G571</f>
        <v>0</v>
      </c>
      <c r="H570" s="17">
        <f t="shared" si="283"/>
        <v>0</v>
      </c>
      <c r="I570" s="17">
        <f t="shared" si="283"/>
        <v>130</v>
      </c>
      <c r="J570" s="17">
        <f t="shared" si="283"/>
        <v>130</v>
      </c>
      <c r="K570" s="17">
        <f t="shared" si="283"/>
        <v>0</v>
      </c>
      <c r="L570" s="17">
        <f t="shared" si="283"/>
        <v>0</v>
      </c>
      <c r="M570" s="17">
        <f t="shared" si="283"/>
        <v>130</v>
      </c>
      <c r="N570" s="17">
        <f t="shared" si="283"/>
        <v>130</v>
      </c>
      <c r="O570" s="17">
        <f t="shared" si="283"/>
        <v>0</v>
      </c>
      <c r="P570" s="17">
        <f t="shared" si="283"/>
        <v>0</v>
      </c>
      <c r="Q570" s="17">
        <f t="shared" si="283"/>
        <v>130</v>
      </c>
    </row>
    <row r="571" spans="1:17" s="18" customFormat="1" ht="18.75">
      <c r="A571" s="79" t="s">
        <v>223</v>
      </c>
      <c r="B571" s="22" t="s">
        <v>173</v>
      </c>
      <c r="C571" s="22" t="s">
        <v>155</v>
      </c>
      <c r="D571" s="22" t="s">
        <v>103</v>
      </c>
      <c r="E571" s="22" t="s">
        <v>222</v>
      </c>
      <c r="F571" s="17">
        <v>87</v>
      </c>
      <c r="G571" s="17"/>
      <c r="H571" s="17"/>
      <c r="I571" s="17">
        <v>130</v>
      </c>
      <c r="J571" s="17">
        <f>K571+L571+M571</f>
        <v>130</v>
      </c>
      <c r="K571" s="17"/>
      <c r="L571" s="17"/>
      <c r="M571" s="17">
        <v>130</v>
      </c>
      <c r="N571" s="17">
        <f>O571+P571+Q571</f>
        <v>130</v>
      </c>
      <c r="O571" s="27"/>
      <c r="P571" s="27"/>
      <c r="Q571" s="27">
        <v>130</v>
      </c>
    </row>
    <row r="572" spans="1:17" s="18" customFormat="1" ht="18.75">
      <c r="A572" s="79" t="s">
        <v>5</v>
      </c>
      <c r="B572" s="22" t="s">
        <v>173</v>
      </c>
      <c r="C572" s="22" t="s">
        <v>155</v>
      </c>
      <c r="D572" s="22" t="s">
        <v>6</v>
      </c>
      <c r="E572" s="22"/>
      <c r="F572" s="17">
        <f>F575+F573</f>
        <v>497</v>
      </c>
      <c r="G572" s="17">
        <f aca="true" t="shared" si="284" ref="G572:Q572">G575+G573</f>
        <v>0</v>
      </c>
      <c r="H572" s="17">
        <f t="shared" si="284"/>
        <v>200</v>
      </c>
      <c r="I572" s="17">
        <f t="shared" si="284"/>
        <v>237.5</v>
      </c>
      <c r="J572" s="17">
        <f t="shared" si="284"/>
        <v>437.5</v>
      </c>
      <c r="K572" s="17">
        <f t="shared" si="284"/>
        <v>0</v>
      </c>
      <c r="L572" s="17">
        <f t="shared" si="284"/>
        <v>200</v>
      </c>
      <c r="M572" s="17">
        <f t="shared" si="284"/>
        <v>237.5</v>
      </c>
      <c r="N572" s="17">
        <f t="shared" si="284"/>
        <v>437.5</v>
      </c>
      <c r="O572" s="17">
        <f t="shared" si="284"/>
        <v>0</v>
      </c>
      <c r="P572" s="17">
        <f t="shared" si="284"/>
        <v>200</v>
      </c>
      <c r="Q572" s="17">
        <f t="shared" si="284"/>
        <v>237.5</v>
      </c>
    </row>
    <row r="573" spans="1:17" s="18" customFormat="1" ht="18.75">
      <c r="A573" s="79" t="s">
        <v>4</v>
      </c>
      <c r="B573" s="22" t="s">
        <v>173</v>
      </c>
      <c r="C573" s="22" t="s">
        <v>155</v>
      </c>
      <c r="D573" s="22" t="s">
        <v>7</v>
      </c>
      <c r="E573" s="22"/>
      <c r="F573" s="17">
        <f>F574</f>
        <v>216.5</v>
      </c>
      <c r="G573" s="17">
        <f aca="true" t="shared" si="285" ref="G573:Q573">G574</f>
        <v>0</v>
      </c>
      <c r="H573" s="17">
        <f t="shared" si="285"/>
        <v>200</v>
      </c>
      <c r="I573" s="17">
        <f t="shared" si="285"/>
        <v>0</v>
      </c>
      <c r="J573" s="17">
        <f t="shared" si="285"/>
        <v>200</v>
      </c>
      <c r="K573" s="17">
        <f t="shared" si="285"/>
        <v>0</v>
      </c>
      <c r="L573" s="17">
        <f t="shared" si="285"/>
        <v>200</v>
      </c>
      <c r="M573" s="17">
        <f t="shared" si="285"/>
        <v>0</v>
      </c>
      <c r="N573" s="17">
        <f t="shared" si="285"/>
        <v>200</v>
      </c>
      <c r="O573" s="17">
        <f t="shared" si="285"/>
        <v>0</v>
      </c>
      <c r="P573" s="17">
        <f t="shared" si="285"/>
        <v>200</v>
      </c>
      <c r="Q573" s="17">
        <f t="shared" si="285"/>
        <v>0</v>
      </c>
    </row>
    <row r="574" spans="1:17" s="18" customFormat="1" ht="18.75">
      <c r="A574" s="79" t="s">
        <v>223</v>
      </c>
      <c r="B574" s="22" t="s">
        <v>173</v>
      </c>
      <c r="C574" s="22" t="s">
        <v>155</v>
      </c>
      <c r="D574" s="22" t="s">
        <v>7</v>
      </c>
      <c r="E574" s="22" t="s">
        <v>222</v>
      </c>
      <c r="F574" s="17">
        <v>216.5</v>
      </c>
      <c r="G574" s="17"/>
      <c r="H574" s="17">
        <v>200</v>
      </c>
      <c r="I574" s="17"/>
      <c r="J574" s="17">
        <f>K574+L574+M574</f>
        <v>200</v>
      </c>
      <c r="K574" s="17"/>
      <c r="L574" s="17">
        <v>200</v>
      </c>
      <c r="M574" s="17"/>
      <c r="N574" s="17">
        <f>O574+P574+Q574</f>
        <v>200</v>
      </c>
      <c r="O574" s="27"/>
      <c r="P574" s="27">
        <v>200</v>
      </c>
      <c r="Q574" s="27"/>
    </row>
    <row r="575" spans="1:17" s="18" customFormat="1" ht="75">
      <c r="A575" s="79" t="s">
        <v>410</v>
      </c>
      <c r="B575" s="22" t="s">
        <v>173</v>
      </c>
      <c r="C575" s="22" t="s">
        <v>155</v>
      </c>
      <c r="D575" s="22" t="s">
        <v>102</v>
      </c>
      <c r="E575" s="22"/>
      <c r="F575" s="17">
        <f>F576</f>
        <v>280.5</v>
      </c>
      <c r="G575" s="17">
        <f aca="true" t="shared" si="286" ref="G575:Q575">G576</f>
        <v>0</v>
      </c>
      <c r="H575" s="17">
        <f t="shared" si="286"/>
        <v>0</v>
      </c>
      <c r="I575" s="17">
        <f t="shared" si="286"/>
        <v>237.5</v>
      </c>
      <c r="J575" s="17">
        <f t="shared" si="286"/>
        <v>237.5</v>
      </c>
      <c r="K575" s="17">
        <f t="shared" si="286"/>
        <v>0</v>
      </c>
      <c r="L575" s="17">
        <f t="shared" si="286"/>
        <v>0</v>
      </c>
      <c r="M575" s="17">
        <f t="shared" si="286"/>
        <v>237.5</v>
      </c>
      <c r="N575" s="17">
        <f t="shared" si="286"/>
        <v>237.5</v>
      </c>
      <c r="O575" s="17">
        <f t="shared" si="286"/>
        <v>0</v>
      </c>
      <c r="P575" s="17">
        <f t="shared" si="286"/>
        <v>0</v>
      </c>
      <c r="Q575" s="17">
        <f t="shared" si="286"/>
        <v>237.5</v>
      </c>
    </row>
    <row r="576" spans="1:17" s="18" customFormat="1" ht="30.75" customHeight="1">
      <c r="A576" s="79" t="s">
        <v>223</v>
      </c>
      <c r="B576" s="22" t="s">
        <v>173</v>
      </c>
      <c r="C576" s="22" t="s">
        <v>155</v>
      </c>
      <c r="D576" s="22" t="s">
        <v>102</v>
      </c>
      <c r="E576" s="22" t="s">
        <v>222</v>
      </c>
      <c r="F576" s="17">
        <v>280.5</v>
      </c>
      <c r="G576" s="17"/>
      <c r="H576" s="17"/>
      <c r="I576" s="17">
        <v>237.5</v>
      </c>
      <c r="J576" s="17">
        <f>K576+L576+M576</f>
        <v>237.5</v>
      </c>
      <c r="K576" s="17"/>
      <c r="L576" s="17"/>
      <c r="M576" s="17">
        <v>237.5</v>
      </c>
      <c r="N576" s="17">
        <f>O576+P576+Q576</f>
        <v>237.5</v>
      </c>
      <c r="O576" s="27"/>
      <c r="P576" s="27"/>
      <c r="Q576" s="27">
        <v>237.5</v>
      </c>
    </row>
    <row r="577" spans="1:17" s="18" customFormat="1" ht="54.75" customHeight="1">
      <c r="A577" s="79" t="s">
        <v>9</v>
      </c>
      <c r="B577" s="22" t="s">
        <v>173</v>
      </c>
      <c r="C577" s="22" t="s">
        <v>155</v>
      </c>
      <c r="D577" s="22" t="s">
        <v>8</v>
      </c>
      <c r="E577" s="22"/>
      <c r="F577" s="17">
        <f>F578</f>
        <v>30</v>
      </c>
      <c r="G577" s="17">
        <f aca="true" t="shared" si="287" ref="G577:Q578">G578</f>
        <v>0</v>
      </c>
      <c r="H577" s="17">
        <f t="shared" si="287"/>
        <v>30</v>
      </c>
      <c r="I577" s="17">
        <f t="shared" si="287"/>
        <v>0</v>
      </c>
      <c r="J577" s="17">
        <f t="shared" si="287"/>
        <v>30</v>
      </c>
      <c r="K577" s="17">
        <f t="shared" si="287"/>
        <v>0</v>
      </c>
      <c r="L577" s="17">
        <f t="shared" si="287"/>
        <v>30</v>
      </c>
      <c r="M577" s="17">
        <f t="shared" si="287"/>
        <v>0</v>
      </c>
      <c r="N577" s="17">
        <f t="shared" si="287"/>
        <v>30</v>
      </c>
      <c r="O577" s="17">
        <f t="shared" si="287"/>
        <v>0</v>
      </c>
      <c r="P577" s="17">
        <f t="shared" si="287"/>
        <v>30</v>
      </c>
      <c r="Q577" s="17">
        <f t="shared" si="287"/>
        <v>0</v>
      </c>
    </row>
    <row r="578" spans="1:17" s="18" customFormat="1" ht="18.75">
      <c r="A578" s="79" t="s">
        <v>4</v>
      </c>
      <c r="B578" s="22" t="s">
        <v>173</v>
      </c>
      <c r="C578" s="22" t="s">
        <v>155</v>
      </c>
      <c r="D578" s="22" t="s">
        <v>10</v>
      </c>
      <c r="E578" s="22"/>
      <c r="F578" s="17">
        <f>F579</f>
        <v>30</v>
      </c>
      <c r="G578" s="17">
        <f t="shared" si="287"/>
        <v>0</v>
      </c>
      <c r="H578" s="17">
        <f t="shared" si="287"/>
        <v>30</v>
      </c>
      <c r="I578" s="17">
        <f t="shared" si="287"/>
        <v>0</v>
      </c>
      <c r="J578" s="17">
        <f t="shared" si="287"/>
        <v>30</v>
      </c>
      <c r="K578" s="17">
        <f t="shared" si="287"/>
        <v>0</v>
      </c>
      <c r="L578" s="17">
        <f t="shared" si="287"/>
        <v>30</v>
      </c>
      <c r="M578" s="17">
        <f t="shared" si="287"/>
        <v>0</v>
      </c>
      <c r="N578" s="17">
        <f t="shared" si="287"/>
        <v>30</v>
      </c>
      <c r="O578" s="17">
        <f t="shared" si="287"/>
        <v>0</v>
      </c>
      <c r="P578" s="17">
        <f t="shared" si="287"/>
        <v>30</v>
      </c>
      <c r="Q578" s="17">
        <f t="shared" si="287"/>
        <v>0</v>
      </c>
    </row>
    <row r="579" spans="1:17" s="18" customFormat="1" ht="37.5">
      <c r="A579" s="79" t="s">
        <v>118</v>
      </c>
      <c r="B579" s="22" t="s">
        <v>173</v>
      </c>
      <c r="C579" s="22" t="s">
        <v>155</v>
      </c>
      <c r="D579" s="22" t="s">
        <v>10</v>
      </c>
      <c r="E579" s="22" t="s">
        <v>209</v>
      </c>
      <c r="F579" s="17">
        <f>G579+H579+I579</f>
        <v>30</v>
      </c>
      <c r="G579" s="17"/>
      <c r="H579" s="17">
        <v>30</v>
      </c>
      <c r="I579" s="17"/>
      <c r="J579" s="17">
        <f>K579+L579+M579</f>
        <v>30</v>
      </c>
      <c r="K579" s="17"/>
      <c r="L579" s="17">
        <v>30</v>
      </c>
      <c r="M579" s="17"/>
      <c r="N579" s="17">
        <f>O579+P579+Q579</f>
        <v>30</v>
      </c>
      <c r="O579" s="27"/>
      <c r="P579" s="27">
        <v>30</v>
      </c>
      <c r="Q579" s="27"/>
    </row>
    <row r="580" spans="1:17" s="18" customFormat="1" ht="37.5">
      <c r="A580" s="79" t="s">
        <v>99</v>
      </c>
      <c r="B580" s="22" t="s">
        <v>173</v>
      </c>
      <c r="C580" s="22" t="s">
        <v>155</v>
      </c>
      <c r="D580" s="22" t="s">
        <v>100</v>
      </c>
      <c r="E580" s="22"/>
      <c r="F580" s="17">
        <f>F581+F583</f>
        <v>3240.5</v>
      </c>
      <c r="G580" s="17" t="e">
        <f>G581+G583+#REF!</f>
        <v>#REF!</v>
      </c>
      <c r="H580" s="17" t="e">
        <f>H581+H583+#REF!</f>
        <v>#REF!</v>
      </c>
      <c r="I580" s="17" t="e">
        <f>I581+I583+#REF!</f>
        <v>#REF!</v>
      </c>
      <c r="J580" s="17">
        <f>J581+J583</f>
        <v>170</v>
      </c>
      <c r="K580" s="17">
        <f>K581+K583</f>
        <v>0</v>
      </c>
      <c r="L580" s="17">
        <f>L581+L583</f>
        <v>0</v>
      </c>
      <c r="M580" s="17">
        <f>M581+M583</f>
        <v>170</v>
      </c>
      <c r="N580" s="17">
        <f>N581+N583</f>
        <v>170</v>
      </c>
      <c r="O580" s="17">
        <f>O581</f>
        <v>0</v>
      </c>
      <c r="P580" s="17">
        <f>P581</f>
        <v>0</v>
      </c>
      <c r="Q580" s="17">
        <f>Q581</f>
        <v>170</v>
      </c>
    </row>
    <row r="581" spans="1:17" s="18" customFormat="1" ht="75">
      <c r="A581" s="79" t="s">
        <v>410</v>
      </c>
      <c r="B581" s="22" t="s">
        <v>173</v>
      </c>
      <c r="C581" s="22" t="s">
        <v>155</v>
      </c>
      <c r="D581" s="22" t="s">
        <v>101</v>
      </c>
      <c r="E581" s="22"/>
      <c r="F581" s="17">
        <f>F582</f>
        <v>170</v>
      </c>
      <c r="G581" s="17">
        <f aca="true" t="shared" si="288" ref="G581:Q581">G582</f>
        <v>0</v>
      </c>
      <c r="H581" s="17">
        <f t="shared" si="288"/>
        <v>0</v>
      </c>
      <c r="I581" s="17">
        <f t="shared" si="288"/>
        <v>170</v>
      </c>
      <c r="J581" s="17">
        <f t="shared" si="288"/>
        <v>170</v>
      </c>
      <c r="K581" s="17">
        <f t="shared" si="288"/>
        <v>0</v>
      </c>
      <c r="L581" s="17">
        <f t="shared" si="288"/>
        <v>0</v>
      </c>
      <c r="M581" s="17">
        <f t="shared" si="288"/>
        <v>170</v>
      </c>
      <c r="N581" s="17">
        <f t="shared" si="288"/>
        <v>170</v>
      </c>
      <c r="O581" s="17">
        <f t="shared" si="288"/>
        <v>0</v>
      </c>
      <c r="P581" s="17">
        <f t="shared" si="288"/>
        <v>0</v>
      </c>
      <c r="Q581" s="17">
        <f t="shared" si="288"/>
        <v>170</v>
      </c>
    </row>
    <row r="582" spans="1:17" s="18" customFormat="1" ht="18.75">
      <c r="A582" s="79" t="s">
        <v>223</v>
      </c>
      <c r="B582" s="22" t="s">
        <v>173</v>
      </c>
      <c r="C582" s="22" t="s">
        <v>155</v>
      </c>
      <c r="D582" s="22" t="s">
        <v>101</v>
      </c>
      <c r="E582" s="22" t="s">
        <v>222</v>
      </c>
      <c r="F582" s="17">
        <f>G582+H582+I582</f>
        <v>170</v>
      </c>
      <c r="G582" s="17"/>
      <c r="H582" s="17"/>
      <c r="I582" s="17">
        <v>170</v>
      </c>
      <c r="J582" s="17">
        <f>K582+L582+M582</f>
        <v>170</v>
      </c>
      <c r="K582" s="17"/>
      <c r="L582" s="17"/>
      <c r="M582" s="17">
        <v>170</v>
      </c>
      <c r="N582" s="17">
        <f>O582+P582+Q582</f>
        <v>170</v>
      </c>
      <c r="O582" s="27"/>
      <c r="P582" s="17"/>
      <c r="Q582" s="27">
        <v>170</v>
      </c>
    </row>
    <row r="583" spans="1:17" s="18" customFormat="1" ht="30.75" customHeight="1">
      <c r="A583" s="5" t="s">
        <v>665</v>
      </c>
      <c r="B583" s="22" t="s">
        <v>173</v>
      </c>
      <c r="C583" s="22" t="s">
        <v>155</v>
      </c>
      <c r="D583" s="22" t="s">
        <v>629</v>
      </c>
      <c r="E583" s="22"/>
      <c r="F583" s="17">
        <f>F584</f>
        <v>3070.5</v>
      </c>
      <c r="G583" s="17">
        <f aca="true" t="shared" si="289" ref="G583:N583">G584</f>
        <v>0</v>
      </c>
      <c r="H583" s="17">
        <f t="shared" si="289"/>
        <v>0</v>
      </c>
      <c r="I583" s="17">
        <f t="shared" si="289"/>
        <v>0</v>
      </c>
      <c r="J583" s="17">
        <f t="shared" si="289"/>
        <v>0</v>
      </c>
      <c r="K583" s="17">
        <f t="shared" si="289"/>
        <v>0</v>
      </c>
      <c r="L583" s="17">
        <f t="shared" si="289"/>
        <v>0</v>
      </c>
      <c r="M583" s="17">
        <f t="shared" si="289"/>
        <v>0</v>
      </c>
      <c r="N583" s="17">
        <f t="shared" si="289"/>
        <v>0</v>
      </c>
      <c r="O583" s="27"/>
      <c r="P583" s="17"/>
      <c r="Q583" s="27"/>
    </row>
    <row r="584" spans="1:17" s="18" customFormat="1" ht="37.5">
      <c r="A584" s="38" t="s">
        <v>631</v>
      </c>
      <c r="B584" s="22" t="s">
        <v>173</v>
      </c>
      <c r="C584" s="22" t="s">
        <v>155</v>
      </c>
      <c r="D584" s="22" t="s">
        <v>630</v>
      </c>
      <c r="E584" s="22"/>
      <c r="F584" s="17">
        <f>F585</f>
        <v>3070.5</v>
      </c>
      <c r="G584" s="17">
        <f aca="true" t="shared" si="290" ref="G584:N584">G585</f>
        <v>0</v>
      </c>
      <c r="H584" s="17">
        <f t="shared" si="290"/>
        <v>0</v>
      </c>
      <c r="I584" s="17">
        <f t="shared" si="290"/>
        <v>0</v>
      </c>
      <c r="J584" s="17">
        <f t="shared" si="290"/>
        <v>0</v>
      </c>
      <c r="K584" s="17">
        <f t="shared" si="290"/>
        <v>0</v>
      </c>
      <c r="L584" s="17">
        <f t="shared" si="290"/>
        <v>0</v>
      </c>
      <c r="M584" s="17">
        <f t="shared" si="290"/>
        <v>0</v>
      </c>
      <c r="N584" s="17">
        <f t="shared" si="290"/>
        <v>0</v>
      </c>
      <c r="O584" s="27"/>
      <c r="P584" s="17"/>
      <c r="Q584" s="27"/>
    </row>
    <row r="585" spans="1:17" s="18" customFormat="1" ht="18.75">
      <c r="A585" s="79" t="s">
        <v>223</v>
      </c>
      <c r="B585" s="22" t="s">
        <v>173</v>
      </c>
      <c r="C585" s="22" t="s">
        <v>155</v>
      </c>
      <c r="D585" s="22" t="s">
        <v>630</v>
      </c>
      <c r="E585" s="22" t="s">
        <v>222</v>
      </c>
      <c r="F585" s="17">
        <v>3070.5</v>
      </c>
      <c r="G585" s="17"/>
      <c r="H585" s="17"/>
      <c r="I585" s="17"/>
      <c r="J585" s="17">
        <v>0</v>
      </c>
      <c r="K585" s="17"/>
      <c r="L585" s="17"/>
      <c r="M585" s="17"/>
      <c r="N585" s="17">
        <v>0</v>
      </c>
      <c r="O585" s="27"/>
      <c r="P585" s="17"/>
      <c r="Q585" s="27"/>
    </row>
    <row r="586" spans="1:17" s="18" customFormat="1" ht="37.5">
      <c r="A586" s="79" t="s">
        <v>455</v>
      </c>
      <c r="B586" s="22" t="s">
        <v>173</v>
      </c>
      <c r="C586" s="22" t="s">
        <v>155</v>
      </c>
      <c r="D586" s="22" t="s">
        <v>338</v>
      </c>
      <c r="E586" s="22"/>
      <c r="F586" s="17">
        <f>F587</f>
        <v>259.5</v>
      </c>
      <c r="G586" s="17">
        <f aca="true" t="shared" si="291" ref="G586:Q586">G587</f>
        <v>0</v>
      </c>
      <c r="H586" s="17">
        <f t="shared" si="291"/>
        <v>328.4</v>
      </c>
      <c r="I586" s="17">
        <f t="shared" si="291"/>
        <v>0</v>
      </c>
      <c r="J586" s="17">
        <f t="shared" si="291"/>
        <v>0</v>
      </c>
      <c r="K586" s="17">
        <f t="shared" si="291"/>
        <v>0</v>
      </c>
      <c r="L586" s="17">
        <f t="shared" si="291"/>
        <v>0</v>
      </c>
      <c r="M586" s="17">
        <f t="shared" si="291"/>
        <v>0</v>
      </c>
      <c r="N586" s="17">
        <f t="shared" si="291"/>
        <v>0</v>
      </c>
      <c r="O586" s="17">
        <f t="shared" si="291"/>
        <v>0</v>
      </c>
      <c r="P586" s="17">
        <f t="shared" si="291"/>
        <v>0</v>
      </c>
      <c r="Q586" s="17">
        <f t="shared" si="291"/>
        <v>0</v>
      </c>
    </row>
    <row r="587" spans="1:17" s="18" customFormat="1" ht="18.75" customHeight="1">
      <c r="A587" s="79" t="s">
        <v>21</v>
      </c>
      <c r="B587" s="22" t="s">
        <v>173</v>
      </c>
      <c r="C587" s="22" t="s">
        <v>155</v>
      </c>
      <c r="D587" s="22" t="s">
        <v>339</v>
      </c>
      <c r="E587" s="22"/>
      <c r="F587" s="17">
        <f>F588</f>
        <v>259.5</v>
      </c>
      <c r="G587" s="17">
        <f aca="true" t="shared" si="292" ref="G587:Q587">G588</f>
        <v>0</v>
      </c>
      <c r="H587" s="17">
        <f t="shared" si="292"/>
        <v>328.4</v>
      </c>
      <c r="I587" s="17">
        <f t="shared" si="292"/>
        <v>0</v>
      </c>
      <c r="J587" s="17">
        <f t="shared" si="292"/>
        <v>0</v>
      </c>
      <c r="K587" s="17">
        <f t="shared" si="292"/>
        <v>0</v>
      </c>
      <c r="L587" s="17">
        <f t="shared" si="292"/>
        <v>0</v>
      </c>
      <c r="M587" s="17">
        <f t="shared" si="292"/>
        <v>0</v>
      </c>
      <c r="N587" s="17">
        <f t="shared" si="292"/>
        <v>0</v>
      </c>
      <c r="O587" s="17">
        <f t="shared" si="292"/>
        <v>0</v>
      </c>
      <c r="P587" s="17">
        <f t="shared" si="292"/>
        <v>0</v>
      </c>
      <c r="Q587" s="17">
        <f t="shared" si="292"/>
        <v>0</v>
      </c>
    </row>
    <row r="588" spans="1:17" s="18" customFormat="1" ht="36" customHeight="1">
      <c r="A588" s="79" t="s">
        <v>62</v>
      </c>
      <c r="B588" s="22" t="s">
        <v>173</v>
      </c>
      <c r="C588" s="22" t="s">
        <v>155</v>
      </c>
      <c r="D588" s="22" t="s">
        <v>63</v>
      </c>
      <c r="E588" s="22"/>
      <c r="F588" s="17">
        <f>F589</f>
        <v>259.5</v>
      </c>
      <c r="G588" s="17">
        <f aca="true" t="shared" si="293" ref="G588:Q588">G589</f>
        <v>0</v>
      </c>
      <c r="H588" s="17">
        <f t="shared" si="293"/>
        <v>328.4</v>
      </c>
      <c r="I588" s="17">
        <f t="shared" si="293"/>
        <v>0</v>
      </c>
      <c r="J588" s="17">
        <f t="shared" si="293"/>
        <v>0</v>
      </c>
      <c r="K588" s="17">
        <f t="shared" si="293"/>
        <v>0</v>
      </c>
      <c r="L588" s="17">
        <f t="shared" si="293"/>
        <v>0</v>
      </c>
      <c r="M588" s="17">
        <f t="shared" si="293"/>
        <v>0</v>
      </c>
      <c r="N588" s="17">
        <f t="shared" si="293"/>
        <v>0</v>
      </c>
      <c r="O588" s="17">
        <f t="shared" si="293"/>
        <v>0</v>
      </c>
      <c r="P588" s="17">
        <f t="shared" si="293"/>
        <v>0</v>
      </c>
      <c r="Q588" s="17">
        <f t="shared" si="293"/>
        <v>0</v>
      </c>
    </row>
    <row r="589" spans="1:17" s="18" customFormat="1" ht="18.75">
      <c r="A589" s="79" t="s">
        <v>181</v>
      </c>
      <c r="B589" s="22" t="s">
        <v>173</v>
      </c>
      <c r="C589" s="22" t="s">
        <v>155</v>
      </c>
      <c r="D589" s="22" t="s">
        <v>64</v>
      </c>
      <c r="E589" s="22"/>
      <c r="F589" s="17">
        <f>F590</f>
        <v>259.5</v>
      </c>
      <c r="G589" s="17">
        <f aca="true" t="shared" si="294" ref="G589:Q589">G590</f>
        <v>0</v>
      </c>
      <c r="H589" s="17">
        <f t="shared" si="294"/>
        <v>328.4</v>
      </c>
      <c r="I589" s="17">
        <f t="shared" si="294"/>
        <v>0</v>
      </c>
      <c r="J589" s="17">
        <f t="shared" si="294"/>
        <v>0</v>
      </c>
      <c r="K589" s="17">
        <f t="shared" si="294"/>
        <v>0</v>
      </c>
      <c r="L589" s="17">
        <f t="shared" si="294"/>
        <v>0</v>
      </c>
      <c r="M589" s="17">
        <f t="shared" si="294"/>
        <v>0</v>
      </c>
      <c r="N589" s="17">
        <f t="shared" si="294"/>
        <v>0</v>
      </c>
      <c r="O589" s="17">
        <f t="shared" si="294"/>
        <v>0</v>
      </c>
      <c r="P589" s="17">
        <f t="shared" si="294"/>
        <v>0</v>
      </c>
      <c r="Q589" s="17">
        <f t="shared" si="294"/>
        <v>0</v>
      </c>
    </row>
    <row r="590" spans="1:17" s="18" customFormat="1" ht="18.75">
      <c r="A590" s="79" t="s">
        <v>223</v>
      </c>
      <c r="B590" s="22" t="s">
        <v>173</v>
      </c>
      <c r="C590" s="22" t="s">
        <v>155</v>
      </c>
      <c r="D590" s="22" t="s">
        <v>64</v>
      </c>
      <c r="E590" s="22" t="s">
        <v>222</v>
      </c>
      <c r="F590" s="17">
        <v>259.5</v>
      </c>
      <c r="G590" s="17"/>
      <c r="H590" s="17">
        <v>328.4</v>
      </c>
      <c r="I590" s="17"/>
      <c r="J590" s="17">
        <f>K590+L590+M590</f>
        <v>0</v>
      </c>
      <c r="K590" s="17"/>
      <c r="L590" s="17"/>
      <c r="M590" s="17"/>
      <c r="N590" s="17">
        <f>O590+P590+Q590</f>
        <v>0</v>
      </c>
      <c r="O590" s="27"/>
      <c r="P590" s="17"/>
      <c r="Q590" s="27"/>
    </row>
    <row r="591" spans="1:17" s="18" customFormat="1" ht="37.5">
      <c r="A591" s="80" t="s">
        <v>662</v>
      </c>
      <c r="B591" s="19" t="s">
        <v>189</v>
      </c>
      <c r="C591" s="19" t="s">
        <v>548</v>
      </c>
      <c r="D591" s="77"/>
      <c r="E591" s="19"/>
      <c r="F591" s="20">
        <f>F592</f>
        <v>75.3</v>
      </c>
      <c r="G591" s="20">
        <f aca="true" t="shared" si="295" ref="G591:Q595">G592</f>
        <v>0</v>
      </c>
      <c r="H591" s="20">
        <f t="shared" si="295"/>
        <v>80.3</v>
      </c>
      <c r="I591" s="20">
        <f t="shared" si="295"/>
        <v>0</v>
      </c>
      <c r="J591" s="20">
        <f t="shared" si="295"/>
        <v>0</v>
      </c>
      <c r="K591" s="54">
        <f t="shared" si="295"/>
        <v>0</v>
      </c>
      <c r="L591" s="54">
        <f t="shared" si="295"/>
        <v>0</v>
      </c>
      <c r="M591" s="54">
        <f t="shared" si="295"/>
        <v>0</v>
      </c>
      <c r="N591" s="20">
        <f t="shared" si="295"/>
        <v>0</v>
      </c>
      <c r="O591" s="17">
        <f t="shared" si="295"/>
        <v>0</v>
      </c>
      <c r="P591" s="17">
        <f t="shared" si="295"/>
        <v>0</v>
      </c>
      <c r="Q591" s="17">
        <f t="shared" si="295"/>
        <v>0</v>
      </c>
    </row>
    <row r="592" spans="1:17" s="18" customFormat="1" ht="27.75" customHeight="1">
      <c r="A592" s="80" t="s">
        <v>663</v>
      </c>
      <c r="B592" s="19" t="s">
        <v>189</v>
      </c>
      <c r="C592" s="19" t="s">
        <v>151</v>
      </c>
      <c r="D592" s="77"/>
      <c r="E592" s="19"/>
      <c r="F592" s="20">
        <f>F593</f>
        <v>75.3</v>
      </c>
      <c r="G592" s="20">
        <f t="shared" si="295"/>
        <v>0</v>
      </c>
      <c r="H592" s="20">
        <f t="shared" si="295"/>
        <v>80.3</v>
      </c>
      <c r="I592" s="20">
        <f t="shared" si="295"/>
        <v>0</v>
      </c>
      <c r="J592" s="20">
        <f t="shared" si="295"/>
        <v>0</v>
      </c>
      <c r="K592" s="54">
        <f t="shared" si="295"/>
        <v>0</v>
      </c>
      <c r="L592" s="54">
        <f t="shared" si="295"/>
        <v>0</v>
      </c>
      <c r="M592" s="54">
        <f t="shared" si="295"/>
        <v>0</v>
      </c>
      <c r="N592" s="20">
        <f t="shared" si="295"/>
        <v>0</v>
      </c>
      <c r="O592" s="17">
        <f t="shared" si="295"/>
        <v>0</v>
      </c>
      <c r="P592" s="17">
        <f t="shared" si="295"/>
        <v>0</v>
      </c>
      <c r="Q592" s="17">
        <f t="shared" si="295"/>
        <v>0</v>
      </c>
    </row>
    <row r="593" spans="1:17" s="18" customFormat="1" ht="37.5">
      <c r="A593" s="79" t="s">
        <v>446</v>
      </c>
      <c r="B593" s="22" t="s">
        <v>189</v>
      </c>
      <c r="C593" s="22" t="s">
        <v>151</v>
      </c>
      <c r="D593" s="51" t="s">
        <v>327</v>
      </c>
      <c r="E593" s="22"/>
      <c r="F593" s="17">
        <f>F594</f>
        <v>75.3</v>
      </c>
      <c r="G593" s="17">
        <f t="shared" si="295"/>
        <v>0</v>
      </c>
      <c r="H593" s="17">
        <f t="shared" si="295"/>
        <v>80.3</v>
      </c>
      <c r="I593" s="17">
        <f t="shared" si="295"/>
        <v>0</v>
      </c>
      <c r="J593" s="17">
        <f t="shared" si="295"/>
        <v>0</v>
      </c>
      <c r="K593" s="17">
        <f t="shared" si="295"/>
        <v>0</v>
      </c>
      <c r="L593" s="17">
        <f t="shared" si="295"/>
        <v>0</v>
      </c>
      <c r="M593" s="17">
        <f t="shared" si="295"/>
        <v>0</v>
      </c>
      <c r="N593" s="17">
        <f t="shared" si="295"/>
        <v>0</v>
      </c>
      <c r="O593" s="17">
        <f t="shared" si="295"/>
        <v>0</v>
      </c>
      <c r="P593" s="17">
        <f t="shared" si="295"/>
        <v>0</v>
      </c>
      <c r="Q593" s="17">
        <f t="shared" si="295"/>
        <v>0</v>
      </c>
    </row>
    <row r="594" spans="1:17" s="18" customFormat="1" ht="37.5">
      <c r="A594" s="79" t="s">
        <v>330</v>
      </c>
      <c r="B594" s="22" t="s">
        <v>189</v>
      </c>
      <c r="C594" s="22" t="s">
        <v>151</v>
      </c>
      <c r="D594" s="51" t="s">
        <v>331</v>
      </c>
      <c r="E594" s="22"/>
      <c r="F594" s="17">
        <f>F595</f>
        <v>75.3</v>
      </c>
      <c r="G594" s="17">
        <f t="shared" si="295"/>
        <v>0</v>
      </c>
      <c r="H594" s="17">
        <f t="shared" si="295"/>
        <v>80.3</v>
      </c>
      <c r="I594" s="17">
        <f t="shared" si="295"/>
        <v>0</v>
      </c>
      <c r="J594" s="17">
        <f t="shared" si="295"/>
        <v>0</v>
      </c>
      <c r="K594" s="17">
        <f t="shared" si="295"/>
        <v>0</v>
      </c>
      <c r="L594" s="17">
        <f t="shared" si="295"/>
        <v>0</v>
      </c>
      <c r="M594" s="17">
        <f t="shared" si="295"/>
        <v>0</v>
      </c>
      <c r="N594" s="17">
        <f t="shared" si="295"/>
        <v>0</v>
      </c>
      <c r="O594" s="17">
        <f t="shared" si="295"/>
        <v>0</v>
      </c>
      <c r="P594" s="17">
        <f t="shared" si="295"/>
        <v>0</v>
      </c>
      <c r="Q594" s="17">
        <f t="shared" si="295"/>
        <v>0</v>
      </c>
    </row>
    <row r="595" spans="1:17" s="18" customFormat="1" ht="18.75">
      <c r="A595" s="79" t="s">
        <v>179</v>
      </c>
      <c r="B595" s="22" t="s">
        <v>189</v>
      </c>
      <c r="C595" s="22" t="s">
        <v>151</v>
      </c>
      <c r="D595" s="51" t="s">
        <v>332</v>
      </c>
      <c r="E595" s="22"/>
      <c r="F595" s="17">
        <f>F596</f>
        <v>75.3</v>
      </c>
      <c r="G595" s="17">
        <f t="shared" si="295"/>
        <v>0</v>
      </c>
      <c r="H595" s="17">
        <f t="shared" si="295"/>
        <v>80.3</v>
      </c>
      <c r="I595" s="17">
        <f t="shared" si="295"/>
        <v>0</v>
      </c>
      <c r="J595" s="17">
        <f t="shared" si="295"/>
        <v>0</v>
      </c>
      <c r="K595" s="17">
        <f t="shared" si="295"/>
        <v>0</v>
      </c>
      <c r="L595" s="17">
        <f t="shared" si="295"/>
        <v>0</v>
      </c>
      <c r="M595" s="17">
        <f t="shared" si="295"/>
        <v>0</v>
      </c>
      <c r="N595" s="17">
        <f t="shared" si="295"/>
        <v>0</v>
      </c>
      <c r="O595" s="17">
        <f t="shared" si="295"/>
        <v>0</v>
      </c>
      <c r="P595" s="17">
        <f t="shared" si="295"/>
        <v>0</v>
      </c>
      <c r="Q595" s="17">
        <f t="shared" si="295"/>
        <v>0</v>
      </c>
    </row>
    <row r="596" spans="1:17" s="18" customFormat="1" ht="18.75">
      <c r="A596" s="21" t="s">
        <v>270</v>
      </c>
      <c r="B596" s="22" t="s">
        <v>189</v>
      </c>
      <c r="C596" s="22" t="s">
        <v>151</v>
      </c>
      <c r="D596" s="51" t="s">
        <v>332</v>
      </c>
      <c r="E596" s="22" t="s">
        <v>269</v>
      </c>
      <c r="F596" s="17">
        <v>75.3</v>
      </c>
      <c r="G596" s="17"/>
      <c r="H596" s="17">
        <v>80.3</v>
      </c>
      <c r="I596" s="17"/>
      <c r="J596" s="17">
        <f>K596+M596</f>
        <v>0</v>
      </c>
      <c r="K596" s="17"/>
      <c r="L596" s="17">
        <v>0</v>
      </c>
      <c r="M596" s="17"/>
      <c r="N596" s="17">
        <v>0</v>
      </c>
      <c r="O596" s="27"/>
      <c r="P596" s="27"/>
      <c r="Q596" s="27"/>
    </row>
    <row r="597" spans="1:17" s="18" customFormat="1" ht="36.75" customHeight="1">
      <c r="A597" s="80" t="s">
        <v>656</v>
      </c>
      <c r="B597" s="19" t="s">
        <v>176</v>
      </c>
      <c r="C597" s="19" t="s">
        <v>548</v>
      </c>
      <c r="D597" s="77"/>
      <c r="E597" s="19"/>
      <c r="F597" s="20">
        <f>F598+F605</f>
        <v>47529.4</v>
      </c>
      <c r="G597" s="20">
        <f aca="true" t="shared" si="296" ref="G597:Q597">G598+G605</f>
        <v>2842.8</v>
      </c>
      <c r="H597" s="20">
        <f t="shared" si="296"/>
        <v>29753</v>
      </c>
      <c r="I597" s="20">
        <f t="shared" si="296"/>
        <v>0</v>
      </c>
      <c r="J597" s="20">
        <f t="shared" si="296"/>
        <v>31701.1</v>
      </c>
      <c r="K597" s="20">
        <f t="shared" si="296"/>
        <v>2491.2</v>
      </c>
      <c r="L597" s="20">
        <f t="shared" si="296"/>
        <v>29209.9</v>
      </c>
      <c r="M597" s="20">
        <f t="shared" si="296"/>
        <v>0</v>
      </c>
      <c r="N597" s="20">
        <f t="shared" si="296"/>
        <v>31800.3</v>
      </c>
      <c r="O597" s="17">
        <f t="shared" si="296"/>
        <v>2661.5</v>
      </c>
      <c r="P597" s="17">
        <f t="shared" si="296"/>
        <v>29138.800000000003</v>
      </c>
      <c r="Q597" s="17">
        <f t="shared" si="296"/>
        <v>0</v>
      </c>
    </row>
    <row r="598" spans="1:17" s="18" customFormat="1" ht="37.5">
      <c r="A598" s="80" t="s">
        <v>250</v>
      </c>
      <c r="B598" s="19" t="s">
        <v>176</v>
      </c>
      <c r="C598" s="19" t="s">
        <v>151</v>
      </c>
      <c r="D598" s="77"/>
      <c r="E598" s="19"/>
      <c r="F598" s="20">
        <f>F599</f>
        <v>16187.2</v>
      </c>
      <c r="G598" s="20">
        <f aca="true" t="shared" si="297" ref="G598:Q599">G599</f>
        <v>2842.8</v>
      </c>
      <c r="H598" s="20">
        <f t="shared" si="297"/>
        <v>13344.4</v>
      </c>
      <c r="I598" s="20">
        <f t="shared" si="297"/>
        <v>0</v>
      </c>
      <c r="J598" s="20">
        <f t="shared" si="297"/>
        <v>16847.6</v>
      </c>
      <c r="K598" s="20">
        <f t="shared" si="297"/>
        <v>2491.2</v>
      </c>
      <c r="L598" s="20">
        <f t="shared" si="297"/>
        <v>14356.4</v>
      </c>
      <c r="M598" s="20">
        <f t="shared" si="297"/>
        <v>0</v>
      </c>
      <c r="N598" s="20">
        <f t="shared" si="297"/>
        <v>17032.1</v>
      </c>
      <c r="O598" s="17">
        <f t="shared" si="297"/>
        <v>2661.5</v>
      </c>
      <c r="P598" s="17">
        <f t="shared" si="297"/>
        <v>14370.6</v>
      </c>
      <c r="Q598" s="17">
        <f t="shared" si="297"/>
        <v>0</v>
      </c>
    </row>
    <row r="599" spans="1:17" s="18" customFormat="1" ht="37.5">
      <c r="A599" s="79" t="s">
        <v>446</v>
      </c>
      <c r="B599" s="22" t="s">
        <v>176</v>
      </c>
      <c r="C599" s="22" t="s">
        <v>151</v>
      </c>
      <c r="D599" s="51" t="s">
        <v>327</v>
      </c>
      <c r="E599" s="22"/>
      <c r="F599" s="17">
        <f>F600</f>
        <v>16187.2</v>
      </c>
      <c r="G599" s="17">
        <f t="shared" si="297"/>
        <v>2842.8</v>
      </c>
      <c r="H599" s="17">
        <f t="shared" si="297"/>
        <v>13344.4</v>
      </c>
      <c r="I599" s="17">
        <f t="shared" si="297"/>
        <v>0</v>
      </c>
      <c r="J599" s="17">
        <f t="shared" si="297"/>
        <v>16847.6</v>
      </c>
      <c r="K599" s="17">
        <f t="shared" si="297"/>
        <v>2491.2</v>
      </c>
      <c r="L599" s="17">
        <f t="shared" si="297"/>
        <v>14356.4</v>
      </c>
      <c r="M599" s="17">
        <f t="shared" si="297"/>
        <v>0</v>
      </c>
      <c r="N599" s="17">
        <f t="shared" si="297"/>
        <v>17032.1</v>
      </c>
      <c r="O599" s="17">
        <f t="shared" si="297"/>
        <v>2661.5</v>
      </c>
      <c r="P599" s="17">
        <f t="shared" si="297"/>
        <v>14370.6</v>
      </c>
      <c r="Q599" s="17">
        <f t="shared" si="297"/>
        <v>0</v>
      </c>
    </row>
    <row r="600" spans="1:17" s="18" customFormat="1" ht="37.5">
      <c r="A600" s="79" t="s">
        <v>333</v>
      </c>
      <c r="B600" s="22" t="s">
        <v>176</v>
      </c>
      <c r="C600" s="22" t="s">
        <v>151</v>
      </c>
      <c r="D600" s="51" t="s">
        <v>334</v>
      </c>
      <c r="E600" s="22"/>
      <c r="F600" s="17">
        <f>F601+F603</f>
        <v>16187.2</v>
      </c>
      <c r="G600" s="17">
        <f aca="true" t="shared" si="298" ref="G600:Q600">G601+G603</f>
        <v>2842.8</v>
      </c>
      <c r="H600" s="17">
        <f t="shared" si="298"/>
        <v>13344.4</v>
      </c>
      <c r="I600" s="17">
        <f t="shared" si="298"/>
        <v>0</v>
      </c>
      <c r="J600" s="17">
        <f t="shared" si="298"/>
        <v>16847.6</v>
      </c>
      <c r="K600" s="17">
        <f t="shared" si="298"/>
        <v>2491.2</v>
      </c>
      <c r="L600" s="17">
        <f t="shared" si="298"/>
        <v>14356.4</v>
      </c>
      <c r="M600" s="17">
        <f t="shared" si="298"/>
        <v>0</v>
      </c>
      <c r="N600" s="17">
        <f t="shared" si="298"/>
        <v>17032.1</v>
      </c>
      <c r="O600" s="17">
        <f t="shared" si="298"/>
        <v>2661.5</v>
      </c>
      <c r="P600" s="17">
        <f t="shared" si="298"/>
        <v>14370.6</v>
      </c>
      <c r="Q600" s="17">
        <f t="shared" si="298"/>
        <v>0</v>
      </c>
    </row>
    <row r="601" spans="1:17" s="18" customFormat="1" ht="18.75">
      <c r="A601" s="79" t="s">
        <v>233</v>
      </c>
      <c r="B601" s="22" t="s">
        <v>176</v>
      </c>
      <c r="C601" s="22" t="s">
        <v>151</v>
      </c>
      <c r="D601" s="51" t="s">
        <v>94</v>
      </c>
      <c r="E601" s="22"/>
      <c r="F601" s="17">
        <f aca="true" t="shared" si="299" ref="F601:Q601">F602</f>
        <v>13344.4</v>
      </c>
      <c r="G601" s="17">
        <f t="shared" si="299"/>
        <v>0</v>
      </c>
      <c r="H601" s="17">
        <f t="shared" si="299"/>
        <v>13344.4</v>
      </c>
      <c r="I601" s="17">
        <f t="shared" si="299"/>
        <v>0</v>
      </c>
      <c r="J601" s="17">
        <f>L602</f>
        <v>14356.4</v>
      </c>
      <c r="K601" s="17">
        <f t="shared" si="299"/>
        <v>0</v>
      </c>
      <c r="L601" s="17">
        <f>L602</f>
        <v>14356.4</v>
      </c>
      <c r="M601" s="17">
        <f t="shared" si="299"/>
        <v>0</v>
      </c>
      <c r="N601" s="17">
        <f t="shared" si="299"/>
        <v>14370.6</v>
      </c>
      <c r="O601" s="17">
        <f t="shared" si="299"/>
        <v>0</v>
      </c>
      <c r="P601" s="17">
        <f t="shared" si="299"/>
        <v>14370.6</v>
      </c>
      <c r="Q601" s="17">
        <f t="shared" si="299"/>
        <v>0</v>
      </c>
    </row>
    <row r="602" spans="1:17" s="18" customFormat="1" ht="18.75">
      <c r="A602" s="79" t="s">
        <v>226</v>
      </c>
      <c r="B602" s="22" t="s">
        <v>176</v>
      </c>
      <c r="C602" s="22" t="s">
        <v>151</v>
      </c>
      <c r="D602" s="51" t="s">
        <v>94</v>
      </c>
      <c r="E602" s="22" t="s">
        <v>234</v>
      </c>
      <c r="F602" s="16">
        <f>G602+H602+I602</f>
        <v>13344.4</v>
      </c>
      <c r="G602" s="17"/>
      <c r="H602" s="17">
        <v>13344.4</v>
      </c>
      <c r="I602" s="17"/>
      <c r="J602" s="17">
        <f>K602+L602+M602</f>
        <v>14356.4</v>
      </c>
      <c r="K602" s="17"/>
      <c r="L602" s="17">
        <v>14356.4</v>
      </c>
      <c r="M602" s="17"/>
      <c r="N602" s="17">
        <f>O602+P602+Q602</f>
        <v>14370.6</v>
      </c>
      <c r="O602" s="27"/>
      <c r="P602" s="27">
        <v>14370.6</v>
      </c>
      <c r="Q602" s="27"/>
    </row>
    <row r="603" spans="1:17" s="18" customFormat="1" ht="115.5" customHeight="1">
      <c r="A603" s="79" t="s">
        <v>550</v>
      </c>
      <c r="B603" s="22" t="s">
        <v>176</v>
      </c>
      <c r="C603" s="22" t="s">
        <v>151</v>
      </c>
      <c r="D603" s="51" t="s">
        <v>97</v>
      </c>
      <c r="E603" s="22"/>
      <c r="F603" s="17">
        <f>F604</f>
        <v>2842.8</v>
      </c>
      <c r="G603" s="17">
        <f aca="true" t="shared" si="300" ref="G603:P603">G604</f>
        <v>2842.8</v>
      </c>
      <c r="H603" s="17">
        <f t="shared" si="300"/>
        <v>0</v>
      </c>
      <c r="I603" s="17">
        <f t="shared" si="300"/>
        <v>0</v>
      </c>
      <c r="J603" s="17">
        <f t="shared" si="300"/>
        <v>2491.2</v>
      </c>
      <c r="K603" s="17">
        <f t="shared" si="300"/>
        <v>2491.2</v>
      </c>
      <c r="L603" s="17">
        <f t="shared" si="300"/>
        <v>0</v>
      </c>
      <c r="M603" s="17">
        <f t="shared" si="300"/>
        <v>0</v>
      </c>
      <c r="N603" s="17">
        <f t="shared" si="300"/>
        <v>2661.5</v>
      </c>
      <c r="O603" s="17">
        <f t="shared" si="300"/>
        <v>2661.5</v>
      </c>
      <c r="P603" s="17">
        <f t="shared" si="300"/>
        <v>0</v>
      </c>
      <c r="Q603" s="17">
        <f>Q604</f>
        <v>0</v>
      </c>
    </row>
    <row r="604" spans="1:17" s="18" customFormat="1" ht="18.75">
      <c r="A604" s="79" t="s">
        <v>226</v>
      </c>
      <c r="B604" s="22" t="s">
        <v>176</v>
      </c>
      <c r="C604" s="22" t="s">
        <v>151</v>
      </c>
      <c r="D604" s="51" t="s">
        <v>97</v>
      </c>
      <c r="E604" s="22" t="s">
        <v>234</v>
      </c>
      <c r="F604" s="16">
        <f>G604+I604</f>
        <v>2842.8</v>
      </c>
      <c r="G604" s="17">
        <v>2842.8</v>
      </c>
      <c r="H604" s="17"/>
      <c r="I604" s="17"/>
      <c r="J604" s="17">
        <f>K604+L604+M604</f>
        <v>2491.2</v>
      </c>
      <c r="K604" s="17">
        <v>2491.2</v>
      </c>
      <c r="L604" s="17"/>
      <c r="M604" s="17"/>
      <c r="N604" s="17">
        <f>O604+Q604</f>
        <v>2661.5</v>
      </c>
      <c r="O604" s="27">
        <v>2661.5</v>
      </c>
      <c r="P604" s="27"/>
      <c r="Q604" s="27"/>
    </row>
    <row r="605" spans="1:17" s="18" customFormat="1" ht="18.75">
      <c r="A605" s="80" t="s">
        <v>235</v>
      </c>
      <c r="B605" s="19" t="s">
        <v>176</v>
      </c>
      <c r="C605" s="19" t="s">
        <v>155</v>
      </c>
      <c r="D605" s="77"/>
      <c r="E605" s="19"/>
      <c r="F605" s="20">
        <f>F606</f>
        <v>31342.2</v>
      </c>
      <c r="G605" s="20">
        <f aca="true" t="shared" si="301" ref="G605:Q608">G606</f>
        <v>0</v>
      </c>
      <c r="H605" s="20">
        <f t="shared" si="301"/>
        <v>16408.6</v>
      </c>
      <c r="I605" s="20">
        <f t="shared" si="301"/>
        <v>0</v>
      </c>
      <c r="J605" s="20">
        <f t="shared" si="301"/>
        <v>14853.5</v>
      </c>
      <c r="K605" s="20">
        <f t="shared" si="301"/>
        <v>0</v>
      </c>
      <c r="L605" s="20">
        <f t="shared" si="301"/>
        <v>14853.5</v>
      </c>
      <c r="M605" s="20">
        <f t="shared" si="301"/>
        <v>0</v>
      </c>
      <c r="N605" s="20">
        <f t="shared" si="301"/>
        <v>14768.2</v>
      </c>
      <c r="O605" s="17">
        <f t="shared" si="301"/>
        <v>0</v>
      </c>
      <c r="P605" s="17">
        <f t="shared" si="301"/>
        <v>14768.2</v>
      </c>
      <c r="Q605" s="17">
        <f t="shared" si="301"/>
        <v>0</v>
      </c>
    </row>
    <row r="606" spans="1:17" s="18" customFormat="1" ht="37.5">
      <c r="A606" s="79" t="s">
        <v>446</v>
      </c>
      <c r="B606" s="22" t="s">
        <v>176</v>
      </c>
      <c r="C606" s="22" t="s">
        <v>155</v>
      </c>
      <c r="D606" s="51" t="s">
        <v>327</v>
      </c>
      <c r="E606" s="22"/>
      <c r="F606" s="17">
        <f>F607</f>
        <v>31342.2</v>
      </c>
      <c r="G606" s="17">
        <f t="shared" si="301"/>
        <v>0</v>
      </c>
      <c r="H606" s="17">
        <f t="shared" si="301"/>
        <v>16408.6</v>
      </c>
      <c r="I606" s="17">
        <f t="shared" si="301"/>
        <v>0</v>
      </c>
      <c r="J606" s="17">
        <f t="shared" si="301"/>
        <v>14853.5</v>
      </c>
      <c r="K606" s="17">
        <f t="shared" si="301"/>
        <v>0</v>
      </c>
      <c r="L606" s="17">
        <f t="shared" si="301"/>
        <v>14853.5</v>
      </c>
      <c r="M606" s="17">
        <f t="shared" si="301"/>
        <v>0</v>
      </c>
      <c r="N606" s="17">
        <f t="shared" si="301"/>
        <v>14768.2</v>
      </c>
      <c r="O606" s="17">
        <f t="shared" si="301"/>
        <v>0</v>
      </c>
      <c r="P606" s="17">
        <f t="shared" si="301"/>
        <v>14768.2</v>
      </c>
      <c r="Q606" s="17">
        <f t="shared" si="301"/>
        <v>0</v>
      </c>
    </row>
    <row r="607" spans="1:17" s="18" customFormat="1" ht="37.5">
      <c r="A607" s="79" t="s">
        <v>336</v>
      </c>
      <c r="B607" s="22" t="s">
        <v>176</v>
      </c>
      <c r="C607" s="22" t="s">
        <v>155</v>
      </c>
      <c r="D607" s="51" t="s">
        <v>335</v>
      </c>
      <c r="E607" s="22"/>
      <c r="F607" s="17">
        <f>F608</f>
        <v>31342.2</v>
      </c>
      <c r="G607" s="17">
        <f t="shared" si="301"/>
        <v>0</v>
      </c>
      <c r="H607" s="17">
        <f t="shared" si="301"/>
        <v>16408.6</v>
      </c>
      <c r="I607" s="17">
        <f t="shared" si="301"/>
        <v>0</v>
      </c>
      <c r="J607" s="17">
        <f t="shared" si="301"/>
        <v>14853.5</v>
      </c>
      <c r="K607" s="17">
        <f t="shared" si="301"/>
        <v>0</v>
      </c>
      <c r="L607" s="17">
        <f t="shared" si="301"/>
        <v>14853.5</v>
      </c>
      <c r="M607" s="17">
        <f t="shared" si="301"/>
        <v>0</v>
      </c>
      <c r="N607" s="17">
        <f t="shared" si="301"/>
        <v>14768.2</v>
      </c>
      <c r="O607" s="17">
        <f t="shared" si="301"/>
        <v>0</v>
      </c>
      <c r="P607" s="17">
        <f t="shared" si="301"/>
        <v>14768.2</v>
      </c>
      <c r="Q607" s="17">
        <f t="shared" si="301"/>
        <v>0</v>
      </c>
    </row>
    <row r="608" spans="1:17" s="18" customFormat="1" ht="37.5">
      <c r="A608" s="79" t="s">
        <v>238</v>
      </c>
      <c r="B608" s="22" t="s">
        <v>176</v>
      </c>
      <c r="C608" s="22" t="s">
        <v>155</v>
      </c>
      <c r="D608" s="51" t="s">
        <v>337</v>
      </c>
      <c r="E608" s="22"/>
      <c r="F608" s="17">
        <f>F609</f>
        <v>31342.2</v>
      </c>
      <c r="G608" s="17">
        <f t="shared" si="301"/>
        <v>0</v>
      </c>
      <c r="H608" s="17">
        <f t="shared" si="301"/>
        <v>16408.6</v>
      </c>
      <c r="I608" s="17">
        <f t="shared" si="301"/>
        <v>0</v>
      </c>
      <c r="J608" s="17">
        <f>L609</f>
        <v>14853.5</v>
      </c>
      <c r="K608" s="17">
        <f t="shared" si="301"/>
        <v>0</v>
      </c>
      <c r="L608" s="17">
        <f>L609</f>
        <v>14853.5</v>
      </c>
      <c r="M608" s="17">
        <f t="shared" si="301"/>
        <v>0</v>
      </c>
      <c r="N608" s="17">
        <f>P609</f>
        <v>14768.2</v>
      </c>
      <c r="O608" s="17">
        <f t="shared" si="301"/>
        <v>0</v>
      </c>
      <c r="P608" s="17">
        <f>P609</f>
        <v>14768.2</v>
      </c>
      <c r="Q608" s="17">
        <f t="shared" si="301"/>
        <v>0</v>
      </c>
    </row>
    <row r="609" spans="1:17" s="18" customFormat="1" ht="18.75">
      <c r="A609" s="79" t="s">
        <v>236</v>
      </c>
      <c r="B609" s="22" t="s">
        <v>176</v>
      </c>
      <c r="C609" s="22" t="s">
        <v>155</v>
      </c>
      <c r="D609" s="51" t="s">
        <v>337</v>
      </c>
      <c r="E609" s="22" t="s">
        <v>234</v>
      </c>
      <c r="F609" s="17">
        <v>31342.2</v>
      </c>
      <c r="G609" s="17"/>
      <c r="H609" s="17">
        <v>16408.6</v>
      </c>
      <c r="I609" s="17"/>
      <c r="J609" s="17">
        <f>L609+K609+M609</f>
        <v>14853.5</v>
      </c>
      <c r="K609" s="17"/>
      <c r="L609" s="17">
        <v>14853.5</v>
      </c>
      <c r="M609" s="17"/>
      <c r="N609" s="17">
        <f>O609+Q609+P609</f>
        <v>14768.2</v>
      </c>
      <c r="O609" s="27"/>
      <c r="P609" s="17">
        <v>14768.2</v>
      </c>
      <c r="Q609" s="27"/>
    </row>
    <row r="610" spans="1:17" s="18" customFormat="1" ht="18.75">
      <c r="A610" s="153" t="s">
        <v>396</v>
      </c>
      <c r="B610" s="154"/>
      <c r="C610" s="154"/>
      <c r="D610" s="154"/>
      <c r="E610" s="169"/>
      <c r="F610" s="20">
        <f aca="true" t="shared" si="302" ref="F610:Q610">F20+F162+F185+F220+F253+F270+F427+F489+F508+F560+F591+F597</f>
        <v>664058.2999999999</v>
      </c>
      <c r="G610" s="20" t="e">
        <f t="shared" si="302"/>
        <v>#REF!</v>
      </c>
      <c r="H610" s="20" t="e">
        <f t="shared" si="302"/>
        <v>#REF!</v>
      </c>
      <c r="I610" s="20" t="e">
        <f t="shared" si="302"/>
        <v>#REF!</v>
      </c>
      <c r="J610" s="20">
        <f t="shared" si="302"/>
        <v>682564.7000000001</v>
      </c>
      <c r="K610" s="20">
        <f t="shared" si="302"/>
        <v>398815.2</v>
      </c>
      <c r="L610" s="20">
        <f t="shared" si="302"/>
        <v>264611.7</v>
      </c>
      <c r="M610" s="20">
        <f t="shared" si="302"/>
        <v>4070.7999999999997</v>
      </c>
      <c r="N610" s="20">
        <f t="shared" si="302"/>
        <v>668844</v>
      </c>
      <c r="O610" s="17" t="e">
        <f t="shared" si="302"/>
        <v>#REF!</v>
      </c>
      <c r="P610" s="17" t="e">
        <f t="shared" si="302"/>
        <v>#REF!</v>
      </c>
      <c r="Q610" s="17" t="e">
        <f t="shared" si="302"/>
        <v>#REF!</v>
      </c>
    </row>
    <row r="611" spans="1:17" s="18" customFormat="1" ht="18.75">
      <c r="A611" s="166" t="s">
        <v>546</v>
      </c>
      <c r="B611" s="167"/>
      <c r="C611" s="167"/>
      <c r="D611" s="167"/>
      <c r="E611" s="168"/>
      <c r="F611" s="25">
        <v>0</v>
      </c>
      <c r="G611" s="25"/>
      <c r="H611" s="25"/>
      <c r="I611" s="25"/>
      <c r="J611" s="17">
        <v>6800</v>
      </c>
      <c r="K611" s="17"/>
      <c r="L611" s="17">
        <v>6800</v>
      </c>
      <c r="M611" s="17"/>
      <c r="N611" s="17">
        <v>13400</v>
      </c>
      <c r="O611" s="27"/>
      <c r="P611" s="27">
        <v>13400</v>
      </c>
      <c r="Q611" s="27"/>
    </row>
    <row r="612" spans="1:17" s="18" customFormat="1" ht="18.75">
      <c r="A612" s="163" t="s">
        <v>170</v>
      </c>
      <c r="B612" s="164"/>
      <c r="C612" s="164"/>
      <c r="D612" s="164"/>
      <c r="E612" s="165"/>
      <c r="F612" s="20">
        <f>F610+F611</f>
        <v>664058.2999999999</v>
      </c>
      <c r="G612" s="20" t="e">
        <f aca="true" t="shared" si="303" ref="G612:Q612">G610+G611</f>
        <v>#REF!</v>
      </c>
      <c r="H612" s="20" t="e">
        <f t="shared" si="303"/>
        <v>#REF!</v>
      </c>
      <c r="I612" s="20" t="e">
        <f t="shared" si="303"/>
        <v>#REF!</v>
      </c>
      <c r="J612" s="20">
        <f t="shared" si="303"/>
        <v>689364.7000000001</v>
      </c>
      <c r="K612" s="20">
        <f t="shared" si="303"/>
        <v>398815.2</v>
      </c>
      <c r="L612" s="20">
        <f t="shared" si="303"/>
        <v>271411.7</v>
      </c>
      <c r="M612" s="20">
        <f t="shared" si="303"/>
        <v>4070.7999999999997</v>
      </c>
      <c r="N612" s="20">
        <f t="shared" si="303"/>
        <v>682244</v>
      </c>
      <c r="O612" s="17" t="e">
        <f t="shared" si="303"/>
        <v>#REF!</v>
      </c>
      <c r="P612" s="17" t="e">
        <f t="shared" si="303"/>
        <v>#REF!</v>
      </c>
      <c r="Q612" s="17" t="e">
        <f t="shared" si="303"/>
        <v>#REF!</v>
      </c>
    </row>
    <row r="613" spans="6:17" ht="25.5"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</row>
    <row r="614" spans="11:13" ht="25.5">
      <c r="K614" s="34"/>
      <c r="L614" s="34"/>
      <c r="M614" s="34"/>
    </row>
    <row r="615" spans="11:13" ht="25.5">
      <c r="K615" s="34"/>
      <c r="L615" s="7"/>
      <c r="M615" s="34"/>
    </row>
    <row r="616" spans="11:13" ht="25.5">
      <c r="K616" s="34"/>
      <c r="L616" s="34"/>
      <c r="M616" s="34"/>
    </row>
    <row r="617" spans="11:13" ht="25.5">
      <c r="K617" s="34"/>
      <c r="L617" s="35"/>
      <c r="M617" s="34"/>
    </row>
  </sheetData>
  <sheetProtection/>
  <mergeCells count="22">
    <mergeCell ref="A17:A18"/>
    <mergeCell ref="B17:B18"/>
    <mergeCell ref="C17:C18"/>
    <mergeCell ref="D17:D18"/>
    <mergeCell ref="E17:E18"/>
    <mergeCell ref="F17:Q17"/>
    <mergeCell ref="F1:N1"/>
    <mergeCell ref="F2:N2"/>
    <mergeCell ref="F3:N3"/>
    <mergeCell ref="F4:N4"/>
    <mergeCell ref="F5:N5"/>
    <mergeCell ref="A12:N12"/>
    <mergeCell ref="A612:E612"/>
    <mergeCell ref="A611:E611"/>
    <mergeCell ref="A610:E610"/>
    <mergeCell ref="F6:N6"/>
    <mergeCell ref="F7:N7"/>
    <mergeCell ref="F8:N8"/>
    <mergeCell ref="F9:N9"/>
  </mergeCells>
  <printOptions horizontalCentered="1"/>
  <pageMargins left="0.5905511811023623" right="0.3937007874015748" top="0.5905511811023623" bottom="0.5905511811023623" header="0" footer="0"/>
  <pageSetup fitToHeight="0" fitToWidth="1" horizontalDpi="600" verticalDpi="600" orientation="portrait" paperSize="9" scale="49" r:id="rId1"/>
  <rowBreaks count="1" manualBreakCount="1">
    <brk id="531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683"/>
  <sheetViews>
    <sheetView tabSelected="1" view="pageBreakPreview" zoomScale="55" zoomScaleNormal="85" zoomScaleSheetLayoutView="55" zoomScalePageLayoutView="0" workbookViewId="0" topLeftCell="A154">
      <selection activeCell="G367" sqref="G367"/>
    </sheetView>
  </sheetViews>
  <sheetFormatPr defaultColWidth="9.00390625" defaultRowHeight="12.75"/>
  <cols>
    <col min="1" max="1" width="106.875" style="13" customWidth="1"/>
    <col min="2" max="2" width="11.625" style="1" customWidth="1"/>
    <col min="3" max="3" width="11.25390625" style="1" customWidth="1"/>
    <col min="4" max="4" width="12.75390625" style="1" customWidth="1"/>
    <col min="5" max="5" width="22.125" style="1" customWidth="1"/>
    <col min="6" max="6" width="8.75390625" style="1" customWidth="1"/>
    <col min="7" max="7" width="16.875" style="1" customWidth="1"/>
    <col min="8" max="8" width="13.125" style="1" hidden="1" customWidth="1"/>
    <col min="9" max="9" width="13.00390625" style="1" hidden="1" customWidth="1"/>
    <col min="10" max="10" width="11.375" style="1" hidden="1" customWidth="1"/>
    <col min="11" max="11" width="16.75390625" style="1" customWidth="1"/>
    <col min="12" max="13" width="13.00390625" style="1" hidden="1" customWidth="1"/>
    <col min="14" max="14" width="11.375" style="1" hidden="1" customWidth="1"/>
    <col min="15" max="15" width="16.00390625" style="1" customWidth="1"/>
    <col min="16" max="16" width="0.2421875" style="1" hidden="1" customWidth="1"/>
    <col min="17" max="17" width="14.125" style="1" hidden="1" customWidth="1"/>
    <col min="18" max="18" width="10.75390625" style="1" hidden="1" customWidth="1"/>
    <col min="19" max="19" width="12.375" style="1" customWidth="1"/>
    <col min="20" max="16384" width="9.125" style="1" customWidth="1"/>
  </cols>
  <sheetData>
    <row r="1" spans="6:15" ht="18.75">
      <c r="F1" s="174" t="s">
        <v>667</v>
      </c>
      <c r="G1" s="174"/>
      <c r="H1" s="174"/>
      <c r="I1" s="174"/>
      <c r="J1" s="174"/>
      <c r="K1" s="174"/>
      <c r="L1" s="174"/>
      <c r="M1" s="174"/>
      <c r="N1" s="174"/>
      <c r="O1" s="174"/>
    </row>
    <row r="2" spans="6:15" ht="18.75">
      <c r="F2" s="174" t="s">
        <v>203</v>
      </c>
      <c r="G2" s="174"/>
      <c r="H2" s="174"/>
      <c r="I2" s="174"/>
      <c r="J2" s="174"/>
      <c r="K2" s="174"/>
      <c r="L2" s="174"/>
      <c r="M2" s="174"/>
      <c r="N2" s="174"/>
      <c r="O2" s="174"/>
    </row>
    <row r="3" spans="6:15" ht="18.75">
      <c r="F3" s="174" t="s">
        <v>182</v>
      </c>
      <c r="G3" s="174"/>
      <c r="H3" s="174"/>
      <c r="I3" s="174"/>
      <c r="J3" s="174"/>
      <c r="K3" s="174"/>
      <c r="L3" s="174"/>
      <c r="M3" s="174"/>
      <c r="N3" s="174"/>
      <c r="O3" s="174"/>
    </row>
    <row r="4" spans="6:15" ht="18.75">
      <c r="F4" s="174" t="s">
        <v>677</v>
      </c>
      <c r="G4" s="174"/>
      <c r="H4" s="174"/>
      <c r="I4" s="174"/>
      <c r="J4" s="174"/>
      <c r="K4" s="174"/>
      <c r="L4" s="174"/>
      <c r="M4" s="174"/>
      <c r="N4" s="174"/>
      <c r="O4" s="174"/>
    </row>
    <row r="5" spans="1:18" ht="18.75">
      <c r="A5" s="69" t="s">
        <v>199</v>
      </c>
      <c r="B5" s="69"/>
      <c r="C5" s="69"/>
      <c r="D5" s="30"/>
      <c r="E5" s="30"/>
      <c r="F5" s="174" t="s">
        <v>578</v>
      </c>
      <c r="G5" s="174"/>
      <c r="H5" s="174"/>
      <c r="I5" s="174"/>
      <c r="J5" s="174"/>
      <c r="K5" s="174"/>
      <c r="L5" s="174"/>
      <c r="M5" s="174"/>
      <c r="N5" s="174"/>
      <c r="O5" s="174"/>
      <c r="P5" s="30"/>
      <c r="Q5" s="30"/>
      <c r="R5" s="30"/>
    </row>
    <row r="6" spans="1:18" ht="18.75">
      <c r="A6" s="69"/>
      <c r="B6" s="69"/>
      <c r="C6" s="69"/>
      <c r="D6" s="30"/>
      <c r="E6" s="30"/>
      <c r="F6" s="174" t="s">
        <v>203</v>
      </c>
      <c r="G6" s="174"/>
      <c r="H6" s="174"/>
      <c r="I6" s="174"/>
      <c r="J6" s="174"/>
      <c r="K6" s="174"/>
      <c r="L6" s="174"/>
      <c r="M6" s="174"/>
      <c r="N6" s="174"/>
      <c r="O6" s="174"/>
      <c r="P6" s="30"/>
      <c r="Q6" s="30"/>
      <c r="R6" s="30"/>
    </row>
    <row r="7" spans="1:18" ht="18.75">
      <c r="A7" s="69"/>
      <c r="B7" s="69"/>
      <c r="C7" s="69"/>
      <c r="D7" s="30"/>
      <c r="E7" s="30"/>
      <c r="F7" s="174" t="s">
        <v>182</v>
      </c>
      <c r="G7" s="174"/>
      <c r="H7" s="174"/>
      <c r="I7" s="174"/>
      <c r="J7" s="174"/>
      <c r="K7" s="174"/>
      <c r="L7" s="174"/>
      <c r="M7" s="174"/>
      <c r="N7" s="174"/>
      <c r="O7" s="174"/>
      <c r="P7" s="30"/>
      <c r="Q7" s="30"/>
      <c r="R7" s="30"/>
    </row>
    <row r="8" spans="1:18" ht="18.75">
      <c r="A8" s="69"/>
      <c r="B8" s="69"/>
      <c r="C8" s="69"/>
      <c r="D8" s="30"/>
      <c r="E8" s="30"/>
      <c r="F8" s="174" t="s">
        <v>440</v>
      </c>
      <c r="G8" s="174"/>
      <c r="H8" s="174"/>
      <c r="I8" s="174"/>
      <c r="J8" s="174"/>
      <c r="K8" s="174"/>
      <c r="L8" s="174"/>
      <c r="M8" s="174"/>
      <c r="N8" s="174"/>
      <c r="O8" s="174"/>
      <c r="P8" s="30"/>
      <c r="Q8" s="30"/>
      <c r="R8" s="30"/>
    </row>
    <row r="9" spans="1:18" ht="18.75">
      <c r="A9" s="69"/>
      <c r="B9" s="69"/>
      <c r="C9" s="69"/>
      <c r="D9" s="30"/>
      <c r="E9" s="30"/>
      <c r="F9" s="174" t="s">
        <v>576</v>
      </c>
      <c r="G9" s="174"/>
      <c r="H9" s="174"/>
      <c r="I9" s="174"/>
      <c r="J9" s="174"/>
      <c r="K9" s="174"/>
      <c r="L9" s="174"/>
      <c r="M9" s="174"/>
      <c r="N9" s="174"/>
      <c r="O9" s="174"/>
      <c r="P9" s="30"/>
      <c r="Q9" s="30"/>
      <c r="R9" s="30"/>
    </row>
    <row r="10" spans="1:18" ht="30" customHeight="1">
      <c r="A10" s="69"/>
      <c r="B10" s="69"/>
      <c r="C10" s="69"/>
      <c r="D10" s="30"/>
      <c r="E10" s="30"/>
      <c r="F10" s="71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</row>
    <row r="11" spans="1:18" ht="72.75" customHeight="1">
      <c r="A11" s="160" t="s">
        <v>397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30"/>
      <c r="Q11" s="30"/>
      <c r="R11" s="30"/>
    </row>
    <row r="12" spans="1:18" ht="21.75" customHeight="1">
      <c r="A12" s="161" t="s">
        <v>441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30"/>
      <c r="Q12" s="30"/>
      <c r="R12" s="30"/>
    </row>
    <row r="13" spans="1:18" ht="21.75" customHeight="1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32"/>
      <c r="L13" s="32"/>
      <c r="M13" s="32"/>
      <c r="N13" s="32"/>
      <c r="O13" s="32"/>
      <c r="P13" s="30"/>
      <c r="Q13" s="30"/>
      <c r="R13" s="30"/>
    </row>
    <row r="14" spans="1:18" ht="21.75" customHeight="1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32"/>
      <c r="L14" s="32"/>
      <c r="M14" s="32"/>
      <c r="N14" s="32"/>
      <c r="O14" s="32"/>
      <c r="P14" s="30"/>
      <c r="Q14" s="30"/>
      <c r="R14" s="30"/>
    </row>
    <row r="15" spans="1:18" ht="18.75">
      <c r="A15" s="38"/>
      <c r="B15" s="30"/>
      <c r="C15" s="30"/>
      <c r="D15" s="30"/>
      <c r="E15" s="30"/>
      <c r="F15" s="2"/>
      <c r="G15" s="30"/>
      <c r="H15" s="33" t="s">
        <v>358</v>
      </c>
      <c r="I15" s="33"/>
      <c r="J15" s="30"/>
      <c r="K15" s="30"/>
      <c r="L15" s="30"/>
      <c r="M15" s="30"/>
      <c r="N15" s="30"/>
      <c r="O15" s="14" t="s">
        <v>266</v>
      </c>
      <c r="P15" s="30"/>
      <c r="Q15" s="30"/>
      <c r="R15" s="30"/>
    </row>
    <row r="16" spans="1:18" ht="20.25">
      <c r="A16" s="162" t="s">
        <v>150</v>
      </c>
      <c r="B16" s="162" t="s">
        <v>218</v>
      </c>
      <c r="C16" s="162" t="s">
        <v>553</v>
      </c>
      <c r="D16" s="162" t="s">
        <v>554</v>
      </c>
      <c r="E16" s="162" t="s">
        <v>551</v>
      </c>
      <c r="F16" s="162" t="s">
        <v>552</v>
      </c>
      <c r="G16" s="162" t="s">
        <v>200</v>
      </c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</row>
    <row r="17" spans="1:18" ht="32.25" customHeight="1">
      <c r="A17" s="162"/>
      <c r="B17" s="162"/>
      <c r="C17" s="162"/>
      <c r="D17" s="162"/>
      <c r="E17" s="162"/>
      <c r="F17" s="162"/>
      <c r="G17" s="83" t="s">
        <v>442</v>
      </c>
      <c r="H17" s="83" t="s">
        <v>477</v>
      </c>
      <c r="I17" s="83" t="s">
        <v>475</v>
      </c>
      <c r="J17" s="83" t="s">
        <v>476</v>
      </c>
      <c r="K17" s="86" t="s">
        <v>443</v>
      </c>
      <c r="L17" s="83" t="s">
        <v>477</v>
      </c>
      <c r="M17" s="83" t="s">
        <v>475</v>
      </c>
      <c r="N17" s="83" t="s">
        <v>476</v>
      </c>
      <c r="O17" s="86" t="s">
        <v>444</v>
      </c>
      <c r="P17" s="83" t="s">
        <v>477</v>
      </c>
      <c r="Q17" s="83" t="s">
        <v>475</v>
      </c>
      <c r="R17" s="83" t="s">
        <v>476</v>
      </c>
    </row>
    <row r="18" spans="1:18" ht="25.5" customHeight="1">
      <c r="A18" s="86">
        <v>1</v>
      </c>
      <c r="B18" s="86">
        <v>2</v>
      </c>
      <c r="C18" s="86">
        <v>3</v>
      </c>
      <c r="D18" s="83">
        <v>4</v>
      </c>
      <c r="E18" s="83">
        <v>5</v>
      </c>
      <c r="F18" s="83">
        <v>6</v>
      </c>
      <c r="G18" s="83">
        <v>7</v>
      </c>
      <c r="H18" s="86">
        <v>5</v>
      </c>
      <c r="I18" s="83"/>
      <c r="J18" s="83">
        <v>7</v>
      </c>
      <c r="K18" s="83">
        <v>8</v>
      </c>
      <c r="L18" s="86">
        <v>6</v>
      </c>
      <c r="M18" s="83"/>
      <c r="N18" s="86">
        <v>8</v>
      </c>
      <c r="O18" s="86">
        <v>9</v>
      </c>
      <c r="P18" s="87"/>
      <c r="Q18" s="87"/>
      <c r="R18" s="87"/>
    </row>
    <row r="19" spans="1:18" ht="20.25">
      <c r="A19" s="88" t="s">
        <v>231</v>
      </c>
      <c r="B19" s="89" t="s">
        <v>186</v>
      </c>
      <c r="C19" s="89"/>
      <c r="D19" s="89"/>
      <c r="E19" s="89"/>
      <c r="F19" s="89"/>
      <c r="G19" s="90">
        <f aca="true" t="shared" si="0" ref="G19:R19">G20+G43+G37</f>
        <v>54105.8</v>
      </c>
      <c r="H19" s="90">
        <f t="shared" si="0"/>
        <v>2842.8</v>
      </c>
      <c r="I19" s="90">
        <f t="shared" si="0"/>
        <v>36453.8</v>
      </c>
      <c r="J19" s="90">
        <f t="shared" si="0"/>
        <v>205.2</v>
      </c>
      <c r="K19" s="90">
        <f t="shared" si="0"/>
        <v>37952.899999999994</v>
      </c>
      <c r="L19" s="90">
        <f t="shared" si="0"/>
        <v>2491.2</v>
      </c>
      <c r="M19" s="90">
        <f t="shared" si="0"/>
        <v>35256.5</v>
      </c>
      <c r="N19" s="90">
        <f t="shared" si="0"/>
        <v>205.2</v>
      </c>
      <c r="O19" s="90">
        <f t="shared" si="0"/>
        <v>37881</v>
      </c>
      <c r="P19" s="91">
        <f t="shared" si="0"/>
        <v>2661.5</v>
      </c>
      <c r="Q19" s="91">
        <f t="shared" si="0"/>
        <v>35014.3</v>
      </c>
      <c r="R19" s="91">
        <f t="shared" si="0"/>
        <v>205.2</v>
      </c>
    </row>
    <row r="20" spans="1:18" ht="20.25">
      <c r="A20" s="92" t="s">
        <v>248</v>
      </c>
      <c r="B20" s="93" t="s">
        <v>186</v>
      </c>
      <c r="C20" s="93" t="s">
        <v>151</v>
      </c>
      <c r="D20" s="93" t="s">
        <v>548</v>
      </c>
      <c r="E20" s="93"/>
      <c r="F20" s="93"/>
      <c r="G20" s="91">
        <f aca="true" t="shared" si="1" ref="G20:R21">G21</f>
        <v>6501.099999999999</v>
      </c>
      <c r="H20" s="91">
        <f t="shared" si="1"/>
        <v>0</v>
      </c>
      <c r="I20" s="91">
        <f t="shared" si="1"/>
        <v>6620.5</v>
      </c>
      <c r="J20" s="91">
        <f t="shared" si="1"/>
        <v>205.2</v>
      </c>
      <c r="K20" s="91">
        <f t="shared" si="1"/>
        <v>6251.799999999999</v>
      </c>
      <c r="L20" s="91">
        <f t="shared" si="1"/>
        <v>0</v>
      </c>
      <c r="M20" s="91">
        <f t="shared" si="1"/>
        <v>6046.599999999999</v>
      </c>
      <c r="N20" s="91">
        <f t="shared" si="1"/>
        <v>205.2</v>
      </c>
      <c r="O20" s="91">
        <f t="shared" si="1"/>
        <v>6080.7</v>
      </c>
      <c r="P20" s="91">
        <f t="shared" si="1"/>
        <v>0</v>
      </c>
      <c r="Q20" s="91">
        <f t="shared" si="1"/>
        <v>5875.5</v>
      </c>
      <c r="R20" s="91">
        <f t="shared" si="1"/>
        <v>205.2</v>
      </c>
    </row>
    <row r="21" spans="1:18" ht="40.5">
      <c r="A21" s="92" t="s">
        <v>232</v>
      </c>
      <c r="B21" s="94" t="s">
        <v>186</v>
      </c>
      <c r="C21" s="94" t="s">
        <v>151</v>
      </c>
      <c r="D21" s="94" t="s">
        <v>167</v>
      </c>
      <c r="E21" s="95"/>
      <c r="F21" s="94"/>
      <c r="G21" s="91">
        <f t="shared" si="1"/>
        <v>6501.099999999999</v>
      </c>
      <c r="H21" s="91">
        <f t="shared" si="1"/>
        <v>0</v>
      </c>
      <c r="I21" s="91">
        <f t="shared" si="1"/>
        <v>6620.5</v>
      </c>
      <c r="J21" s="91">
        <f t="shared" si="1"/>
        <v>205.2</v>
      </c>
      <c r="K21" s="91">
        <f t="shared" si="1"/>
        <v>6251.799999999999</v>
      </c>
      <c r="L21" s="91">
        <f t="shared" si="1"/>
        <v>0</v>
      </c>
      <c r="M21" s="91">
        <f t="shared" si="1"/>
        <v>6046.599999999999</v>
      </c>
      <c r="N21" s="91">
        <f t="shared" si="1"/>
        <v>205.2</v>
      </c>
      <c r="O21" s="91">
        <f t="shared" si="1"/>
        <v>6080.7</v>
      </c>
      <c r="P21" s="91">
        <f t="shared" si="1"/>
        <v>0</v>
      </c>
      <c r="Q21" s="91">
        <f t="shared" si="1"/>
        <v>5875.5</v>
      </c>
      <c r="R21" s="91">
        <f t="shared" si="1"/>
        <v>205.2</v>
      </c>
    </row>
    <row r="22" spans="1:18" ht="40.5">
      <c r="A22" s="92" t="s">
        <v>446</v>
      </c>
      <c r="B22" s="94" t="s">
        <v>186</v>
      </c>
      <c r="C22" s="94" t="s">
        <v>151</v>
      </c>
      <c r="D22" s="94" t="s">
        <v>167</v>
      </c>
      <c r="E22" s="95" t="s">
        <v>327</v>
      </c>
      <c r="F22" s="94"/>
      <c r="G22" s="91">
        <f aca="true" t="shared" si="2" ref="G22:R22">G27+G23</f>
        <v>6501.099999999999</v>
      </c>
      <c r="H22" s="91">
        <f t="shared" si="2"/>
        <v>0</v>
      </c>
      <c r="I22" s="91">
        <f t="shared" si="2"/>
        <v>6620.5</v>
      </c>
      <c r="J22" s="91">
        <f t="shared" si="2"/>
        <v>205.2</v>
      </c>
      <c r="K22" s="91">
        <f t="shared" si="2"/>
        <v>6251.799999999999</v>
      </c>
      <c r="L22" s="91">
        <f t="shared" si="2"/>
        <v>0</v>
      </c>
      <c r="M22" s="91">
        <f t="shared" si="2"/>
        <v>6046.599999999999</v>
      </c>
      <c r="N22" s="91">
        <f t="shared" si="2"/>
        <v>205.2</v>
      </c>
      <c r="O22" s="91">
        <f t="shared" si="2"/>
        <v>6080.7</v>
      </c>
      <c r="P22" s="91">
        <f t="shared" si="2"/>
        <v>0</v>
      </c>
      <c r="Q22" s="91">
        <f t="shared" si="2"/>
        <v>5875.5</v>
      </c>
      <c r="R22" s="91">
        <f t="shared" si="2"/>
        <v>205.2</v>
      </c>
    </row>
    <row r="23" spans="1:18" ht="60.75">
      <c r="A23" s="96" t="s">
        <v>669</v>
      </c>
      <c r="B23" s="94" t="s">
        <v>186</v>
      </c>
      <c r="C23" s="94" t="s">
        <v>151</v>
      </c>
      <c r="D23" s="94" t="s">
        <v>167</v>
      </c>
      <c r="E23" s="95" t="s">
        <v>80</v>
      </c>
      <c r="F23" s="94"/>
      <c r="G23" s="91">
        <f>G24</f>
        <v>205.2</v>
      </c>
      <c r="H23" s="91">
        <f aca="true" t="shared" si="3" ref="H23:R23">H24</f>
        <v>0</v>
      </c>
      <c r="I23" s="91">
        <f t="shared" si="3"/>
        <v>0</v>
      </c>
      <c r="J23" s="91">
        <f t="shared" si="3"/>
        <v>205.2</v>
      </c>
      <c r="K23" s="91">
        <f t="shared" si="3"/>
        <v>205.2</v>
      </c>
      <c r="L23" s="91">
        <f t="shared" si="3"/>
        <v>0</v>
      </c>
      <c r="M23" s="91">
        <f t="shared" si="3"/>
        <v>0</v>
      </c>
      <c r="N23" s="91">
        <f t="shared" si="3"/>
        <v>205.2</v>
      </c>
      <c r="O23" s="91">
        <f t="shared" si="3"/>
        <v>205.2</v>
      </c>
      <c r="P23" s="91">
        <f t="shared" si="3"/>
        <v>0</v>
      </c>
      <c r="Q23" s="91">
        <f t="shared" si="3"/>
        <v>0</v>
      </c>
      <c r="R23" s="91">
        <f t="shared" si="3"/>
        <v>205.2</v>
      </c>
    </row>
    <row r="24" spans="1:18" ht="40.5">
      <c r="A24" s="96" t="s">
        <v>32</v>
      </c>
      <c r="B24" s="94" t="s">
        <v>186</v>
      </c>
      <c r="C24" s="94" t="s">
        <v>151</v>
      </c>
      <c r="D24" s="94" t="s">
        <v>167</v>
      </c>
      <c r="E24" s="95" t="s">
        <v>81</v>
      </c>
      <c r="F24" s="94"/>
      <c r="G24" s="91">
        <f>G25+G26</f>
        <v>205.2</v>
      </c>
      <c r="H24" s="91">
        <f aca="true" t="shared" si="4" ref="H24:R24">H25+H26</f>
        <v>0</v>
      </c>
      <c r="I24" s="91">
        <f t="shared" si="4"/>
        <v>0</v>
      </c>
      <c r="J24" s="91">
        <f t="shared" si="4"/>
        <v>205.2</v>
      </c>
      <c r="K24" s="91">
        <f t="shared" si="4"/>
        <v>205.2</v>
      </c>
      <c r="L24" s="91">
        <f t="shared" si="4"/>
        <v>0</v>
      </c>
      <c r="M24" s="91">
        <f t="shared" si="4"/>
        <v>0</v>
      </c>
      <c r="N24" s="91">
        <f t="shared" si="4"/>
        <v>205.2</v>
      </c>
      <c r="O24" s="91">
        <f t="shared" si="4"/>
        <v>205.2</v>
      </c>
      <c r="P24" s="91">
        <f t="shared" si="4"/>
        <v>0</v>
      </c>
      <c r="Q24" s="91">
        <f t="shared" si="4"/>
        <v>0</v>
      </c>
      <c r="R24" s="91">
        <f t="shared" si="4"/>
        <v>205.2</v>
      </c>
    </row>
    <row r="25" spans="1:18" ht="20.25">
      <c r="A25" s="92" t="s">
        <v>205</v>
      </c>
      <c r="B25" s="94" t="s">
        <v>186</v>
      </c>
      <c r="C25" s="94" t="s">
        <v>151</v>
      </c>
      <c r="D25" s="94" t="s">
        <v>167</v>
      </c>
      <c r="E25" s="95" t="s">
        <v>81</v>
      </c>
      <c r="F25" s="94" t="s">
        <v>206</v>
      </c>
      <c r="G25" s="91">
        <f>H25+I25+J25</f>
        <v>143.6</v>
      </c>
      <c r="H25" s="91"/>
      <c r="I25" s="91"/>
      <c r="J25" s="91">
        <v>143.6</v>
      </c>
      <c r="K25" s="91">
        <f>L25+M25+N25</f>
        <v>143.6</v>
      </c>
      <c r="L25" s="91"/>
      <c r="M25" s="91"/>
      <c r="N25" s="91">
        <v>143.6</v>
      </c>
      <c r="O25" s="91">
        <v>143.6</v>
      </c>
      <c r="P25" s="91"/>
      <c r="Q25" s="91"/>
      <c r="R25" s="91">
        <v>143.6</v>
      </c>
    </row>
    <row r="26" spans="1:18" ht="40.5">
      <c r="A26" s="92" t="s">
        <v>118</v>
      </c>
      <c r="B26" s="94" t="s">
        <v>186</v>
      </c>
      <c r="C26" s="94" t="s">
        <v>151</v>
      </c>
      <c r="D26" s="94" t="s">
        <v>167</v>
      </c>
      <c r="E26" s="95" t="s">
        <v>81</v>
      </c>
      <c r="F26" s="94" t="s">
        <v>209</v>
      </c>
      <c r="G26" s="91">
        <f>H26+I26+J26</f>
        <v>61.6</v>
      </c>
      <c r="H26" s="91"/>
      <c r="I26" s="91"/>
      <c r="J26" s="91">
        <v>61.6</v>
      </c>
      <c r="K26" s="91">
        <f>L26+M26+N26</f>
        <v>61.6</v>
      </c>
      <c r="L26" s="91"/>
      <c r="M26" s="91"/>
      <c r="N26" s="91">
        <v>61.6</v>
      </c>
      <c r="O26" s="91">
        <v>61.6</v>
      </c>
      <c r="P26" s="91"/>
      <c r="Q26" s="91"/>
      <c r="R26" s="91">
        <v>61.6</v>
      </c>
    </row>
    <row r="27" spans="1:18" ht="40.5">
      <c r="A27" s="92" t="s">
        <v>599</v>
      </c>
      <c r="B27" s="94" t="s">
        <v>186</v>
      </c>
      <c r="C27" s="94" t="s">
        <v>151</v>
      </c>
      <c r="D27" s="94" t="s">
        <v>167</v>
      </c>
      <c r="E27" s="95" t="s">
        <v>328</v>
      </c>
      <c r="F27" s="94"/>
      <c r="G27" s="91">
        <f>G28+G34+G32</f>
        <v>6295.9</v>
      </c>
      <c r="H27" s="91">
        <f aca="true" t="shared" si="5" ref="H27:O27">H28+H34+H32</f>
        <v>0</v>
      </c>
      <c r="I27" s="91">
        <f t="shared" si="5"/>
        <v>6620.5</v>
      </c>
      <c r="J27" s="91">
        <f t="shared" si="5"/>
        <v>0</v>
      </c>
      <c r="K27" s="91">
        <f t="shared" si="5"/>
        <v>6046.599999999999</v>
      </c>
      <c r="L27" s="91">
        <f t="shared" si="5"/>
        <v>0</v>
      </c>
      <c r="M27" s="91">
        <f t="shared" si="5"/>
        <v>6046.599999999999</v>
      </c>
      <c r="N27" s="91">
        <f t="shared" si="5"/>
        <v>0</v>
      </c>
      <c r="O27" s="91">
        <f t="shared" si="5"/>
        <v>5875.5</v>
      </c>
      <c r="P27" s="91">
        <f>P28</f>
        <v>0</v>
      </c>
      <c r="Q27" s="91">
        <f>Q28</f>
        <v>5875.5</v>
      </c>
      <c r="R27" s="91">
        <f>R28</f>
        <v>0</v>
      </c>
    </row>
    <row r="28" spans="1:18" ht="20.25">
      <c r="A28" s="92" t="s">
        <v>221</v>
      </c>
      <c r="B28" s="94" t="s">
        <v>186</v>
      </c>
      <c r="C28" s="94" t="s">
        <v>151</v>
      </c>
      <c r="D28" s="94" t="s">
        <v>167</v>
      </c>
      <c r="E28" s="95" t="s">
        <v>329</v>
      </c>
      <c r="F28" s="94"/>
      <c r="G28" s="91">
        <f>G29+G30+G31</f>
        <v>6014.5</v>
      </c>
      <c r="H28" s="91">
        <f aca="true" t="shared" si="6" ref="H28:R28">H29+H30+H31</f>
        <v>0</v>
      </c>
      <c r="I28" s="91">
        <f t="shared" si="6"/>
        <v>6620.5</v>
      </c>
      <c r="J28" s="91">
        <f t="shared" si="6"/>
        <v>0</v>
      </c>
      <c r="K28" s="91">
        <f t="shared" si="6"/>
        <v>6046.599999999999</v>
      </c>
      <c r="L28" s="91">
        <f t="shared" si="6"/>
        <v>0</v>
      </c>
      <c r="M28" s="91">
        <f t="shared" si="6"/>
        <v>6046.599999999999</v>
      </c>
      <c r="N28" s="91">
        <f t="shared" si="6"/>
        <v>0</v>
      </c>
      <c r="O28" s="91">
        <f t="shared" si="6"/>
        <v>5875.5</v>
      </c>
      <c r="P28" s="91">
        <f t="shared" si="6"/>
        <v>0</v>
      </c>
      <c r="Q28" s="91">
        <f t="shared" si="6"/>
        <v>5875.5</v>
      </c>
      <c r="R28" s="91">
        <f t="shared" si="6"/>
        <v>0</v>
      </c>
    </row>
    <row r="29" spans="1:18" ht="20.25">
      <c r="A29" s="92" t="s">
        <v>205</v>
      </c>
      <c r="B29" s="94" t="s">
        <v>186</v>
      </c>
      <c r="C29" s="94" t="s">
        <v>151</v>
      </c>
      <c r="D29" s="94" t="s">
        <v>167</v>
      </c>
      <c r="E29" s="95" t="s">
        <v>329</v>
      </c>
      <c r="F29" s="94" t="s">
        <v>206</v>
      </c>
      <c r="G29" s="97">
        <v>5454.5</v>
      </c>
      <c r="H29" s="91"/>
      <c r="I29" s="97">
        <v>5937.4</v>
      </c>
      <c r="J29" s="91"/>
      <c r="K29" s="91">
        <f>L29+M29+N29</f>
        <v>5512.4</v>
      </c>
      <c r="L29" s="91"/>
      <c r="M29" s="91">
        <v>5512.4</v>
      </c>
      <c r="N29" s="91"/>
      <c r="O29" s="91">
        <v>5512.4</v>
      </c>
      <c r="P29" s="91"/>
      <c r="Q29" s="97">
        <v>5512.4</v>
      </c>
      <c r="R29" s="91"/>
    </row>
    <row r="30" spans="1:18" ht="40.5">
      <c r="A30" s="92" t="s">
        <v>118</v>
      </c>
      <c r="B30" s="94" t="s">
        <v>186</v>
      </c>
      <c r="C30" s="94" t="s">
        <v>151</v>
      </c>
      <c r="D30" s="94" t="s">
        <v>167</v>
      </c>
      <c r="E30" s="95" t="s">
        <v>329</v>
      </c>
      <c r="F30" s="94" t="s">
        <v>209</v>
      </c>
      <c r="G30" s="97">
        <v>560</v>
      </c>
      <c r="H30" s="91"/>
      <c r="I30" s="97">
        <v>681.1</v>
      </c>
      <c r="J30" s="91"/>
      <c r="K30" s="91">
        <f>L30+M30+N30</f>
        <v>532.2</v>
      </c>
      <c r="L30" s="91"/>
      <c r="M30" s="91">
        <v>532.2</v>
      </c>
      <c r="N30" s="91"/>
      <c r="O30" s="91">
        <v>361.1</v>
      </c>
      <c r="P30" s="91"/>
      <c r="Q30" s="97">
        <v>361.1</v>
      </c>
      <c r="R30" s="91"/>
    </row>
    <row r="31" spans="1:18" ht="20.25">
      <c r="A31" s="92" t="s">
        <v>207</v>
      </c>
      <c r="B31" s="94" t="s">
        <v>186</v>
      </c>
      <c r="C31" s="94" t="s">
        <v>151</v>
      </c>
      <c r="D31" s="94" t="s">
        <v>167</v>
      </c>
      <c r="E31" s="95" t="s">
        <v>329</v>
      </c>
      <c r="F31" s="94" t="s">
        <v>208</v>
      </c>
      <c r="G31" s="97">
        <v>0</v>
      </c>
      <c r="H31" s="91"/>
      <c r="I31" s="91">
        <v>2</v>
      </c>
      <c r="J31" s="91"/>
      <c r="K31" s="91">
        <f>L31+M31+N31</f>
        <v>2</v>
      </c>
      <c r="L31" s="91"/>
      <c r="M31" s="91">
        <v>2</v>
      </c>
      <c r="N31" s="91"/>
      <c r="O31" s="91">
        <v>2</v>
      </c>
      <c r="P31" s="91"/>
      <c r="Q31" s="91">
        <v>2</v>
      </c>
      <c r="R31" s="91"/>
    </row>
    <row r="32" spans="1:18" ht="150" customHeight="1">
      <c r="A32" s="98" t="s">
        <v>670</v>
      </c>
      <c r="B32" s="94" t="s">
        <v>186</v>
      </c>
      <c r="C32" s="94" t="s">
        <v>151</v>
      </c>
      <c r="D32" s="94" t="s">
        <v>167</v>
      </c>
      <c r="E32" s="95" t="s">
        <v>674</v>
      </c>
      <c r="F32" s="94"/>
      <c r="G32" s="97">
        <f>G33</f>
        <v>131.4</v>
      </c>
      <c r="H32" s="97">
        <f aca="true" t="shared" si="7" ref="H32:O32">H33</f>
        <v>0</v>
      </c>
      <c r="I32" s="97">
        <f t="shared" si="7"/>
        <v>0</v>
      </c>
      <c r="J32" s="97">
        <f t="shared" si="7"/>
        <v>0</v>
      </c>
      <c r="K32" s="97">
        <f t="shared" si="7"/>
        <v>0</v>
      </c>
      <c r="L32" s="97">
        <f t="shared" si="7"/>
        <v>0</v>
      </c>
      <c r="M32" s="97">
        <f t="shared" si="7"/>
        <v>0</v>
      </c>
      <c r="N32" s="97">
        <f t="shared" si="7"/>
        <v>0</v>
      </c>
      <c r="O32" s="97">
        <f t="shared" si="7"/>
        <v>0</v>
      </c>
      <c r="P32" s="91"/>
      <c r="Q32" s="91"/>
      <c r="R32" s="91"/>
    </row>
    <row r="33" spans="1:18" ht="20.25">
      <c r="A33" s="92" t="s">
        <v>205</v>
      </c>
      <c r="B33" s="94" t="s">
        <v>186</v>
      </c>
      <c r="C33" s="94" t="s">
        <v>151</v>
      </c>
      <c r="D33" s="94" t="s">
        <v>167</v>
      </c>
      <c r="E33" s="95" t="s">
        <v>674</v>
      </c>
      <c r="F33" s="94" t="s">
        <v>206</v>
      </c>
      <c r="G33" s="97">
        <v>131.4</v>
      </c>
      <c r="H33" s="91"/>
      <c r="I33" s="91"/>
      <c r="J33" s="91"/>
      <c r="K33" s="91">
        <v>0</v>
      </c>
      <c r="L33" s="91"/>
      <c r="M33" s="91"/>
      <c r="N33" s="91"/>
      <c r="O33" s="91">
        <v>0</v>
      </c>
      <c r="P33" s="91"/>
      <c r="Q33" s="91"/>
      <c r="R33" s="91"/>
    </row>
    <row r="34" spans="1:18" ht="20.25">
      <c r="A34" s="92" t="s">
        <v>640</v>
      </c>
      <c r="B34" s="94" t="s">
        <v>186</v>
      </c>
      <c r="C34" s="94" t="s">
        <v>151</v>
      </c>
      <c r="D34" s="94" t="s">
        <v>167</v>
      </c>
      <c r="E34" s="95" t="s">
        <v>639</v>
      </c>
      <c r="F34" s="94"/>
      <c r="G34" s="97">
        <f>G35+G36</f>
        <v>150</v>
      </c>
      <c r="H34" s="97">
        <f aca="true" t="shared" si="8" ref="H34:O34">H35+H36</f>
        <v>0</v>
      </c>
      <c r="I34" s="97">
        <f t="shared" si="8"/>
        <v>0</v>
      </c>
      <c r="J34" s="97">
        <f t="shared" si="8"/>
        <v>0</v>
      </c>
      <c r="K34" s="97">
        <f t="shared" si="8"/>
        <v>0</v>
      </c>
      <c r="L34" s="97">
        <f t="shared" si="8"/>
        <v>0</v>
      </c>
      <c r="M34" s="97">
        <f t="shared" si="8"/>
        <v>0</v>
      </c>
      <c r="N34" s="97">
        <f t="shared" si="8"/>
        <v>0</v>
      </c>
      <c r="O34" s="97">
        <f t="shared" si="8"/>
        <v>0</v>
      </c>
      <c r="P34" s="91"/>
      <c r="Q34" s="91"/>
      <c r="R34" s="91"/>
    </row>
    <row r="35" spans="1:18" ht="20.25">
      <c r="A35" s="92" t="s">
        <v>205</v>
      </c>
      <c r="B35" s="94" t="s">
        <v>186</v>
      </c>
      <c r="C35" s="94" t="s">
        <v>151</v>
      </c>
      <c r="D35" s="94" t="s">
        <v>167</v>
      </c>
      <c r="E35" s="95" t="s">
        <v>639</v>
      </c>
      <c r="F35" s="94" t="s">
        <v>206</v>
      </c>
      <c r="G35" s="97">
        <v>75</v>
      </c>
      <c r="H35" s="91"/>
      <c r="I35" s="91"/>
      <c r="J35" s="91"/>
      <c r="K35" s="91">
        <v>0</v>
      </c>
      <c r="L35" s="91"/>
      <c r="M35" s="91"/>
      <c r="N35" s="91"/>
      <c r="O35" s="91">
        <v>0</v>
      </c>
      <c r="P35" s="91"/>
      <c r="Q35" s="91"/>
      <c r="R35" s="91"/>
    </row>
    <row r="36" spans="1:18" ht="40.5">
      <c r="A36" s="92" t="s">
        <v>118</v>
      </c>
      <c r="B36" s="94" t="s">
        <v>186</v>
      </c>
      <c r="C36" s="94" t="s">
        <v>151</v>
      </c>
      <c r="D36" s="94" t="s">
        <v>167</v>
      </c>
      <c r="E36" s="95" t="s">
        <v>639</v>
      </c>
      <c r="F36" s="94" t="s">
        <v>209</v>
      </c>
      <c r="G36" s="97">
        <v>75</v>
      </c>
      <c r="H36" s="91"/>
      <c r="I36" s="91"/>
      <c r="J36" s="91"/>
      <c r="K36" s="91">
        <v>0</v>
      </c>
      <c r="L36" s="91"/>
      <c r="M36" s="91"/>
      <c r="N36" s="91"/>
      <c r="O36" s="91">
        <v>0</v>
      </c>
      <c r="P36" s="91"/>
      <c r="Q36" s="91"/>
      <c r="R36" s="91"/>
    </row>
    <row r="37" spans="1:18" ht="40.5">
      <c r="A37" s="99" t="s">
        <v>662</v>
      </c>
      <c r="B37" s="94" t="s">
        <v>186</v>
      </c>
      <c r="C37" s="94" t="s">
        <v>189</v>
      </c>
      <c r="D37" s="94" t="s">
        <v>548</v>
      </c>
      <c r="E37" s="95"/>
      <c r="F37" s="94"/>
      <c r="G37" s="91">
        <f>G38</f>
        <v>75.3</v>
      </c>
      <c r="H37" s="91">
        <f aca="true" t="shared" si="9" ref="H37:R41">H38</f>
        <v>0</v>
      </c>
      <c r="I37" s="91">
        <f t="shared" si="9"/>
        <v>80.3</v>
      </c>
      <c r="J37" s="91">
        <f t="shared" si="9"/>
        <v>0</v>
      </c>
      <c r="K37" s="91">
        <f t="shared" si="9"/>
        <v>0</v>
      </c>
      <c r="L37" s="91">
        <f t="shared" si="9"/>
        <v>0</v>
      </c>
      <c r="M37" s="91">
        <f t="shared" si="9"/>
        <v>0</v>
      </c>
      <c r="N37" s="91">
        <f t="shared" si="9"/>
        <v>0</v>
      </c>
      <c r="O37" s="91">
        <f t="shared" si="9"/>
        <v>0</v>
      </c>
      <c r="P37" s="91">
        <f t="shared" si="9"/>
        <v>0</v>
      </c>
      <c r="Q37" s="91">
        <f t="shared" si="9"/>
        <v>0</v>
      </c>
      <c r="R37" s="91">
        <f t="shared" si="9"/>
        <v>0</v>
      </c>
    </row>
    <row r="38" spans="1:18" ht="20.25">
      <c r="A38" s="92" t="s">
        <v>664</v>
      </c>
      <c r="B38" s="94" t="s">
        <v>186</v>
      </c>
      <c r="C38" s="94" t="s">
        <v>189</v>
      </c>
      <c r="D38" s="94" t="s">
        <v>151</v>
      </c>
      <c r="E38" s="95"/>
      <c r="F38" s="94"/>
      <c r="G38" s="91">
        <f>G39</f>
        <v>75.3</v>
      </c>
      <c r="H38" s="91">
        <f t="shared" si="9"/>
        <v>0</v>
      </c>
      <c r="I38" s="91">
        <f t="shared" si="9"/>
        <v>80.3</v>
      </c>
      <c r="J38" s="91">
        <f t="shared" si="9"/>
        <v>0</v>
      </c>
      <c r="K38" s="91">
        <f t="shared" si="9"/>
        <v>0</v>
      </c>
      <c r="L38" s="91">
        <f t="shared" si="9"/>
        <v>0</v>
      </c>
      <c r="M38" s="91">
        <f t="shared" si="9"/>
        <v>0</v>
      </c>
      <c r="N38" s="91">
        <f t="shared" si="9"/>
        <v>0</v>
      </c>
      <c r="O38" s="91">
        <f t="shared" si="9"/>
        <v>0</v>
      </c>
      <c r="P38" s="91">
        <f t="shared" si="9"/>
        <v>0</v>
      </c>
      <c r="Q38" s="91">
        <f t="shared" si="9"/>
        <v>0</v>
      </c>
      <c r="R38" s="91">
        <f t="shared" si="9"/>
        <v>0</v>
      </c>
    </row>
    <row r="39" spans="1:18" ht="40.5">
      <c r="A39" s="92" t="s">
        <v>446</v>
      </c>
      <c r="B39" s="94" t="s">
        <v>186</v>
      </c>
      <c r="C39" s="94" t="s">
        <v>189</v>
      </c>
      <c r="D39" s="94" t="s">
        <v>151</v>
      </c>
      <c r="E39" s="95" t="s">
        <v>327</v>
      </c>
      <c r="F39" s="94"/>
      <c r="G39" s="91">
        <f>G40</f>
        <v>75.3</v>
      </c>
      <c r="H39" s="91">
        <f t="shared" si="9"/>
        <v>0</v>
      </c>
      <c r="I39" s="91">
        <f t="shared" si="9"/>
        <v>80.3</v>
      </c>
      <c r="J39" s="91">
        <f t="shared" si="9"/>
        <v>0</v>
      </c>
      <c r="K39" s="91">
        <f t="shared" si="9"/>
        <v>0</v>
      </c>
      <c r="L39" s="91">
        <f t="shared" si="9"/>
        <v>0</v>
      </c>
      <c r="M39" s="91">
        <f t="shared" si="9"/>
        <v>0</v>
      </c>
      <c r="N39" s="91">
        <f t="shared" si="9"/>
        <v>0</v>
      </c>
      <c r="O39" s="91">
        <f t="shared" si="9"/>
        <v>0</v>
      </c>
      <c r="P39" s="91">
        <f t="shared" si="9"/>
        <v>0</v>
      </c>
      <c r="Q39" s="91">
        <f t="shared" si="9"/>
        <v>0</v>
      </c>
      <c r="R39" s="91">
        <f t="shared" si="9"/>
        <v>0</v>
      </c>
    </row>
    <row r="40" spans="1:18" ht="40.5">
      <c r="A40" s="92" t="s">
        <v>330</v>
      </c>
      <c r="B40" s="94" t="s">
        <v>186</v>
      </c>
      <c r="C40" s="94" t="s">
        <v>189</v>
      </c>
      <c r="D40" s="94" t="s">
        <v>151</v>
      </c>
      <c r="E40" s="95" t="s">
        <v>331</v>
      </c>
      <c r="F40" s="94"/>
      <c r="G40" s="91">
        <f>G41</f>
        <v>75.3</v>
      </c>
      <c r="H40" s="91">
        <f t="shared" si="9"/>
        <v>0</v>
      </c>
      <c r="I40" s="91">
        <f t="shared" si="9"/>
        <v>80.3</v>
      </c>
      <c r="J40" s="91">
        <f t="shared" si="9"/>
        <v>0</v>
      </c>
      <c r="K40" s="91">
        <f t="shared" si="9"/>
        <v>0</v>
      </c>
      <c r="L40" s="91">
        <f t="shared" si="9"/>
        <v>0</v>
      </c>
      <c r="M40" s="91">
        <f t="shared" si="9"/>
        <v>0</v>
      </c>
      <c r="N40" s="91">
        <f t="shared" si="9"/>
        <v>0</v>
      </c>
      <c r="O40" s="91">
        <f t="shared" si="9"/>
        <v>0</v>
      </c>
      <c r="P40" s="91">
        <f t="shared" si="9"/>
        <v>0</v>
      </c>
      <c r="Q40" s="91">
        <f t="shared" si="9"/>
        <v>0</v>
      </c>
      <c r="R40" s="91">
        <f t="shared" si="9"/>
        <v>0</v>
      </c>
    </row>
    <row r="41" spans="1:18" ht="20.25">
      <c r="A41" s="92" t="s">
        <v>179</v>
      </c>
      <c r="B41" s="94" t="s">
        <v>186</v>
      </c>
      <c r="C41" s="94" t="s">
        <v>189</v>
      </c>
      <c r="D41" s="94" t="s">
        <v>151</v>
      </c>
      <c r="E41" s="95" t="s">
        <v>332</v>
      </c>
      <c r="F41" s="94"/>
      <c r="G41" s="91">
        <f>G42</f>
        <v>75.3</v>
      </c>
      <c r="H41" s="91">
        <f t="shared" si="9"/>
        <v>0</v>
      </c>
      <c r="I41" s="91">
        <f t="shared" si="9"/>
        <v>80.3</v>
      </c>
      <c r="J41" s="91">
        <f t="shared" si="9"/>
        <v>0</v>
      </c>
      <c r="K41" s="91">
        <f t="shared" si="9"/>
        <v>0</v>
      </c>
      <c r="L41" s="91">
        <f t="shared" si="9"/>
        <v>0</v>
      </c>
      <c r="M41" s="91">
        <f t="shared" si="9"/>
        <v>0</v>
      </c>
      <c r="N41" s="91">
        <f t="shared" si="9"/>
        <v>0</v>
      </c>
      <c r="O41" s="91">
        <f t="shared" si="9"/>
        <v>0</v>
      </c>
      <c r="P41" s="91">
        <f t="shared" si="9"/>
        <v>0</v>
      </c>
      <c r="Q41" s="91">
        <f t="shared" si="9"/>
        <v>0</v>
      </c>
      <c r="R41" s="91">
        <f t="shared" si="9"/>
        <v>0</v>
      </c>
    </row>
    <row r="42" spans="1:18" ht="20.25">
      <c r="A42" s="100" t="s">
        <v>270</v>
      </c>
      <c r="B42" s="94" t="s">
        <v>186</v>
      </c>
      <c r="C42" s="94" t="s">
        <v>189</v>
      </c>
      <c r="D42" s="94" t="s">
        <v>151</v>
      </c>
      <c r="E42" s="95" t="s">
        <v>332</v>
      </c>
      <c r="F42" s="94" t="s">
        <v>269</v>
      </c>
      <c r="G42" s="91">
        <v>75.3</v>
      </c>
      <c r="H42" s="91"/>
      <c r="I42" s="91">
        <v>80.3</v>
      </c>
      <c r="J42" s="91"/>
      <c r="K42" s="91">
        <f>L42+N42</f>
        <v>0</v>
      </c>
      <c r="L42" s="91"/>
      <c r="M42" s="91">
        <v>0</v>
      </c>
      <c r="N42" s="91"/>
      <c r="O42" s="91">
        <v>0</v>
      </c>
      <c r="P42" s="91"/>
      <c r="Q42" s="91"/>
      <c r="R42" s="91"/>
    </row>
    <row r="43" spans="1:18" ht="60.75">
      <c r="A43" s="99" t="s">
        <v>656</v>
      </c>
      <c r="B43" s="94" t="s">
        <v>186</v>
      </c>
      <c r="C43" s="94" t="s">
        <v>176</v>
      </c>
      <c r="D43" s="94" t="s">
        <v>548</v>
      </c>
      <c r="E43" s="95"/>
      <c r="F43" s="94"/>
      <c r="G43" s="91">
        <f>G44+G51</f>
        <v>47529.4</v>
      </c>
      <c r="H43" s="91">
        <f aca="true" t="shared" si="10" ref="H43:R43">H44+H51</f>
        <v>2842.8</v>
      </c>
      <c r="I43" s="91">
        <f t="shared" si="10"/>
        <v>29753</v>
      </c>
      <c r="J43" s="91">
        <f t="shared" si="10"/>
        <v>0</v>
      </c>
      <c r="K43" s="91">
        <f t="shared" si="10"/>
        <v>31701.1</v>
      </c>
      <c r="L43" s="91">
        <f t="shared" si="10"/>
        <v>2491.2</v>
      </c>
      <c r="M43" s="91">
        <f t="shared" si="10"/>
        <v>29209.9</v>
      </c>
      <c r="N43" s="91">
        <f t="shared" si="10"/>
        <v>0</v>
      </c>
      <c r="O43" s="91">
        <f t="shared" si="10"/>
        <v>31800.3</v>
      </c>
      <c r="P43" s="91">
        <f t="shared" si="10"/>
        <v>2661.5</v>
      </c>
      <c r="Q43" s="91">
        <f t="shared" si="10"/>
        <v>29138.800000000003</v>
      </c>
      <c r="R43" s="91">
        <f t="shared" si="10"/>
        <v>0</v>
      </c>
    </row>
    <row r="44" spans="1:18" ht="40.5">
      <c r="A44" s="92" t="s">
        <v>250</v>
      </c>
      <c r="B44" s="94" t="s">
        <v>186</v>
      </c>
      <c r="C44" s="94" t="s">
        <v>176</v>
      </c>
      <c r="D44" s="94" t="s">
        <v>151</v>
      </c>
      <c r="E44" s="95"/>
      <c r="F44" s="94"/>
      <c r="G44" s="91">
        <f>G45</f>
        <v>16187.2</v>
      </c>
      <c r="H44" s="91">
        <f aca="true" t="shared" si="11" ref="H44:R45">H45</f>
        <v>2842.8</v>
      </c>
      <c r="I44" s="91">
        <f t="shared" si="11"/>
        <v>13344.4</v>
      </c>
      <c r="J44" s="91">
        <f t="shared" si="11"/>
        <v>0</v>
      </c>
      <c r="K44" s="91">
        <f t="shared" si="11"/>
        <v>16847.6</v>
      </c>
      <c r="L44" s="91">
        <f t="shared" si="11"/>
        <v>2491.2</v>
      </c>
      <c r="M44" s="91">
        <f t="shared" si="11"/>
        <v>14356.4</v>
      </c>
      <c r="N44" s="91">
        <f t="shared" si="11"/>
        <v>0</v>
      </c>
      <c r="O44" s="91">
        <f t="shared" si="11"/>
        <v>17032.1</v>
      </c>
      <c r="P44" s="91">
        <f t="shared" si="11"/>
        <v>2661.5</v>
      </c>
      <c r="Q44" s="91">
        <f t="shared" si="11"/>
        <v>14370.6</v>
      </c>
      <c r="R44" s="91">
        <f t="shared" si="11"/>
        <v>0</v>
      </c>
    </row>
    <row r="45" spans="1:18" ht="40.5">
      <c r="A45" s="92" t="s">
        <v>446</v>
      </c>
      <c r="B45" s="94" t="s">
        <v>186</v>
      </c>
      <c r="C45" s="94" t="s">
        <v>176</v>
      </c>
      <c r="D45" s="94" t="s">
        <v>151</v>
      </c>
      <c r="E45" s="95" t="s">
        <v>327</v>
      </c>
      <c r="F45" s="94"/>
      <c r="G45" s="91">
        <f>G46</f>
        <v>16187.2</v>
      </c>
      <c r="H45" s="91">
        <f t="shared" si="11"/>
        <v>2842.8</v>
      </c>
      <c r="I45" s="91">
        <f t="shared" si="11"/>
        <v>13344.4</v>
      </c>
      <c r="J45" s="91">
        <f t="shared" si="11"/>
        <v>0</v>
      </c>
      <c r="K45" s="91">
        <f t="shared" si="11"/>
        <v>16847.6</v>
      </c>
      <c r="L45" s="91">
        <f t="shared" si="11"/>
        <v>2491.2</v>
      </c>
      <c r="M45" s="91">
        <f t="shared" si="11"/>
        <v>14356.4</v>
      </c>
      <c r="N45" s="91">
        <f t="shared" si="11"/>
        <v>0</v>
      </c>
      <c r="O45" s="91">
        <f t="shared" si="11"/>
        <v>17032.1</v>
      </c>
      <c r="P45" s="91">
        <f t="shared" si="11"/>
        <v>2661.5</v>
      </c>
      <c r="Q45" s="91">
        <f t="shared" si="11"/>
        <v>14370.6</v>
      </c>
      <c r="R45" s="91">
        <f t="shared" si="11"/>
        <v>0</v>
      </c>
    </row>
    <row r="46" spans="1:18" ht="40.5">
      <c r="A46" s="92" t="s">
        <v>333</v>
      </c>
      <c r="B46" s="94" t="s">
        <v>186</v>
      </c>
      <c r="C46" s="94" t="s">
        <v>176</v>
      </c>
      <c r="D46" s="94" t="s">
        <v>151</v>
      </c>
      <c r="E46" s="95" t="s">
        <v>334</v>
      </c>
      <c r="F46" s="94"/>
      <c r="G46" s="91">
        <f>G47+G49</f>
        <v>16187.2</v>
      </c>
      <c r="H46" s="91">
        <f aca="true" t="shared" si="12" ref="H46:R46">H47+H49</f>
        <v>2842.8</v>
      </c>
      <c r="I46" s="91">
        <f t="shared" si="12"/>
        <v>13344.4</v>
      </c>
      <c r="J46" s="91">
        <f t="shared" si="12"/>
        <v>0</v>
      </c>
      <c r="K46" s="91">
        <f t="shared" si="12"/>
        <v>16847.6</v>
      </c>
      <c r="L46" s="91">
        <f t="shared" si="12"/>
        <v>2491.2</v>
      </c>
      <c r="M46" s="91">
        <f t="shared" si="12"/>
        <v>14356.4</v>
      </c>
      <c r="N46" s="91">
        <f t="shared" si="12"/>
        <v>0</v>
      </c>
      <c r="O46" s="91">
        <f t="shared" si="12"/>
        <v>17032.1</v>
      </c>
      <c r="P46" s="91">
        <f t="shared" si="12"/>
        <v>2661.5</v>
      </c>
      <c r="Q46" s="91">
        <f t="shared" si="12"/>
        <v>14370.6</v>
      </c>
      <c r="R46" s="91">
        <f t="shared" si="12"/>
        <v>0</v>
      </c>
    </row>
    <row r="47" spans="1:18" ht="20.25">
      <c r="A47" s="92" t="s">
        <v>233</v>
      </c>
      <c r="B47" s="94" t="s">
        <v>186</v>
      </c>
      <c r="C47" s="94" t="s">
        <v>176</v>
      </c>
      <c r="D47" s="94" t="s">
        <v>151</v>
      </c>
      <c r="E47" s="95" t="s">
        <v>94</v>
      </c>
      <c r="F47" s="94"/>
      <c r="G47" s="91">
        <f aca="true" t="shared" si="13" ref="G47:R47">G48</f>
        <v>13344.4</v>
      </c>
      <c r="H47" s="91">
        <f t="shared" si="13"/>
        <v>0</v>
      </c>
      <c r="I47" s="91">
        <f t="shared" si="13"/>
        <v>13344.4</v>
      </c>
      <c r="J47" s="91">
        <f t="shared" si="13"/>
        <v>0</v>
      </c>
      <c r="K47" s="91">
        <f>M48</f>
        <v>14356.4</v>
      </c>
      <c r="L47" s="91">
        <f t="shared" si="13"/>
        <v>0</v>
      </c>
      <c r="M47" s="91">
        <f>M48</f>
        <v>14356.4</v>
      </c>
      <c r="N47" s="91">
        <f t="shared" si="13"/>
        <v>0</v>
      </c>
      <c r="O47" s="91">
        <f t="shared" si="13"/>
        <v>14370.6</v>
      </c>
      <c r="P47" s="91">
        <f t="shared" si="13"/>
        <v>0</v>
      </c>
      <c r="Q47" s="91">
        <f t="shared" si="13"/>
        <v>14370.6</v>
      </c>
      <c r="R47" s="91">
        <f t="shared" si="13"/>
        <v>0</v>
      </c>
    </row>
    <row r="48" spans="1:18" ht="20.25">
      <c r="A48" s="92" t="s">
        <v>226</v>
      </c>
      <c r="B48" s="94" t="s">
        <v>186</v>
      </c>
      <c r="C48" s="94" t="s">
        <v>176</v>
      </c>
      <c r="D48" s="94" t="s">
        <v>151</v>
      </c>
      <c r="E48" s="95" t="s">
        <v>94</v>
      </c>
      <c r="F48" s="94" t="s">
        <v>234</v>
      </c>
      <c r="G48" s="97">
        <f>H48+I48+J48</f>
        <v>13344.4</v>
      </c>
      <c r="H48" s="101"/>
      <c r="I48" s="91">
        <v>13344.4</v>
      </c>
      <c r="J48" s="91"/>
      <c r="K48" s="101">
        <f>L48+M48+N48</f>
        <v>14356.4</v>
      </c>
      <c r="L48" s="91"/>
      <c r="M48" s="91">
        <v>14356.4</v>
      </c>
      <c r="N48" s="91"/>
      <c r="O48" s="91">
        <f>P48+Q48+R48</f>
        <v>14370.6</v>
      </c>
      <c r="P48" s="91"/>
      <c r="Q48" s="91">
        <v>14370.6</v>
      </c>
      <c r="R48" s="91"/>
    </row>
    <row r="49" spans="1:18" ht="121.5">
      <c r="A49" s="92" t="s">
        <v>550</v>
      </c>
      <c r="B49" s="94" t="s">
        <v>186</v>
      </c>
      <c r="C49" s="94" t="s">
        <v>176</v>
      </c>
      <c r="D49" s="94" t="s">
        <v>151</v>
      </c>
      <c r="E49" s="95" t="s">
        <v>97</v>
      </c>
      <c r="F49" s="94"/>
      <c r="G49" s="91">
        <f>G50</f>
        <v>2842.8</v>
      </c>
      <c r="H49" s="91">
        <f aca="true" t="shared" si="14" ref="H49:Q49">H50</f>
        <v>2842.8</v>
      </c>
      <c r="I49" s="91">
        <f t="shared" si="14"/>
        <v>0</v>
      </c>
      <c r="J49" s="91">
        <f t="shared" si="14"/>
        <v>0</v>
      </c>
      <c r="K49" s="91">
        <f t="shared" si="14"/>
        <v>2491.2</v>
      </c>
      <c r="L49" s="91">
        <f t="shared" si="14"/>
        <v>2491.2</v>
      </c>
      <c r="M49" s="91">
        <f t="shared" si="14"/>
        <v>0</v>
      </c>
      <c r="N49" s="91">
        <f t="shared" si="14"/>
        <v>0</v>
      </c>
      <c r="O49" s="91">
        <f t="shared" si="14"/>
        <v>2661.5</v>
      </c>
      <c r="P49" s="91">
        <f t="shared" si="14"/>
        <v>2661.5</v>
      </c>
      <c r="Q49" s="91">
        <f t="shared" si="14"/>
        <v>0</v>
      </c>
      <c r="R49" s="91">
        <f>R50</f>
        <v>0</v>
      </c>
    </row>
    <row r="50" spans="1:18" ht="20.25">
      <c r="A50" s="92" t="s">
        <v>226</v>
      </c>
      <c r="B50" s="94" t="s">
        <v>186</v>
      </c>
      <c r="C50" s="94" t="s">
        <v>176</v>
      </c>
      <c r="D50" s="94" t="s">
        <v>151</v>
      </c>
      <c r="E50" s="95" t="s">
        <v>97</v>
      </c>
      <c r="F50" s="94" t="s">
        <v>234</v>
      </c>
      <c r="G50" s="97">
        <f>H50+J50</f>
        <v>2842.8</v>
      </c>
      <c r="H50" s="91">
        <v>2842.8</v>
      </c>
      <c r="I50" s="91"/>
      <c r="J50" s="91"/>
      <c r="K50" s="91">
        <f>L50+M50+N50</f>
        <v>2491.2</v>
      </c>
      <c r="L50" s="91">
        <v>2491.2</v>
      </c>
      <c r="M50" s="91"/>
      <c r="N50" s="91"/>
      <c r="O50" s="91">
        <f>P50+R50</f>
        <v>2661.5</v>
      </c>
      <c r="P50" s="91">
        <v>2661.5</v>
      </c>
      <c r="Q50" s="91"/>
      <c r="R50" s="91"/>
    </row>
    <row r="51" spans="1:18" ht="20.25">
      <c r="A51" s="92" t="s">
        <v>235</v>
      </c>
      <c r="B51" s="94" t="s">
        <v>186</v>
      </c>
      <c r="C51" s="94" t="s">
        <v>176</v>
      </c>
      <c r="D51" s="94" t="s">
        <v>155</v>
      </c>
      <c r="E51" s="95"/>
      <c r="F51" s="94"/>
      <c r="G51" s="91">
        <f>G52</f>
        <v>31342.2</v>
      </c>
      <c r="H51" s="91">
        <f aca="true" t="shared" si="15" ref="H51:R54">H52</f>
        <v>0</v>
      </c>
      <c r="I51" s="91">
        <f t="shared" si="15"/>
        <v>16408.6</v>
      </c>
      <c r="J51" s="91">
        <f t="shared" si="15"/>
        <v>0</v>
      </c>
      <c r="K51" s="91">
        <f t="shared" si="15"/>
        <v>14853.5</v>
      </c>
      <c r="L51" s="91">
        <f t="shared" si="15"/>
        <v>0</v>
      </c>
      <c r="M51" s="91">
        <f t="shared" si="15"/>
        <v>14853.5</v>
      </c>
      <c r="N51" s="91">
        <f t="shared" si="15"/>
        <v>0</v>
      </c>
      <c r="O51" s="91">
        <f t="shared" si="15"/>
        <v>14768.2</v>
      </c>
      <c r="P51" s="91">
        <f t="shared" si="15"/>
        <v>0</v>
      </c>
      <c r="Q51" s="91">
        <f t="shared" si="15"/>
        <v>14768.2</v>
      </c>
      <c r="R51" s="91">
        <f t="shared" si="15"/>
        <v>0</v>
      </c>
    </row>
    <row r="52" spans="1:18" ht="40.5">
      <c r="A52" s="92" t="s">
        <v>446</v>
      </c>
      <c r="B52" s="94" t="s">
        <v>186</v>
      </c>
      <c r="C52" s="94" t="s">
        <v>176</v>
      </c>
      <c r="D52" s="94" t="s">
        <v>155</v>
      </c>
      <c r="E52" s="95" t="s">
        <v>327</v>
      </c>
      <c r="F52" s="94"/>
      <c r="G52" s="91">
        <f>G53</f>
        <v>31342.2</v>
      </c>
      <c r="H52" s="91">
        <f t="shared" si="15"/>
        <v>0</v>
      </c>
      <c r="I52" s="91">
        <f t="shared" si="15"/>
        <v>16408.6</v>
      </c>
      <c r="J52" s="91">
        <f t="shared" si="15"/>
        <v>0</v>
      </c>
      <c r="K52" s="91">
        <f t="shared" si="15"/>
        <v>14853.5</v>
      </c>
      <c r="L52" s="91">
        <f t="shared" si="15"/>
        <v>0</v>
      </c>
      <c r="M52" s="91">
        <f t="shared" si="15"/>
        <v>14853.5</v>
      </c>
      <c r="N52" s="91">
        <f t="shared" si="15"/>
        <v>0</v>
      </c>
      <c r="O52" s="91">
        <f t="shared" si="15"/>
        <v>14768.2</v>
      </c>
      <c r="P52" s="91">
        <f t="shared" si="15"/>
        <v>0</v>
      </c>
      <c r="Q52" s="91">
        <f t="shared" si="15"/>
        <v>14768.2</v>
      </c>
      <c r="R52" s="91">
        <f t="shared" si="15"/>
        <v>0</v>
      </c>
    </row>
    <row r="53" spans="1:18" ht="40.5">
      <c r="A53" s="92" t="s">
        <v>336</v>
      </c>
      <c r="B53" s="94" t="s">
        <v>186</v>
      </c>
      <c r="C53" s="94" t="s">
        <v>176</v>
      </c>
      <c r="D53" s="94" t="s">
        <v>155</v>
      </c>
      <c r="E53" s="95" t="s">
        <v>335</v>
      </c>
      <c r="F53" s="94"/>
      <c r="G53" s="91">
        <f>G54</f>
        <v>31342.2</v>
      </c>
      <c r="H53" s="91">
        <f t="shared" si="15"/>
        <v>0</v>
      </c>
      <c r="I53" s="91">
        <f t="shared" si="15"/>
        <v>16408.6</v>
      </c>
      <c r="J53" s="91">
        <f t="shared" si="15"/>
        <v>0</v>
      </c>
      <c r="K53" s="91">
        <f t="shared" si="15"/>
        <v>14853.5</v>
      </c>
      <c r="L53" s="91">
        <f t="shared" si="15"/>
        <v>0</v>
      </c>
      <c r="M53" s="91">
        <f t="shared" si="15"/>
        <v>14853.5</v>
      </c>
      <c r="N53" s="91">
        <f t="shared" si="15"/>
        <v>0</v>
      </c>
      <c r="O53" s="91">
        <f t="shared" si="15"/>
        <v>14768.2</v>
      </c>
      <c r="P53" s="91">
        <f t="shared" si="15"/>
        <v>0</v>
      </c>
      <c r="Q53" s="91">
        <f t="shared" si="15"/>
        <v>14768.2</v>
      </c>
      <c r="R53" s="91">
        <f t="shared" si="15"/>
        <v>0</v>
      </c>
    </row>
    <row r="54" spans="1:18" ht="20.25">
      <c r="A54" s="92" t="s">
        <v>238</v>
      </c>
      <c r="B54" s="94" t="s">
        <v>186</v>
      </c>
      <c r="C54" s="94" t="s">
        <v>176</v>
      </c>
      <c r="D54" s="94" t="s">
        <v>155</v>
      </c>
      <c r="E54" s="95" t="s">
        <v>337</v>
      </c>
      <c r="F54" s="94"/>
      <c r="G54" s="91">
        <f>G55</f>
        <v>31342.2</v>
      </c>
      <c r="H54" s="91">
        <f t="shared" si="15"/>
        <v>0</v>
      </c>
      <c r="I54" s="91">
        <f t="shared" si="15"/>
        <v>16408.6</v>
      </c>
      <c r="J54" s="91">
        <f t="shared" si="15"/>
        <v>0</v>
      </c>
      <c r="K54" s="91">
        <f>M55</f>
        <v>14853.5</v>
      </c>
      <c r="L54" s="91">
        <f t="shared" si="15"/>
        <v>0</v>
      </c>
      <c r="M54" s="91">
        <f>M55</f>
        <v>14853.5</v>
      </c>
      <c r="N54" s="91">
        <f t="shared" si="15"/>
        <v>0</v>
      </c>
      <c r="O54" s="91">
        <f>Q55</f>
        <v>14768.2</v>
      </c>
      <c r="P54" s="91">
        <f t="shared" si="15"/>
        <v>0</v>
      </c>
      <c r="Q54" s="91">
        <f>Q55</f>
        <v>14768.2</v>
      </c>
      <c r="R54" s="91">
        <f t="shared" si="15"/>
        <v>0</v>
      </c>
    </row>
    <row r="55" spans="1:18" ht="20.25">
      <c r="A55" s="92" t="s">
        <v>236</v>
      </c>
      <c r="B55" s="94" t="s">
        <v>186</v>
      </c>
      <c r="C55" s="94" t="s">
        <v>176</v>
      </c>
      <c r="D55" s="94" t="s">
        <v>155</v>
      </c>
      <c r="E55" s="95" t="s">
        <v>337</v>
      </c>
      <c r="F55" s="94" t="s">
        <v>234</v>
      </c>
      <c r="G55" s="91">
        <v>31342.2</v>
      </c>
      <c r="H55" s="91"/>
      <c r="I55" s="91">
        <v>16408.6</v>
      </c>
      <c r="J55" s="91"/>
      <c r="K55" s="101">
        <f>M55+L55+N55</f>
        <v>14853.5</v>
      </c>
      <c r="L55" s="91"/>
      <c r="M55" s="91">
        <v>14853.5</v>
      </c>
      <c r="N55" s="91"/>
      <c r="O55" s="91">
        <f>P55+R55+Q55</f>
        <v>14768.2</v>
      </c>
      <c r="P55" s="91"/>
      <c r="Q55" s="91">
        <v>14768.2</v>
      </c>
      <c r="R55" s="91"/>
    </row>
    <row r="56" spans="1:18" ht="40.5">
      <c r="A56" s="88" t="s">
        <v>387</v>
      </c>
      <c r="B56" s="102" t="s">
        <v>406</v>
      </c>
      <c r="C56" s="102"/>
      <c r="D56" s="102"/>
      <c r="E56" s="86"/>
      <c r="F56" s="102"/>
      <c r="G56" s="90">
        <f aca="true" t="shared" si="16" ref="G56:R56">G57+G80+G137</f>
        <v>38988.1</v>
      </c>
      <c r="H56" s="90">
        <f t="shared" si="16"/>
        <v>3885.6</v>
      </c>
      <c r="I56" s="90">
        <f t="shared" si="16"/>
        <v>33301.8</v>
      </c>
      <c r="J56" s="90">
        <f t="shared" si="16"/>
        <v>50</v>
      </c>
      <c r="K56" s="90">
        <f t="shared" si="16"/>
        <v>38594.700000000004</v>
      </c>
      <c r="L56" s="90">
        <f t="shared" si="16"/>
        <v>3885.6</v>
      </c>
      <c r="M56" s="90">
        <f t="shared" si="16"/>
        <v>34209.1</v>
      </c>
      <c r="N56" s="90">
        <f t="shared" si="16"/>
        <v>500</v>
      </c>
      <c r="O56" s="90">
        <f t="shared" si="16"/>
        <v>37635.399999999994</v>
      </c>
      <c r="P56" s="91" t="e">
        <f t="shared" si="16"/>
        <v>#REF!</v>
      </c>
      <c r="Q56" s="91" t="e">
        <f t="shared" si="16"/>
        <v>#REF!</v>
      </c>
      <c r="R56" s="91" t="e">
        <f t="shared" si="16"/>
        <v>#REF!</v>
      </c>
    </row>
    <row r="57" spans="1:19" ht="20.25">
      <c r="A57" s="92" t="s">
        <v>161</v>
      </c>
      <c r="B57" s="94" t="s">
        <v>406</v>
      </c>
      <c r="C57" s="94" t="s">
        <v>160</v>
      </c>
      <c r="D57" s="94" t="s">
        <v>548</v>
      </c>
      <c r="E57" s="95"/>
      <c r="F57" s="94"/>
      <c r="G57" s="91">
        <f aca="true" t="shared" si="17" ref="G57:R57">G58+G66</f>
        <v>8881.8</v>
      </c>
      <c r="H57" s="91">
        <f t="shared" si="17"/>
        <v>947.5</v>
      </c>
      <c r="I57" s="91">
        <f t="shared" si="17"/>
        <v>7448.8</v>
      </c>
      <c r="J57" s="91">
        <f t="shared" si="17"/>
        <v>0</v>
      </c>
      <c r="K57" s="91">
        <f t="shared" si="17"/>
        <v>8613.699999999999</v>
      </c>
      <c r="L57" s="91">
        <f t="shared" si="17"/>
        <v>947.5</v>
      </c>
      <c r="M57" s="91">
        <f t="shared" si="17"/>
        <v>7666.2</v>
      </c>
      <c r="N57" s="91">
        <f t="shared" si="17"/>
        <v>0</v>
      </c>
      <c r="O57" s="91">
        <f t="shared" si="17"/>
        <v>8396.3</v>
      </c>
      <c r="P57" s="91">
        <f t="shared" si="17"/>
        <v>947.5</v>
      </c>
      <c r="Q57" s="91">
        <f t="shared" si="17"/>
        <v>7448.8</v>
      </c>
      <c r="R57" s="91">
        <f t="shared" si="17"/>
        <v>0</v>
      </c>
      <c r="S57" s="4"/>
    </row>
    <row r="58" spans="1:19" ht="20.25">
      <c r="A58" s="96" t="s">
        <v>137</v>
      </c>
      <c r="B58" s="94" t="s">
        <v>406</v>
      </c>
      <c r="C58" s="94" t="s">
        <v>160</v>
      </c>
      <c r="D58" s="94" t="s">
        <v>154</v>
      </c>
      <c r="E58" s="94"/>
      <c r="F58" s="94"/>
      <c r="G58" s="91">
        <f>G59</f>
        <v>8799.9</v>
      </c>
      <c r="H58" s="91">
        <f aca="true" t="shared" si="18" ref="H58:R60">H59</f>
        <v>947.5</v>
      </c>
      <c r="I58" s="91">
        <f t="shared" si="18"/>
        <v>7366.900000000001</v>
      </c>
      <c r="J58" s="91">
        <f t="shared" si="18"/>
        <v>0</v>
      </c>
      <c r="K58" s="91">
        <f t="shared" si="18"/>
        <v>8531.8</v>
      </c>
      <c r="L58" s="91">
        <f t="shared" si="18"/>
        <v>947.5</v>
      </c>
      <c r="M58" s="91">
        <f t="shared" si="18"/>
        <v>7584.3</v>
      </c>
      <c r="N58" s="91">
        <f t="shared" si="18"/>
        <v>0</v>
      </c>
      <c r="O58" s="91">
        <f t="shared" si="18"/>
        <v>8314.4</v>
      </c>
      <c r="P58" s="91">
        <f t="shared" si="18"/>
        <v>947.5</v>
      </c>
      <c r="Q58" s="91">
        <f t="shared" si="18"/>
        <v>7366.900000000001</v>
      </c>
      <c r="R58" s="91">
        <f t="shared" si="18"/>
        <v>0</v>
      </c>
      <c r="S58" s="4"/>
    </row>
    <row r="59" spans="1:19" ht="40.5">
      <c r="A59" s="92" t="s">
        <v>454</v>
      </c>
      <c r="B59" s="94" t="s">
        <v>406</v>
      </c>
      <c r="C59" s="94" t="s">
        <v>160</v>
      </c>
      <c r="D59" s="94" t="s">
        <v>154</v>
      </c>
      <c r="E59" s="94" t="s">
        <v>312</v>
      </c>
      <c r="F59" s="94"/>
      <c r="G59" s="91">
        <f>G60</f>
        <v>8799.9</v>
      </c>
      <c r="H59" s="91">
        <f t="shared" si="18"/>
        <v>947.5</v>
      </c>
      <c r="I59" s="91">
        <f t="shared" si="18"/>
        <v>7366.900000000001</v>
      </c>
      <c r="J59" s="91">
        <f t="shared" si="18"/>
        <v>0</v>
      </c>
      <c r="K59" s="91">
        <f t="shared" si="18"/>
        <v>8531.8</v>
      </c>
      <c r="L59" s="91">
        <f t="shared" si="18"/>
        <v>947.5</v>
      </c>
      <c r="M59" s="91">
        <f t="shared" si="18"/>
        <v>7584.3</v>
      </c>
      <c r="N59" s="91">
        <f t="shared" si="18"/>
        <v>0</v>
      </c>
      <c r="O59" s="91">
        <f t="shared" si="18"/>
        <v>8314.4</v>
      </c>
      <c r="P59" s="91">
        <f t="shared" si="18"/>
        <v>947.5</v>
      </c>
      <c r="Q59" s="91">
        <f t="shared" si="18"/>
        <v>7366.900000000001</v>
      </c>
      <c r="R59" s="91">
        <f t="shared" si="18"/>
        <v>0</v>
      </c>
      <c r="S59" s="4"/>
    </row>
    <row r="60" spans="1:19" ht="40.5">
      <c r="A60" s="92" t="s">
        <v>121</v>
      </c>
      <c r="B60" s="94" t="s">
        <v>406</v>
      </c>
      <c r="C60" s="94" t="s">
        <v>160</v>
      </c>
      <c r="D60" s="94" t="s">
        <v>154</v>
      </c>
      <c r="E60" s="94" t="s">
        <v>42</v>
      </c>
      <c r="F60" s="94"/>
      <c r="G60" s="91">
        <f>G61</f>
        <v>8799.9</v>
      </c>
      <c r="H60" s="91">
        <f t="shared" si="18"/>
        <v>947.5</v>
      </c>
      <c r="I60" s="91">
        <f t="shared" si="18"/>
        <v>7366.900000000001</v>
      </c>
      <c r="J60" s="91">
        <f t="shared" si="18"/>
        <v>0</v>
      </c>
      <c r="K60" s="91">
        <f t="shared" si="18"/>
        <v>8531.8</v>
      </c>
      <c r="L60" s="91">
        <f t="shared" si="18"/>
        <v>947.5</v>
      </c>
      <c r="M60" s="91">
        <f t="shared" si="18"/>
        <v>7584.3</v>
      </c>
      <c r="N60" s="91">
        <f t="shared" si="18"/>
        <v>0</v>
      </c>
      <c r="O60" s="91">
        <f t="shared" si="18"/>
        <v>8314.4</v>
      </c>
      <c r="P60" s="91">
        <f t="shared" si="18"/>
        <v>947.5</v>
      </c>
      <c r="Q60" s="91">
        <f t="shared" si="18"/>
        <v>7366.900000000001</v>
      </c>
      <c r="R60" s="91">
        <f t="shared" si="18"/>
        <v>0</v>
      </c>
      <c r="S60" s="4"/>
    </row>
    <row r="61" spans="1:19" ht="60.75">
      <c r="A61" s="92" t="s">
        <v>26</v>
      </c>
      <c r="B61" s="94" t="s">
        <v>406</v>
      </c>
      <c r="C61" s="94" t="s">
        <v>160</v>
      </c>
      <c r="D61" s="94" t="s">
        <v>154</v>
      </c>
      <c r="E61" s="94" t="s">
        <v>66</v>
      </c>
      <c r="F61" s="94"/>
      <c r="G61" s="91">
        <f aca="true" t="shared" si="19" ref="G61:R61">G62+G64</f>
        <v>8799.9</v>
      </c>
      <c r="H61" s="91">
        <f t="shared" si="19"/>
        <v>947.5</v>
      </c>
      <c r="I61" s="91">
        <f t="shared" si="19"/>
        <v>7366.900000000001</v>
      </c>
      <c r="J61" s="91">
        <f t="shared" si="19"/>
        <v>0</v>
      </c>
      <c r="K61" s="91">
        <f t="shared" si="19"/>
        <v>8531.8</v>
      </c>
      <c r="L61" s="91">
        <f t="shared" si="19"/>
        <v>947.5</v>
      </c>
      <c r="M61" s="91">
        <f t="shared" si="19"/>
        <v>7584.3</v>
      </c>
      <c r="N61" s="91">
        <f t="shared" si="19"/>
        <v>0</v>
      </c>
      <c r="O61" s="91">
        <f t="shared" si="19"/>
        <v>8314.4</v>
      </c>
      <c r="P61" s="91">
        <f t="shared" si="19"/>
        <v>947.5</v>
      </c>
      <c r="Q61" s="91">
        <f t="shared" si="19"/>
        <v>7366.900000000001</v>
      </c>
      <c r="R61" s="91">
        <f t="shared" si="19"/>
        <v>0</v>
      </c>
      <c r="S61" s="4"/>
    </row>
    <row r="62" spans="1:19" ht="20.25">
      <c r="A62" s="92" t="s">
        <v>126</v>
      </c>
      <c r="B62" s="94" t="s">
        <v>406</v>
      </c>
      <c r="C62" s="94" t="s">
        <v>160</v>
      </c>
      <c r="D62" s="94" t="s">
        <v>154</v>
      </c>
      <c r="E62" s="94" t="s">
        <v>67</v>
      </c>
      <c r="F62" s="103"/>
      <c r="G62" s="104">
        <f aca="true" t="shared" si="20" ref="G62:R62">G63</f>
        <v>7498.7</v>
      </c>
      <c r="H62" s="104">
        <f t="shared" si="20"/>
        <v>0</v>
      </c>
      <c r="I62" s="104">
        <f t="shared" si="20"/>
        <v>7337.6</v>
      </c>
      <c r="J62" s="104">
        <f t="shared" si="20"/>
        <v>0</v>
      </c>
      <c r="K62" s="104">
        <f t="shared" si="20"/>
        <v>7555</v>
      </c>
      <c r="L62" s="104">
        <f t="shared" si="20"/>
        <v>0</v>
      </c>
      <c r="M62" s="104">
        <f t="shared" si="20"/>
        <v>7555</v>
      </c>
      <c r="N62" s="104">
        <f t="shared" si="20"/>
        <v>0</v>
      </c>
      <c r="O62" s="104">
        <f t="shared" si="20"/>
        <v>7337.6</v>
      </c>
      <c r="P62" s="104">
        <f t="shared" si="20"/>
        <v>0</v>
      </c>
      <c r="Q62" s="104">
        <f t="shared" si="20"/>
        <v>7337.6</v>
      </c>
      <c r="R62" s="104">
        <f t="shared" si="20"/>
        <v>0</v>
      </c>
      <c r="S62" s="4"/>
    </row>
    <row r="63" spans="1:19" ht="20.25">
      <c r="A63" s="92" t="s">
        <v>223</v>
      </c>
      <c r="B63" s="94" t="s">
        <v>406</v>
      </c>
      <c r="C63" s="94" t="s">
        <v>160</v>
      </c>
      <c r="D63" s="94" t="s">
        <v>154</v>
      </c>
      <c r="E63" s="94" t="s">
        <v>67</v>
      </c>
      <c r="F63" s="94" t="s">
        <v>222</v>
      </c>
      <c r="G63" s="91">
        <v>7498.7</v>
      </c>
      <c r="H63" s="91"/>
      <c r="I63" s="91">
        <v>7337.6</v>
      </c>
      <c r="J63" s="91"/>
      <c r="K63" s="91">
        <f>L63+M63+N63</f>
        <v>7555</v>
      </c>
      <c r="L63" s="91"/>
      <c r="M63" s="91">
        <v>7555</v>
      </c>
      <c r="N63" s="91"/>
      <c r="O63" s="91">
        <f>P63+Q63+R63</f>
        <v>7337.6</v>
      </c>
      <c r="P63" s="91"/>
      <c r="Q63" s="91">
        <v>7337.6</v>
      </c>
      <c r="R63" s="91"/>
      <c r="S63" s="4"/>
    </row>
    <row r="64" spans="1:19" ht="60.75">
      <c r="A64" s="92" t="s">
        <v>479</v>
      </c>
      <c r="B64" s="94" t="s">
        <v>406</v>
      </c>
      <c r="C64" s="94" t="s">
        <v>160</v>
      </c>
      <c r="D64" s="94" t="s">
        <v>154</v>
      </c>
      <c r="E64" s="94" t="s">
        <v>480</v>
      </c>
      <c r="F64" s="94"/>
      <c r="G64" s="91">
        <f>G65</f>
        <v>1301.2</v>
      </c>
      <c r="H64" s="91">
        <f aca="true" t="shared" si="21" ref="H64:R64">H65</f>
        <v>947.5</v>
      </c>
      <c r="I64" s="91">
        <f t="shared" si="21"/>
        <v>29.3</v>
      </c>
      <c r="J64" s="91">
        <f t="shared" si="21"/>
        <v>0</v>
      </c>
      <c r="K64" s="91">
        <f t="shared" si="21"/>
        <v>976.8</v>
      </c>
      <c r="L64" s="91">
        <f t="shared" si="21"/>
        <v>947.5</v>
      </c>
      <c r="M64" s="91">
        <f t="shared" si="21"/>
        <v>29.3</v>
      </c>
      <c r="N64" s="91">
        <f t="shared" si="21"/>
        <v>0</v>
      </c>
      <c r="O64" s="91">
        <f t="shared" si="21"/>
        <v>976.8</v>
      </c>
      <c r="P64" s="91">
        <f t="shared" si="21"/>
        <v>947.5</v>
      </c>
      <c r="Q64" s="91">
        <f t="shared" si="21"/>
        <v>29.3</v>
      </c>
      <c r="R64" s="91">
        <f t="shared" si="21"/>
        <v>0</v>
      </c>
      <c r="S64" s="4"/>
    </row>
    <row r="65" spans="1:19" ht="20.25">
      <c r="A65" s="92" t="s">
        <v>223</v>
      </c>
      <c r="B65" s="94" t="s">
        <v>406</v>
      </c>
      <c r="C65" s="94" t="s">
        <v>160</v>
      </c>
      <c r="D65" s="94" t="s">
        <v>154</v>
      </c>
      <c r="E65" s="94" t="s">
        <v>480</v>
      </c>
      <c r="F65" s="94" t="s">
        <v>222</v>
      </c>
      <c r="G65" s="91">
        <v>1301.2</v>
      </c>
      <c r="H65" s="91">
        <v>947.5</v>
      </c>
      <c r="I65" s="91">
        <v>29.3</v>
      </c>
      <c r="J65" s="91"/>
      <c r="K65" s="91">
        <f>L65+M65+N65</f>
        <v>976.8</v>
      </c>
      <c r="L65" s="91">
        <v>947.5</v>
      </c>
      <c r="M65" s="91">
        <v>29.3</v>
      </c>
      <c r="N65" s="91"/>
      <c r="O65" s="91">
        <f>P65+Q65+R65</f>
        <v>976.8</v>
      </c>
      <c r="P65" s="91">
        <v>947.5</v>
      </c>
      <c r="Q65" s="91">
        <v>29.3</v>
      </c>
      <c r="R65" s="91"/>
      <c r="S65" s="4"/>
    </row>
    <row r="66" spans="1:19" ht="20.25">
      <c r="A66" s="92" t="s">
        <v>138</v>
      </c>
      <c r="B66" s="94" t="s">
        <v>406</v>
      </c>
      <c r="C66" s="94" t="s">
        <v>160</v>
      </c>
      <c r="D66" s="94" t="s">
        <v>160</v>
      </c>
      <c r="E66" s="94"/>
      <c r="F66" s="94"/>
      <c r="G66" s="91">
        <f>G67</f>
        <v>81.9</v>
      </c>
      <c r="H66" s="91">
        <f aca="true" t="shared" si="22" ref="H66:R66">H67</f>
        <v>0</v>
      </c>
      <c r="I66" s="91">
        <f t="shared" si="22"/>
        <v>81.9</v>
      </c>
      <c r="J66" s="91">
        <f t="shared" si="22"/>
        <v>0</v>
      </c>
      <c r="K66" s="91">
        <f t="shared" si="22"/>
        <v>81.9</v>
      </c>
      <c r="L66" s="91">
        <f t="shared" si="22"/>
        <v>0</v>
      </c>
      <c r="M66" s="91">
        <f t="shared" si="22"/>
        <v>81.9</v>
      </c>
      <c r="N66" s="91">
        <f t="shared" si="22"/>
        <v>0</v>
      </c>
      <c r="O66" s="91">
        <f t="shared" si="22"/>
        <v>81.9</v>
      </c>
      <c r="P66" s="91">
        <f t="shared" si="22"/>
        <v>0</v>
      </c>
      <c r="Q66" s="91">
        <f t="shared" si="22"/>
        <v>81.9</v>
      </c>
      <c r="R66" s="91">
        <f t="shared" si="22"/>
        <v>0</v>
      </c>
      <c r="S66" s="4"/>
    </row>
    <row r="67" spans="1:19" ht="40.5">
      <c r="A67" s="92" t="s">
        <v>467</v>
      </c>
      <c r="B67" s="94" t="s">
        <v>406</v>
      </c>
      <c r="C67" s="94" t="s">
        <v>160</v>
      </c>
      <c r="D67" s="94" t="s">
        <v>160</v>
      </c>
      <c r="E67" s="94" t="s">
        <v>300</v>
      </c>
      <c r="F67" s="94"/>
      <c r="G67" s="91">
        <f>G68+G74+G77+G71</f>
        <v>81.9</v>
      </c>
      <c r="H67" s="91">
        <f aca="true" t="shared" si="23" ref="H67:O67">H68+H74+H77+H71</f>
        <v>0</v>
      </c>
      <c r="I67" s="91">
        <f t="shared" si="23"/>
        <v>81.9</v>
      </c>
      <c r="J67" s="91">
        <f t="shared" si="23"/>
        <v>0</v>
      </c>
      <c r="K67" s="91">
        <f t="shared" si="23"/>
        <v>81.9</v>
      </c>
      <c r="L67" s="91">
        <f t="shared" si="23"/>
        <v>0</v>
      </c>
      <c r="M67" s="91">
        <f t="shared" si="23"/>
        <v>81.9</v>
      </c>
      <c r="N67" s="91">
        <f t="shared" si="23"/>
        <v>0</v>
      </c>
      <c r="O67" s="91">
        <f t="shared" si="23"/>
        <v>81.9</v>
      </c>
      <c r="P67" s="91">
        <f>P68+P74+P77</f>
        <v>0</v>
      </c>
      <c r="Q67" s="91">
        <f>Q68+Q74+Q77</f>
        <v>81.9</v>
      </c>
      <c r="R67" s="91">
        <f>R68+R74+R77</f>
        <v>0</v>
      </c>
      <c r="S67" s="4"/>
    </row>
    <row r="68" spans="1:19" ht="40.5">
      <c r="A68" s="92" t="s">
        <v>301</v>
      </c>
      <c r="B68" s="94" t="s">
        <v>406</v>
      </c>
      <c r="C68" s="94" t="s">
        <v>160</v>
      </c>
      <c r="D68" s="94" t="s">
        <v>160</v>
      </c>
      <c r="E68" s="94" t="s">
        <v>302</v>
      </c>
      <c r="F68" s="94"/>
      <c r="G68" s="91">
        <f>G69</f>
        <v>20.8</v>
      </c>
      <c r="H68" s="91">
        <f aca="true" t="shared" si="24" ref="H68:R68">H69</f>
        <v>0</v>
      </c>
      <c r="I68" s="91">
        <f t="shared" si="24"/>
        <v>25.6</v>
      </c>
      <c r="J68" s="91">
        <f t="shared" si="24"/>
        <v>0</v>
      </c>
      <c r="K68" s="91">
        <f t="shared" si="24"/>
        <v>25.6</v>
      </c>
      <c r="L68" s="91">
        <f t="shared" si="24"/>
        <v>0</v>
      </c>
      <c r="M68" s="91">
        <f t="shared" si="24"/>
        <v>25.6</v>
      </c>
      <c r="N68" s="91">
        <f t="shared" si="24"/>
        <v>0</v>
      </c>
      <c r="O68" s="91">
        <f t="shared" si="24"/>
        <v>25.6</v>
      </c>
      <c r="P68" s="91">
        <f t="shared" si="24"/>
        <v>0</v>
      </c>
      <c r="Q68" s="91">
        <f t="shared" si="24"/>
        <v>25.6</v>
      </c>
      <c r="R68" s="91">
        <f t="shared" si="24"/>
        <v>0</v>
      </c>
      <c r="S68" s="4"/>
    </row>
    <row r="69" spans="1:19" ht="20.25">
      <c r="A69" s="100" t="s">
        <v>212</v>
      </c>
      <c r="B69" s="94" t="s">
        <v>406</v>
      </c>
      <c r="C69" s="94" t="s">
        <v>160</v>
      </c>
      <c r="D69" s="94" t="s">
        <v>160</v>
      </c>
      <c r="E69" s="94" t="s">
        <v>303</v>
      </c>
      <c r="F69" s="94"/>
      <c r="G69" s="91">
        <f>G70</f>
        <v>20.8</v>
      </c>
      <c r="H69" s="91">
        <f>H70</f>
        <v>0</v>
      </c>
      <c r="I69" s="91">
        <f>I70</f>
        <v>25.6</v>
      </c>
      <c r="J69" s="91">
        <f>J70</f>
        <v>0</v>
      </c>
      <c r="K69" s="91">
        <f aca="true" t="shared" si="25" ref="K69:R69">K70</f>
        <v>25.6</v>
      </c>
      <c r="L69" s="91">
        <f t="shared" si="25"/>
        <v>0</v>
      </c>
      <c r="M69" s="91">
        <f t="shared" si="25"/>
        <v>25.6</v>
      </c>
      <c r="N69" s="91">
        <f t="shared" si="25"/>
        <v>0</v>
      </c>
      <c r="O69" s="91">
        <f t="shared" si="25"/>
        <v>25.6</v>
      </c>
      <c r="P69" s="91">
        <f t="shared" si="25"/>
        <v>0</v>
      </c>
      <c r="Q69" s="91">
        <f t="shared" si="25"/>
        <v>25.6</v>
      </c>
      <c r="R69" s="91">
        <f t="shared" si="25"/>
        <v>0</v>
      </c>
      <c r="S69" s="4"/>
    </row>
    <row r="70" spans="1:19" ht="20.25">
      <c r="A70" s="92" t="s">
        <v>223</v>
      </c>
      <c r="B70" s="94" t="s">
        <v>406</v>
      </c>
      <c r="C70" s="94" t="s">
        <v>160</v>
      </c>
      <c r="D70" s="94" t="s">
        <v>160</v>
      </c>
      <c r="E70" s="94" t="s">
        <v>303</v>
      </c>
      <c r="F70" s="94" t="s">
        <v>222</v>
      </c>
      <c r="G70" s="91">
        <v>20.8</v>
      </c>
      <c r="H70" s="91"/>
      <c r="I70" s="91">
        <v>25.6</v>
      </c>
      <c r="J70" s="91"/>
      <c r="K70" s="91">
        <f>L70+M70+N70</f>
        <v>25.6</v>
      </c>
      <c r="L70" s="91"/>
      <c r="M70" s="91">
        <v>25.6</v>
      </c>
      <c r="N70" s="91"/>
      <c r="O70" s="91">
        <f>P70+Q70+R70</f>
        <v>25.6</v>
      </c>
      <c r="P70" s="91"/>
      <c r="Q70" s="91">
        <v>25.6</v>
      </c>
      <c r="R70" s="91"/>
      <c r="S70" s="4"/>
    </row>
    <row r="71" spans="1:19" ht="40.5">
      <c r="A71" s="92" t="s">
        <v>305</v>
      </c>
      <c r="B71" s="94" t="s">
        <v>406</v>
      </c>
      <c r="C71" s="94" t="s">
        <v>160</v>
      </c>
      <c r="D71" s="94" t="s">
        <v>160</v>
      </c>
      <c r="E71" s="94" t="s">
        <v>304</v>
      </c>
      <c r="F71" s="94"/>
      <c r="G71" s="91">
        <f>G72</f>
        <v>7.5</v>
      </c>
      <c r="H71" s="91">
        <f aca="true" t="shared" si="26" ref="H71:R71">H72</f>
        <v>0</v>
      </c>
      <c r="I71" s="91">
        <f t="shared" si="26"/>
        <v>0</v>
      </c>
      <c r="J71" s="91">
        <f t="shared" si="26"/>
        <v>0</v>
      </c>
      <c r="K71" s="91">
        <f t="shared" si="26"/>
        <v>0</v>
      </c>
      <c r="L71" s="91">
        <f t="shared" si="26"/>
        <v>0</v>
      </c>
      <c r="M71" s="91">
        <f t="shared" si="26"/>
        <v>0</v>
      </c>
      <c r="N71" s="91">
        <f t="shared" si="26"/>
        <v>0</v>
      </c>
      <c r="O71" s="91">
        <f t="shared" si="26"/>
        <v>0</v>
      </c>
      <c r="P71" s="91">
        <f t="shared" si="26"/>
        <v>0</v>
      </c>
      <c r="Q71" s="91">
        <f t="shared" si="26"/>
        <v>0</v>
      </c>
      <c r="R71" s="91">
        <f t="shared" si="26"/>
        <v>0</v>
      </c>
      <c r="S71" s="4"/>
    </row>
    <row r="72" spans="1:19" ht="20.25">
      <c r="A72" s="92" t="s">
        <v>212</v>
      </c>
      <c r="B72" s="94" t="s">
        <v>406</v>
      </c>
      <c r="C72" s="94" t="s">
        <v>160</v>
      </c>
      <c r="D72" s="94" t="s">
        <v>160</v>
      </c>
      <c r="E72" s="94" t="s">
        <v>306</v>
      </c>
      <c r="F72" s="94"/>
      <c r="G72" s="91">
        <f>G73</f>
        <v>7.5</v>
      </c>
      <c r="H72" s="91">
        <f aca="true" t="shared" si="27" ref="H72:R72">H73</f>
        <v>0</v>
      </c>
      <c r="I72" s="91">
        <f t="shared" si="27"/>
        <v>0</v>
      </c>
      <c r="J72" s="91">
        <f t="shared" si="27"/>
        <v>0</v>
      </c>
      <c r="K72" s="91">
        <f t="shared" si="27"/>
        <v>0</v>
      </c>
      <c r="L72" s="91">
        <f t="shared" si="27"/>
        <v>0</v>
      </c>
      <c r="M72" s="91">
        <f t="shared" si="27"/>
        <v>0</v>
      </c>
      <c r="N72" s="91">
        <f t="shared" si="27"/>
        <v>0</v>
      </c>
      <c r="O72" s="91">
        <f t="shared" si="27"/>
        <v>0</v>
      </c>
      <c r="P72" s="91">
        <f t="shared" si="27"/>
        <v>0</v>
      </c>
      <c r="Q72" s="91">
        <f t="shared" si="27"/>
        <v>0</v>
      </c>
      <c r="R72" s="91">
        <f t="shared" si="27"/>
        <v>0</v>
      </c>
      <c r="S72" s="4"/>
    </row>
    <row r="73" spans="1:19" ht="20.25">
      <c r="A73" s="92" t="s">
        <v>223</v>
      </c>
      <c r="B73" s="94" t="s">
        <v>406</v>
      </c>
      <c r="C73" s="94" t="s">
        <v>160</v>
      </c>
      <c r="D73" s="94" t="s">
        <v>160</v>
      </c>
      <c r="E73" s="94" t="s">
        <v>306</v>
      </c>
      <c r="F73" s="94" t="s">
        <v>222</v>
      </c>
      <c r="G73" s="91">
        <v>7.5</v>
      </c>
      <c r="H73" s="91"/>
      <c r="I73" s="91"/>
      <c r="J73" s="91"/>
      <c r="K73" s="91">
        <v>0</v>
      </c>
      <c r="L73" s="91"/>
      <c r="M73" s="91"/>
      <c r="N73" s="91"/>
      <c r="O73" s="91">
        <v>0</v>
      </c>
      <c r="P73" s="91"/>
      <c r="Q73" s="91"/>
      <c r="R73" s="91"/>
      <c r="S73" s="4"/>
    </row>
    <row r="74" spans="1:19" ht="40.5">
      <c r="A74" s="92" t="s">
        <v>38</v>
      </c>
      <c r="B74" s="94" t="s">
        <v>406</v>
      </c>
      <c r="C74" s="94" t="s">
        <v>160</v>
      </c>
      <c r="D74" s="94" t="s">
        <v>160</v>
      </c>
      <c r="E74" s="94" t="s">
        <v>307</v>
      </c>
      <c r="F74" s="94"/>
      <c r="G74" s="91">
        <f>G75</f>
        <v>35.2</v>
      </c>
      <c r="H74" s="91">
        <f aca="true" t="shared" si="28" ref="H74:R74">H75</f>
        <v>0</v>
      </c>
      <c r="I74" s="91">
        <f t="shared" si="28"/>
        <v>41.9</v>
      </c>
      <c r="J74" s="91">
        <f t="shared" si="28"/>
        <v>0</v>
      </c>
      <c r="K74" s="91">
        <f t="shared" si="28"/>
        <v>41.9</v>
      </c>
      <c r="L74" s="91">
        <f t="shared" si="28"/>
        <v>0</v>
      </c>
      <c r="M74" s="91">
        <f t="shared" si="28"/>
        <v>41.9</v>
      </c>
      <c r="N74" s="91">
        <f t="shared" si="28"/>
        <v>0</v>
      </c>
      <c r="O74" s="91">
        <f t="shared" si="28"/>
        <v>41.9</v>
      </c>
      <c r="P74" s="91">
        <f t="shared" si="28"/>
        <v>0</v>
      </c>
      <c r="Q74" s="91">
        <f t="shared" si="28"/>
        <v>41.9</v>
      </c>
      <c r="R74" s="91">
        <f t="shared" si="28"/>
        <v>0</v>
      </c>
      <c r="S74" s="4"/>
    </row>
    <row r="75" spans="1:19" ht="20.25">
      <c r="A75" s="100" t="s">
        <v>212</v>
      </c>
      <c r="B75" s="94" t="s">
        <v>406</v>
      </c>
      <c r="C75" s="94" t="s">
        <v>160</v>
      </c>
      <c r="D75" s="94" t="s">
        <v>160</v>
      </c>
      <c r="E75" s="94" t="s">
        <v>308</v>
      </c>
      <c r="F75" s="94"/>
      <c r="G75" s="91">
        <f>G76</f>
        <v>35.2</v>
      </c>
      <c r="H75" s="91">
        <f>H76</f>
        <v>0</v>
      </c>
      <c r="I75" s="91">
        <f>I76</f>
        <v>41.9</v>
      </c>
      <c r="J75" s="91">
        <f>J76</f>
        <v>0</v>
      </c>
      <c r="K75" s="91">
        <f aca="true" t="shared" si="29" ref="K75:R75">K76</f>
        <v>41.9</v>
      </c>
      <c r="L75" s="91">
        <f t="shared" si="29"/>
        <v>0</v>
      </c>
      <c r="M75" s="91">
        <f t="shared" si="29"/>
        <v>41.9</v>
      </c>
      <c r="N75" s="91">
        <f t="shared" si="29"/>
        <v>0</v>
      </c>
      <c r="O75" s="91">
        <f t="shared" si="29"/>
        <v>41.9</v>
      </c>
      <c r="P75" s="91">
        <f t="shared" si="29"/>
        <v>0</v>
      </c>
      <c r="Q75" s="91">
        <f t="shared" si="29"/>
        <v>41.9</v>
      </c>
      <c r="R75" s="91">
        <f t="shared" si="29"/>
        <v>0</v>
      </c>
      <c r="S75" s="4"/>
    </row>
    <row r="76" spans="1:19" ht="20.25">
      <c r="A76" s="92" t="s">
        <v>223</v>
      </c>
      <c r="B76" s="94" t="s">
        <v>406</v>
      </c>
      <c r="C76" s="94" t="s">
        <v>160</v>
      </c>
      <c r="D76" s="94" t="s">
        <v>160</v>
      </c>
      <c r="E76" s="94" t="s">
        <v>308</v>
      </c>
      <c r="F76" s="94" t="s">
        <v>222</v>
      </c>
      <c r="G76" s="91">
        <v>35.2</v>
      </c>
      <c r="H76" s="91"/>
      <c r="I76" s="91">
        <v>41.9</v>
      </c>
      <c r="J76" s="91"/>
      <c r="K76" s="91">
        <f>L76+M76+N76</f>
        <v>41.9</v>
      </c>
      <c r="L76" s="91"/>
      <c r="M76" s="91">
        <v>41.9</v>
      </c>
      <c r="N76" s="91"/>
      <c r="O76" s="91">
        <f>P76+Q76+R76</f>
        <v>41.9</v>
      </c>
      <c r="P76" s="91"/>
      <c r="Q76" s="91">
        <v>41.9</v>
      </c>
      <c r="R76" s="91"/>
      <c r="S76" s="4"/>
    </row>
    <row r="77" spans="1:19" ht="40.5">
      <c r="A77" s="92" t="s">
        <v>309</v>
      </c>
      <c r="B77" s="94" t="s">
        <v>406</v>
      </c>
      <c r="C77" s="94" t="s">
        <v>160</v>
      </c>
      <c r="D77" s="94" t="s">
        <v>160</v>
      </c>
      <c r="E77" s="94" t="s">
        <v>310</v>
      </c>
      <c r="F77" s="94"/>
      <c r="G77" s="91">
        <f>G78</f>
        <v>18.4</v>
      </c>
      <c r="H77" s="91">
        <f aca="true" t="shared" si="30" ref="H77:R77">H78</f>
        <v>0</v>
      </c>
      <c r="I77" s="91">
        <f t="shared" si="30"/>
        <v>14.4</v>
      </c>
      <c r="J77" s="91">
        <f t="shared" si="30"/>
        <v>0</v>
      </c>
      <c r="K77" s="91">
        <f t="shared" si="30"/>
        <v>14.4</v>
      </c>
      <c r="L77" s="91">
        <f t="shared" si="30"/>
        <v>0</v>
      </c>
      <c r="M77" s="91">
        <f t="shared" si="30"/>
        <v>14.4</v>
      </c>
      <c r="N77" s="91">
        <f t="shared" si="30"/>
        <v>0</v>
      </c>
      <c r="O77" s="91">
        <f t="shared" si="30"/>
        <v>14.4</v>
      </c>
      <c r="P77" s="91">
        <f t="shared" si="30"/>
        <v>0</v>
      </c>
      <c r="Q77" s="91">
        <f t="shared" si="30"/>
        <v>14.4</v>
      </c>
      <c r="R77" s="91">
        <f t="shared" si="30"/>
        <v>0</v>
      </c>
      <c r="S77" s="4"/>
    </row>
    <row r="78" spans="1:19" ht="20.25">
      <c r="A78" s="100" t="s">
        <v>212</v>
      </c>
      <c r="B78" s="94" t="s">
        <v>406</v>
      </c>
      <c r="C78" s="94" t="s">
        <v>160</v>
      </c>
      <c r="D78" s="94" t="s">
        <v>160</v>
      </c>
      <c r="E78" s="94" t="s">
        <v>311</v>
      </c>
      <c r="F78" s="94"/>
      <c r="G78" s="91">
        <f>G79</f>
        <v>18.4</v>
      </c>
      <c r="H78" s="91">
        <f>H79</f>
        <v>0</v>
      </c>
      <c r="I78" s="91">
        <f>I79</f>
        <v>14.4</v>
      </c>
      <c r="J78" s="91">
        <f>J79</f>
        <v>0</v>
      </c>
      <c r="K78" s="91">
        <f aca="true" t="shared" si="31" ref="K78:R78">K79</f>
        <v>14.4</v>
      </c>
      <c r="L78" s="91">
        <f t="shared" si="31"/>
        <v>0</v>
      </c>
      <c r="M78" s="91">
        <f t="shared" si="31"/>
        <v>14.4</v>
      </c>
      <c r="N78" s="91">
        <f t="shared" si="31"/>
        <v>0</v>
      </c>
      <c r="O78" s="91">
        <f t="shared" si="31"/>
        <v>14.4</v>
      </c>
      <c r="P78" s="91">
        <f t="shared" si="31"/>
        <v>0</v>
      </c>
      <c r="Q78" s="91">
        <f t="shared" si="31"/>
        <v>14.4</v>
      </c>
      <c r="R78" s="91">
        <f t="shared" si="31"/>
        <v>0</v>
      </c>
      <c r="S78" s="4"/>
    </row>
    <row r="79" spans="1:19" ht="20.25">
      <c r="A79" s="92" t="s">
        <v>223</v>
      </c>
      <c r="B79" s="94" t="s">
        <v>406</v>
      </c>
      <c r="C79" s="94" t="s">
        <v>160</v>
      </c>
      <c r="D79" s="94" t="s">
        <v>160</v>
      </c>
      <c r="E79" s="94" t="s">
        <v>311</v>
      </c>
      <c r="F79" s="94" t="s">
        <v>222</v>
      </c>
      <c r="G79" s="91">
        <v>18.4</v>
      </c>
      <c r="H79" s="91"/>
      <c r="I79" s="91">
        <v>14.4</v>
      </c>
      <c r="J79" s="91"/>
      <c r="K79" s="91">
        <f>L79+M79+N79</f>
        <v>14.4</v>
      </c>
      <c r="L79" s="91"/>
      <c r="M79" s="91">
        <v>14.4</v>
      </c>
      <c r="N79" s="91"/>
      <c r="O79" s="91">
        <f>P79+Q79+R79</f>
        <v>14.4</v>
      </c>
      <c r="P79" s="91"/>
      <c r="Q79" s="91">
        <v>14.4</v>
      </c>
      <c r="R79" s="91"/>
      <c r="S79" s="4"/>
    </row>
    <row r="80" spans="1:19" ht="20.25">
      <c r="A80" s="92" t="s">
        <v>108</v>
      </c>
      <c r="B80" s="94" t="s">
        <v>406</v>
      </c>
      <c r="C80" s="94" t="s">
        <v>164</v>
      </c>
      <c r="D80" s="94" t="s">
        <v>548</v>
      </c>
      <c r="E80" s="94"/>
      <c r="F80" s="94"/>
      <c r="G80" s="91">
        <f aca="true" t="shared" si="32" ref="G80:R80">G81+G122</f>
        <v>29906.9</v>
      </c>
      <c r="H80" s="91">
        <f t="shared" si="32"/>
        <v>2938.1</v>
      </c>
      <c r="I80" s="91">
        <f t="shared" si="32"/>
        <v>25638</v>
      </c>
      <c r="J80" s="91">
        <f t="shared" si="32"/>
        <v>50</v>
      </c>
      <c r="K80" s="91">
        <f t="shared" si="32"/>
        <v>29775.500000000004</v>
      </c>
      <c r="L80" s="91">
        <f t="shared" si="32"/>
        <v>2938.1</v>
      </c>
      <c r="M80" s="91">
        <f t="shared" si="32"/>
        <v>26337.4</v>
      </c>
      <c r="N80" s="91">
        <f t="shared" si="32"/>
        <v>500</v>
      </c>
      <c r="O80" s="91">
        <f t="shared" si="32"/>
        <v>29033.6</v>
      </c>
      <c r="P80" s="91" t="e">
        <f t="shared" si="32"/>
        <v>#REF!</v>
      </c>
      <c r="Q80" s="91" t="e">
        <f t="shared" si="32"/>
        <v>#REF!</v>
      </c>
      <c r="R80" s="91" t="e">
        <f t="shared" si="32"/>
        <v>#REF!</v>
      </c>
      <c r="S80" s="4"/>
    </row>
    <row r="81" spans="1:19" ht="20.25">
      <c r="A81" s="92" t="s">
        <v>165</v>
      </c>
      <c r="B81" s="94" t="s">
        <v>406</v>
      </c>
      <c r="C81" s="94" t="s">
        <v>164</v>
      </c>
      <c r="D81" s="94" t="s">
        <v>151</v>
      </c>
      <c r="E81" s="94"/>
      <c r="F81" s="94"/>
      <c r="G81" s="91">
        <f>G82</f>
        <v>28871.5</v>
      </c>
      <c r="H81" s="91">
        <f aca="true" t="shared" si="33" ref="H81:R81">H82</f>
        <v>2938.1</v>
      </c>
      <c r="I81" s="91">
        <f t="shared" si="33"/>
        <v>24666.5</v>
      </c>
      <c r="J81" s="91">
        <f t="shared" si="33"/>
        <v>50</v>
      </c>
      <c r="K81" s="91">
        <f t="shared" si="33"/>
        <v>28819.700000000004</v>
      </c>
      <c r="L81" s="91">
        <f t="shared" si="33"/>
        <v>2938.1</v>
      </c>
      <c r="M81" s="91">
        <f t="shared" si="33"/>
        <v>25381.600000000002</v>
      </c>
      <c r="N81" s="91">
        <f t="shared" si="33"/>
        <v>500</v>
      </c>
      <c r="O81" s="91">
        <f t="shared" si="33"/>
        <v>28104.6</v>
      </c>
      <c r="P81" s="91" t="e">
        <f t="shared" si="33"/>
        <v>#REF!</v>
      </c>
      <c r="Q81" s="91" t="e">
        <f t="shared" si="33"/>
        <v>#REF!</v>
      </c>
      <c r="R81" s="91" t="e">
        <f t="shared" si="33"/>
        <v>#REF!</v>
      </c>
      <c r="S81" s="4"/>
    </row>
    <row r="82" spans="1:19" ht="40.5">
      <c r="A82" s="92" t="s">
        <v>454</v>
      </c>
      <c r="B82" s="94" t="s">
        <v>406</v>
      </c>
      <c r="C82" s="94" t="s">
        <v>164</v>
      </c>
      <c r="D82" s="94" t="s">
        <v>151</v>
      </c>
      <c r="E82" s="94" t="s">
        <v>312</v>
      </c>
      <c r="F82" s="94"/>
      <c r="G82" s="91">
        <f aca="true" t="shared" si="34" ref="G82:R82">G83+G94+G104+G116</f>
        <v>28871.5</v>
      </c>
      <c r="H82" s="91">
        <f t="shared" si="34"/>
        <v>2938.1</v>
      </c>
      <c r="I82" s="91">
        <f t="shared" si="34"/>
        <v>24666.5</v>
      </c>
      <c r="J82" s="91">
        <f t="shared" si="34"/>
        <v>50</v>
      </c>
      <c r="K82" s="91">
        <f t="shared" si="34"/>
        <v>28819.700000000004</v>
      </c>
      <c r="L82" s="91">
        <f t="shared" si="34"/>
        <v>2938.1</v>
      </c>
      <c r="M82" s="91">
        <f t="shared" si="34"/>
        <v>25381.600000000002</v>
      </c>
      <c r="N82" s="91">
        <f t="shared" si="34"/>
        <v>500</v>
      </c>
      <c r="O82" s="91">
        <f t="shared" si="34"/>
        <v>28104.6</v>
      </c>
      <c r="P82" s="91" t="e">
        <f t="shared" si="34"/>
        <v>#REF!</v>
      </c>
      <c r="Q82" s="91" t="e">
        <f t="shared" si="34"/>
        <v>#REF!</v>
      </c>
      <c r="R82" s="91" t="e">
        <f t="shared" si="34"/>
        <v>#REF!</v>
      </c>
      <c r="S82" s="4"/>
    </row>
    <row r="83" spans="1:19" ht="81">
      <c r="A83" s="92" t="s">
        <v>563</v>
      </c>
      <c r="B83" s="94" t="s">
        <v>406</v>
      </c>
      <c r="C83" s="94" t="s">
        <v>164</v>
      </c>
      <c r="D83" s="94" t="s">
        <v>151</v>
      </c>
      <c r="E83" s="94" t="s">
        <v>313</v>
      </c>
      <c r="F83" s="94"/>
      <c r="G83" s="91">
        <f>G84+G89</f>
        <v>6043.7</v>
      </c>
      <c r="H83" s="91">
        <f aca="true" t="shared" si="35" ref="H83:R83">H84+H89</f>
        <v>594.4</v>
      </c>
      <c r="I83" s="91">
        <f t="shared" si="35"/>
        <v>5679.5</v>
      </c>
      <c r="J83" s="91">
        <f t="shared" si="35"/>
        <v>0</v>
      </c>
      <c r="K83" s="91">
        <f t="shared" si="35"/>
        <v>6423</v>
      </c>
      <c r="L83" s="91">
        <f t="shared" si="35"/>
        <v>594.4</v>
      </c>
      <c r="M83" s="91">
        <f t="shared" si="35"/>
        <v>5828.599999999999</v>
      </c>
      <c r="N83" s="91">
        <f t="shared" si="35"/>
        <v>0</v>
      </c>
      <c r="O83" s="91">
        <f t="shared" si="35"/>
        <v>6273.9</v>
      </c>
      <c r="P83" s="91">
        <f t="shared" si="35"/>
        <v>594.4</v>
      </c>
      <c r="Q83" s="91">
        <f t="shared" si="35"/>
        <v>5679.5</v>
      </c>
      <c r="R83" s="91">
        <f t="shared" si="35"/>
        <v>0</v>
      </c>
      <c r="S83" s="4"/>
    </row>
    <row r="84" spans="1:19" ht="20.25">
      <c r="A84" s="92" t="s">
        <v>471</v>
      </c>
      <c r="B84" s="94" t="s">
        <v>406</v>
      </c>
      <c r="C84" s="94" t="s">
        <v>164</v>
      </c>
      <c r="D84" s="94" t="s">
        <v>151</v>
      </c>
      <c r="E84" s="94" t="s">
        <v>314</v>
      </c>
      <c r="F84" s="94"/>
      <c r="G84" s="91">
        <f>G85+G87</f>
        <v>1622.5</v>
      </c>
      <c r="H84" s="91">
        <f aca="true" t="shared" si="36" ref="H84:R84">H85+H87</f>
        <v>166.5</v>
      </c>
      <c r="I84" s="91">
        <f t="shared" si="36"/>
        <v>1493.6</v>
      </c>
      <c r="J84" s="91">
        <f t="shared" si="36"/>
        <v>0</v>
      </c>
      <c r="K84" s="91">
        <f t="shared" si="36"/>
        <v>1685.6999999999998</v>
      </c>
      <c r="L84" s="91">
        <f t="shared" si="36"/>
        <v>166.5</v>
      </c>
      <c r="M84" s="91">
        <f t="shared" si="36"/>
        <v>1519.1999999999998</v>
      </c>
      <c r="N84" s="91">
        <f t="shared" si="36"/>
        <v>0</v>
      </c>
      <c r="O84" s="91">
        <f t="shared" si="36"/>
        <v>1660.1</v>
      </c>
      <c r="P84" s="91">
        <f t="shared" si="36"/>
        <v>166.5</v>
      </c>
      <c r="Q84" s="91">
        <f t="shared" si="36"/>
        <v>1493.6</v>
      </c>
      <c r="R84" s="91">
        <f t="shared" si="36"/>
        <v>0</v>
      </c>
      <c r="S84" s="4"/>
    </row>
    <row r="85" spans="1:19" ht="20.25">
      <c r="A85" s="92" t="s">
        <v>224</v>
      </c>
      <c r="B85" s="94" t="s">
        <v>406</v>
      </c>
      <c r="C85" s="94" t="s">
        <v>164</v>
      </c>
      <c r="D85" s="94" t="s">
        <v>151</v>
      </c>
      <c r="E85" s="94" t="s">
        <v>315</v>
      </c>
      <c r="F85" s="94"/>
      <c r="G85" s="91">
        <f>G86</f>
        <v>1363.6</v>
      </c>
      <c r="H85" s="91">
        <f aca="true" t="shared" si="37" ref="H85:R85">H86</f>
        <v>0</v>
      </c>
      <c r="I85" s="91">
        <f t="shared" si="37"/>
        <v>1488.5</v>
      </c>
      <c r="J85" s="91">
        <f t="shared" si="37"/>
        <v>0</v>
      </c>
      <c r="K85" s="91">
        <f t="shared" si="37"/>
        <v>1514.1</v>
      </c>
      <c r="L85" s="91">
        <f t="shared" si="37"/>
        <v>0</v>
      </c>
      <c r="M85" s="91">
        <f t="shared" si="37"/>
        <v>1514.1</v>
      </c>
      <c r="N85" s="91">
        <f t="shared" si="37"/>
        <v>0</v>
      </c>
      <c r="O85" s="91">
        <f t="shared" si="37"/>
        <v>1488.5</v>
      </c>
      <c r="P85" s="91">
        <f t="shared" si="37"/>
        <v>0</v>
      </c>
      <c r="Q85" s="91">
        <f t="shared" si="37"/>
        <v>1488.5</v>
      </c>
      <c r="R85" s="91">
        <f t="shared" si="37"/>
        <v>0</v>
      </c>
      <c r="S85" s="4"/>
    </row>
    <row r="86" spans="1:19" ht="20.25">
      <c r="A86" s="92" t="s">
        <v>223</v>
      </c>
      <c r="B86" s="94" t="s">
        <v>406</v>
      </c>
      <c r="C86" s="94" t="s">
        <v>164</v>
      </c>
      <c r="D86" s="94" t="s">
        <v>151</v>
      </c>
      <c r="E86" s="94" t="s">
        <v>315</v>
      </c>
      <c r="F86" s="94" t="s">
        <v>222</v>
      </c>
      <c r="G86" s="91">
        <v>1363.6</v>
      </c>
      <c r="H86" s="91"/>
      <c r="I86" s="91">
        <v>1488.5</v>
      </c>
      <c r="J86" s="91"/>
      <c r="K86" s="91">
        <f>L86+M86+N86</f>
        <v>1514.1</v>
      </c>
      <c r="L86" s="91"/>
      <c r="M86" s="91">
        <v>1514.1</v>
      </c>
      <c r="N86" s="91"/>
      <c r="O86" s="91">
        <f>P86+Q86+R86</f>
        <v>1488.5</v>
      </c>
      <c r="P86" s="91"/>
      <c r="Q86" s="91">
        <v>1488.5</v>
      </c>
      <c r="R86" s="91"/>
      <c r="S86" s="4"/>
    </row>
    <row r="87" spans="1:19" ht="60.75">
      <c r="A87" s="92" t="s">
        <v>479</v>
      </c>
      <c r="B87" s="94" t="s">
        <v>406</v>
      </c>
      <c r="C87" s="94" t="s">
        <v>164</v>
      </c>
      <c r="D87" s="94" t="s">
        <v>151</v>
      </c>
      <c r="E87" s="94" t="s">
        <v>481</v>
      </c>
      <c r="F87" s="94"/>
      <c r="G87" s="91">
        <f>G88</f>
        <v>258.9</v>
      </c>
      <c r="H87" s="91">
        <f aca="true" t="shared" si="38" ref="H87:R87">H88</f>
        <v>166.5</v>
      </c>
      <c r="I87" s="91">
        <f t="shared" si="38"/>
        <v>5.1</v>
      </c>
      <c r="J87" s="91">
        <f t="shared" si="38"/>
        <v>0</v>
      </c>
      <c r="K87" s="91">
        <f t="shared" si="38"/>
        <v>171.6</v>
      </c>
      <c r="L87" s="91">
        <f t="shared" si="38"/>
        <v>166.5</v>
      </c>
      <c r="M87" s="91">
        <f t="shared" si="38"/>
        <v>5.1</v>
      </c>
      <c r="N87" s="91">
        <f t="shared" si="38"/>
        <v>0</v>
      </c>
      <c r="O87" s="91">
        <f t="shared" si="38"/>
        <v>171.6</v>
      </c>
      <c r="P87" s="91">
        <f t="shared" si="38"/>
        <v>166.5</v>
      </c>
      <c r="Q87" s="91">
        <f t="shared" si="38"/>
        <v>5.1</v>
      </c>
      <c r="R87" s="91">
        <f t="shared" si="38"/>
        <v>0</v>
      </c>
      <c r="S87" s="4"/>
    </row>
    <row r="88" spans="1:19" ht="20.25">
      <c r="A88" s="92" t="s">
        <v>223</v>
      </c>
      <c r="B88" s="94" t="s">
        <v>406</v>
      </c>
      <c r="C88" s="94" t="s">
        <v>164</v>
      </c>
      <c r="D88" s="94" t="s">
        <v>151</v>
      </c>
      <c r="E88" s="94" t="s">
        <v>481</v>
      </c>
      <c r="F88" s="94" t="s">
        <v>222</v>
      </c>
      <c r="G88" s="91">
        <v>258.9</v>
      </c>
      <c r="H88" s="91">
        <v>166.5</v>
      </c>
      <c r="I88" s="91">
        <v>5.1</v>
      </c>
      <c r="J88" s="91"/>
      <c r="K88" s="91">
        <f>L88+M88+N88</f>
        <v>171.6</v>
      </c>
      <c r="L88" s="91">
        <v>166.5</v>
      </c>
      <c r="M88" s="91">
        <v>5.1</v>
      </c>
      <c r="N88" s="91"/>
      <c r="O88" s="91">
        <f>P88+Q88+R88</f>
        <v>171.6</v>
      </c>
      <c r="P88" s="91">
        <v>166.5</v>
      </c>
      <c r="Q88" s="91">
        <v>5.1</v>
      </c>
      <c r="R88" s="91"/>
      <c r="S88" s="4"/>
    </row>
    <row r="89" spans="1:19" ht="20.25">
      <c r="A89" s="92" t="s">
        <v>472</v>
      </c>
      <c r="B89" s="94" t="s">
        <v>406</v>
      </c>
      <c r="C89" s="94" t="s">
        <v>164</v>
      </c>
      <c r="D89" s="94" t="s">
        <v>151</v>
      </c>
      <c r="E89" s="94" t="s">
        <v>69</v>
      </c>
      <c r="F89" s="94"/>
      <c r="G89" s="91">
        <f>G90+G92</f>
        <v>4421.2</v>
      </c>
      <c r="H89" s="91">
        <f aca="true" t="shared" si="39" ref="H89:R89">H90+H92</f>
        <v>427.9</v>
      </c>
      <c r="I89" s="91">
        <f t="shared" si="39"/>
        <v>4185.9</v>
      </c>
      <c r="J89" s="91">
        <f t="shared" si="39"/>
        <v>0</v>
      </c>
      <c r="K89" s="91">
        <f t="shared" si="39"/>
        <v>4737.3</v>
      </c>
      <c r="L89" s="91">
        <f t="shared" si="39"/>
        <v>427.9</v>
      </c>
      <c r="M89" s="91">
        <f t="shared" si="39"/>
        <v>4309.4</v>
      </c>
      <c r="N89" s="91">
        <f t="shared" si="39"/>
        <v>0</v>
      </c>
      <c r="O89" s="91">
        <f t="shared" si="39"/>
        <v>4613.8</v>
      </c>
      <c r="P89" s="91">
        <f t="shared" si="39"/>
        <v>427.9</v>
      </c>
      <c r="Q89" s="91">
        <f t="shared" si="39"/>
        <v>4185.9</v>
      </c>
      <c r="R89" s="91">
        <f t="shared" si="39"/>
        <v>0</v>
      </c>
      <c r="S89" s="4"/>
    </row>
    <row r="90" spans="1:19" ht="20.25">
      <c r="A90" s="92" t="s">
        <v>224</v>
      </c>
      <c r="B90" s="94" t="s">
        <v>406</v>
      </c>
      <c r="C90" s="94" t="s">
        <v>164</v>
      </c>
      <c r="D90" s="94" t="s">
        <v>151</v>
      </c>
      <c r="E90" s="94" t="s">
        <v>70</v>
      </c>
      <c r="F90" s="94"/>
      <c r="G90" s="91">
        <f>G91</f>
        <v>3768.1</v>
      </c>
      <c r="H90" s="91">
        <f aca="true" t="shared" si="40" ref="H90:R90">H91</f>
        <v>0</v>
      </c>
      <c r="I90" s="91">
        <f t="shared" si="40"/>
        <v>4172.7</v>
      </c>
      <c r="J90" s="91">
        <f t="shared" si="40"/>
        <v>0</v>
      </c>
      <c r="K90" s="91">
        <f t="shared" si="40"/>
        <v>4296.2</v>
      </c>
      <c r="L90" s="91">
        <f t="shared" si="40"/>
        <v>0</v>
      </c>
      <c r="M90" s="91">
        <f t="shared" si="40"/>
        <v>4296.2</v>
      </c>
      <c r="N90" s="91">
        <f t="shared" si="40"/>
        <v>0</v>
      </c>
      <c r="O90" s="91">
        <f t="shared" si="40"/>
        <v>4172.7</v>
      </c>
      <c r="P90" s="91">
        <f t="shared" si="40"/>
        <v>0</v>
      </c>
      <c r="Q90" s="91">
        <f t="shared" si="40"/>
        <v>4172.7</v>
      </c>
      <c r="R90" s="91">
        <f t="shared" si="40"/>
        <v>0</v>
      </c>
      <c r="S90" s="4"/>
    </row>
    <row r="91" spans="1:19" ht="20.25">
      <c r="A91" s="92" t="s">
        <v>223</v>
      </c>
      <c r="B91" s="94" t="s">
        <v>406</v>
      </c>
      <c r="C91" s="94" t="s">
        <v>164</v>
      </c>
      <c r="D91" s="94" t="s">
        <v>151</v>
      </c>
      <c r="E91" s="94" t="s">
        <v>70</v>
      </c>
      <c r="F91" s="94" t="s">
        <v>222</v>
      </c>
      <c r="G91" s="91">
        <v>3768.1</v>
      </c>
      <c r="H91" s="91"/>
      <c r="I91" s="91">
        <v>4172.7</v>
      </c>
      <c r="J91" s="91"/>
      <c r="K91" s="91">
        <f>L91+M91+N91</f>
        <v>4296.2</v>
      </c>
      <c r="L91" s="91"/>
      <c r="M91" s="91">
        <v>4296.2</v>
      </c>
      <c r="N91" s="91"/>
      <c r="O91" s="91">
        <f>P91+Q91+R91</f>
        <v>4172.7</v>
      </c>
      <c r="P91" s="91"/>
      <c r="Q91" s="91">
        <v>4172.7</v>
      </c>
      <c r="R91" s="91"/>
      <c r="S91" s="4"/>
    </row>
    <row r="92" spans="1:19" ht="60.75">
      <c r="A92" s="92" t="s">
        <v>479</v>
      </c>
      <c r="B92" s="94" t="s">
        <v>406</v>
      </c>
      <c r="C92" s="94" t="s">
        <v>164</v>
      </c>
      <c r="D92" s="94" t="s">
        <v>151</v>
      </c>
      <c r="E92" s="94" t="s">
        <v>482</v>
      </c>
      <c r="F92" s="94"/>
      <c r="G92" s="91">
        <f>G93</f>
        <v>653.1</v>
      </c>
      <c r="H92" s="91">
        <f aca="true" t="shared" si="41" ref="H92:R92">H93</f>
        <v>427.9</v>
      </c>
      <c r="I92" s="91">
        <f t="shared" si="41"/>
        <v>13.2</v>
      </c>
      <c r="J92" s="91">
        <f t="shared" si="41"/>
        <v>0</v>
      </c>
      <c r="K92" s="91">
        <f t="shared" si="41"/>
        <v>441.09999999999997</v>
      </c>
      <c r="L92" s="91">
        <f t="shared" si="41"/>
        <v>427.9</v>
      </c>
      <c r="M92" s="91">
        <f t="shared" si="41"/>
        <v>13.2</v>
      </c>
      <c r="N92" s="91">
        <f t="shared" si="41"/>
        <v>0</v>
      </c>
      <c r="O92" s="91">
        <f t="shared" si="41"/>
        <v>441.09999999999997</v>
      </c>
      <c r="P92" s="91">
        <f t="shared" si="41"/>
        <v>427.9</v>
      </c>
      <c r="Q92" s="91">
        <f t="shared" si="41"/>
        <v>13.2</v>
      </c>
      <c r="R92" s="91">
        <f t="shared" si="41"/>
        <v>0</v>
      </c>
      <c r="S92" s="4"/>
    </row>
    <row r="93" spans="1:19" ht="20.25">
      <c r="A93" s="92" t="s">
        <v>223</v>
      </c>
      <c r="B93" s="94" t="s">
        <v>406</v>
      </c>
      <c r="C93" s="94" t="s">
        <v>164</v>
      </c>
      <c r="D93" s="94" t="s">
        <v>151</v>
      </c>
      <c r="E93" s="94" t="s">
        <v>482</v>
      </c>
      <c r="F93" s="94" t="s">
        <v>222</v>
      </c>
      <c r="G93" s="91">
        <v>653.1</v>
      </c>
      <c r="H93" s="91">
        <v>427.9</v>
      </c>
      <c r="I93" s="91">
        <v>13.2</v>
      </c>
      <c r="J93" s="91"/>
      <c r="K93" s="91">
        <f>L93+M93+N93</f>
        <v>441.09999999999997</v>
      </c>
      <c r="L93" s="91">
        <v>427.9</v>
      </c>
      <c r="M93" s="91">
        <v>13.2</v>
      </c>
      <c r="N93" s="91"/>
      <c r="O93" s="91">
        <f>P93+Q93+R93</f>
        <v>441.09999999999997</v>
      </c>
      <c r="P93" s="91">
        <v>427.9</v>
      </c>
      <c r="Q93" s="91">
        <v>13.2</v>
      </c>
      <c r="R93" s="91"/>
      <c r="S93" s="4"/>
    </row>
    <row r="94" spans="1:19" ht="40.5">
      <c r="A94" s="92" t="s">
        <v>237</v>
      </c>
      <c r="B94" s="94" t="s">
        <v>406</v>
      </c>
      <c r="C94" s="94" t="s">
        <v>164</v>
      </c>
      <c r="D94" s="94" t="s">
        <v>151</v>
      </c>
      <c r="E94" s="94" t="s">
        <v>316</v>
      </c>
      <c r="F94" s="94"/>
      <c r="G94" s="91">
        <f>G95</f>
        <v>7289.5</v>
      </c>
      <c r="H94" s="91">
        <f aca="true" t="shared" si="42" ref="H94:O94">H95</f>
        <v>810</v>
      </c>
      <c r="I94" s="91">
        <f t="shared" si="42"/>
        <v>5840.400000000001</v>
      </c>
      <c r="J94" s="91">
        <f t="shared" si="42"/>
        <v>50</v>
      </c>
      <c r="K94" s="91">
        <f t="shared" si="42"/>
        <v>7373.6</v>
      </c>
      <c r="L94" s="91">
        <f t="shared" si="42"/>
        <v>810</v>
      </c>
      <c r="M94" s="91">
        <f t="shared" si="42"/>
        <v>6063.6</v>
      </c>
      <c r="N94" s="91">
        <f t="shared" si="42"/>
        <v>500</v>
      </c>
      <c r="O94" s="91">
        <f t="shared" si="42"/>
        <v>7150.400000000001</v>
      </c>
      <c r="P94" s="91" t="e">
        <f>P95</f>
        <v>#REF!</v>
      </c>
      <c r="Q94" s="91" t="e">
        <f>Q95</f>
        <v>#REF!</v>
      </c>
      <c r="R94" s="91" t="e">
        <f>R95</f>
        <v>#REF!</v>
      </c>
      <c r="S94" s="4"/>
    </row>
    <row r="95" spans="1:19" ht="20.25">
      <c r="A95" s="92" t="s">
        <v>71</v>
      </c>
      <c r="B95" s="94" t="s">
        <v>406</v>
      </c>
      <c r="C95" s="94" t="s">
        <v>164</v>
      </c>
      <c r="D95" s="94" t="s">
        <v>151</v>
      </c>
      <c r="E95" s="94" t="s">
        <v>317</v>
      </c>
      <c r="F95" s="94"/>
      <c r="G95" s="91">
        <f>G96+G100+G98+G102</f>
        <v>7289.5</v>
      </c>
      <c r="H95" s="91">
        <f>H96+H100+H98</f>
        <v>810</v>
      </c>
      <c r="I95" s="91">
        <f>I96+I100+I98</f>
        <v>5840.400000000001</v>
      </c>
      <c r="J95" s="91">
        <f>J96+J100+J98</f>
        <v>50</v>
      </c>
      <c r="K95" s="91">
        <f>K96+K100+K98+K102</f>
        <v>7373.6</v>
      </c>
      <c r="L95" s="91">
        <f>L96+L100+L98+L102</f>
        <v>810</v>
      </c>
      <c r="M95" s="91">
        <f>M96+M100+M98+M102</f>
        <v>6063.6</v>
      </c>
      <c r="N95" s="91">
        <f>N96+N100+N98+N102</f>
        <v>500</v>
      </c>
      <c r="O95" s="91">
        <f>O96+O100+O98+O102</f>
        <v>7150.400000000001</v>
      </c>
      <c r="P95" s="91" t="e">
        <f>P96+P100+#REF!</f>
        <v>#REF!</v>
      </c>
      <c r="Q95" s="91" t="e">
        <f>Q96+Q100+#REF!</f>
        <v>#REF!</v>
      </c>
      <c r="R95" s="91" t="e">
        <f>R96+R100+#REF!</f>
        <v>#REF!</v>
      </c>
      <c r="S95" s="4"/>
    </row>
    <row r="96" spans="1:19" ht="20.25">
      <c r="A96" s="92" t="s">
        <v>224</v>
      </c>
      <c r="B96" s="94" t="s">
        <v>406</v>
      </c>
      <c r="C96" s="94" t="s">
        <v>164</v>
      </c>
      <c r="D96" s="94" t="s">
        <v>151</v>
      </c>
      <c r="E96" s="94" t="s">
        <v>318</v>
      </c>
      <c r="F96" s="94"/>
      <c r="G96" s="91">
        <f>G97</f>
        <v>5167.7</v>
      </c>
      <c r="H96" s="91">
        <f aca="true" t="shared" si="43" ref="H96:R96">H97</f>
        <v>0</v>
      </c>
      <c r="I96" s="91">
        <f t="shared" si="43"/>
        <v>5815.3</v>
      </c>
      <c r="J96" s="91">
        <f t="shared" si="43"/>
        <v>0</v>
      </c>
      <c r="K96" s="91">
        <f t="shared" si="43"/>
        <v>6038.5</v>
      </c>
      <c r="L96" s="91">
        <f t="shared" si="43"/>
        <v>0</v>
      </c>
      <c r="M96" s="91">
        <f t="shared" si="43"/>
        <v>6038.5</v>
      </c>
      <c r="N96" s="91">
        <f t="shared" si="43"/>
        <v>0</v>
      </c>
      <c r="O96" s="91">
        <f t="shared" si="43"/>
        <v>5815.3</v>
      </c>
      <c r="P96" s="91">
        <f t="shared" si="43"/>
        <v>0</v>
      </c>
      <c r="Q96" s="91">
        <f t="shared" si="43"/>
        <v>5815.3</v>
      </c>
      <c r="R96" s="91">
        <f t="shared" si="43"/>
        <v>0</v>
      </c>
      <c r="S96" s="4"/>
    </row>
    <row r="97" spans="1:19" ht="20.25">
      <c r="A97" s="92" t="s">
        <v>223</v>
      </c>
      <c r="B97" s="94" t="s">
        <v>406</v>
      </c>
      <c r="C97" s="94" t="s">
        <v>164</v>
      </c>
      <c r="D97" s="94" t="s">
        <v>151</v>
      </c>
      <c r="E97" s="94" t="s">
        <v>318</v>
      </c>
      <c r="F97" s="94" t="s">
        <v>222</v>
      </c>
      <c r="G97" s="91">
        <v>5167.7</v>
      </c>
      <c r="H97" s="91"/>
      <c r="I97" s="91">
        <v>5815.3</v>
      </c>
      <c r="J97" s="91"/>
      <c r="K97" s="91">
        <f>L97+M97+N97</f>
        <v>6038.5</v>
      </c>
      <c r="L97" s="91"/>
      <c r="M97" s="91">
        <v>6038.5</v>
      </c>
      <c r="N97" s="91"/>
      <c r="O97" s="91">
        <f>P97+Q97+R97</f>
        <v>5815.3</v>
      </c>
      <c r="P97" s="91"/>
      <c r="Q97" s="91">
        <v>5815.3</v>
      </c>
      <c r="R97" s="91"/>
      <c r="S97" s="4"/>
    </row>
    <row r="98" spans="1:19" ht="40.5">
      <c r="A98" s="92" t="s">
        <v>535</v>
      </c>
      <c r="B98" s="94" t="s">
        <v>406</v>
      </c>
      <c r="C98" s="94" t="s">
        <v>164</v>
      </c>
      <c r="D98" s="94" t="s">
        <v>151</v>
      </c>
      <c r="E98" s="94" t="s">
        <v>523</v>
      </c>
      <c r="F98" s="94"/>
      <c r="G98" s="91">
        <f>G99</f>
        <v>50</v>
      </c>
      <c r="H98" s="91">
        <f aca="true" t="shared" si="44" ref="H98:O98">H99</f>
        <v>0</v>
      </c>
      <c r="I98" s="91">
        <f t="shared" si="44"/>
        <v>0</v>
      </c>
      <c r="J98" s="91">
        <f t="shared" si="44"/>
        <v>50</v>
      </c>
      <c r="K98" s="91">
        <f t="shared" si="44"/>
        <v>500</v>
      </c>
      <c r="L98" s="91">
        <f t="shared" si="44"/>
        <v>0</v>
      </c>
      <c r="M98" s="91">
        <f t="shared" si="44"/>
        <v>0</v>
      </c>
      <c r="N98" s="91">
        <f t="shared" si="44"/>
        <v>500</v>
      </c>
      <c r="O98" s="91">
        <f t="shared" si="44"/>
        <v>500</v>
      </c>
      <c r="P98" s="91"/>
      <c r="Q98" s="91"/>
      <c r="R98" s="91"/>
      <c r="S98" s="4"/>
    </row>
    <row r="99" spans="1:19" ht="20.25">
      <c r="A99" s="92" t="s">
        <v>223</v>
      </c>
      <c r="B99" s="94" t="s">
        <v>406</v>
      </c>
      <c r="C99" s="94" t="s">
        <v>164</v>
      </c>
      <c r="D99" s="94" t="s">
        <v>151</v>
      </c>
      <c r="E99" s="94" t="s">
        <v>523</v>
      </c>
      <c r="F99" s="94" t="s">
        <v>222</v>
      </c>
      <c r="G99" s="91">
        <f>H99+I99+J99</f>
        <v>50</v>
      </c>
      <c r="H99" s="91"/>
      <c r="I99" s="91"/>
      <c r="J99" s="91">
        <v>50</v>
      </c>
      <c r="K99" s="91">
        <f>L99+M99+N99</f>
        <v>500</v>
      </c>
      <c r="L99" s="91"/>
      <c r="M99" s="91"/>
      <c r="N99" s="91">
        <v>500</v>
      </c>
      <c r="O99" s="91">
        <v>500</v>
      </c>
      <c r="P99" s="91"/>
      <c r="Q99" s="91"/>
      <c r="R99" s="91"/>
      <c r="S99" s="4"/>
    </row>
    <row r="100" spans="1:19" ht="60.75">
      <c r="A100" s="92" t="s">
        <v>479</v>
      </c>
      <c r="B100" s="94" t="s">
        <v>406</v>
      </c>
      <c r="C100" s="94" t="s">
        <v>164</v>
      </c>
      <c r="D100" s="94" t="s">
        <v>151</v>
      </c>
      <c r="E100" s="94" t="s">
        <v>483</v>
      </c>
      <c r="F100" s="94"/>
      <c r="G100" s="91">
        <f>G101</f>
        <v>1061.8</v>
      </c>
      <c r="H100" s="91">
        <f aca="true" t="shared" si="45" ref="H100:R100">H101</f>
        <v>810</v>
      </c>
      <c r="I100" s="91">
        <f t="shared" si="45"/>
        <v>25.1</v>
      </c>
      <c r="J100" s="91">
        <f t="shared" si="45"/>
        <v>0</v>
      </c>
      <c r="K100" s="91">
        <f t="shared" si="45"/>
        <v>835.1</v>
      </c>
      <c r="L100" s="91">
        <f t="shared" si="45"/>
        <v>810</v>
      </c>
      <c r="M100" s="91">
        <f t="shared" si="45"/>
        <v>25.1</v>
      </c>
      <c r="N100" s="91">
        <f t="shared" si="45"/>
        <v>0</v>
      </c>
      <c r="O100" s="91">
        <f t="shared" si="45"/>
        <v>835.1</v>
      </c>
      <c r="P100" s="91">
        <f t="shared" si="45"/>
        <v>810</v>
      </c>
      <c r="Q100" s="91">
        <f t="shared" si="45"/>
        <v>25.1</v>
      </c>
      <c r="R100" s="91">
        <f t="shared" si="45"/>
        <v>0</v>
      </c>
      <c r="S100" s="4"/>
    </row>
    <row r="101" spans="1:19" ht="20.25">
      <c r="A101" s="92" t="s">
        <v>223</v>
      </c>
      <c r="B101" s="94" t="s">
        <v>406</v>
      </c>
      <c r="C101" s="94" t="s">
        <v>164</v>
      </c>
      <c r="D101" s="94" t="s">
        <v>151</v>
      </c>
      <c r="E101" s="94" t="s">
        <v>483</v>
      </c>
      <c r="F101" s="94" t="s">
        <v>222</v>
      </c>
      <c r="G101" s="91">
        <v>1061.8</v>
      </c>
      <c r="H101" s="91">
        <v>810</v>
      </c>
      <c r="I101" s="91">
        <v>25.1</v>
      </c>
      <c r="J101" s="91"/>
      <c r="K101" s="91">
        <f>L101+M101+N101</f>
        <v>835.1</v>
      </c>
      <c r="L101" s="91">
        <v>810</v>
      </c>
      <c r="M101" s="91">
        <v>25.1</v>
      </c>
      <c r="N101" s="91"/>
      <c r="O101" s="91">
        <f>P101+Q101+R101</f>
        <v>835.1</v>
      </c>
      <c r="P101" s="91">
        <v>810</v>
      </c>
      <c r="Q101" s="91">
        <v>25.1</v>
      </c>
      <c r="R101" s="91"/>
      <c r="S101" s="4"/>
    </row>
    <row r="102" spans="1:19" ht="40.5">
      <c r="A102" s="92" t="s">
        <v>606</v>
      </c>
      <c r="B102" s="94" t="s">
        <v>406</v>
      </c>
      <c r="C102" s="94" t="s">
        <v>164</v>
      </c>
      <c r="D102" s="94" t="s">
        <v>151</v>
      </c>
      <c r="E102" s="94" t="s">
        <v>596</v>
      </c>
      <c r="F102" s="94"/>
      <c r="G102" s="91">
        <f>G103</f>
        <v>1010</v>
      </c>
      <c r="H102" s="91">
        <f aca="true" t="shared" si="46" ref="H102:O102">H103</f>
        <v>0</v>
      </c>
      <c r="I102" s="91">
        <f t="shared" si="46"/>
        <v>0</v>
      </c>
      <c r="J102" s="91">
        <f t="shared" si="46"/>
        <v>0</v>
      </c>
      <c r="K102" s="91">
        <f t="shared" si="46"/>
        <v>0</v>
      </c>
      <c r="L102" s="91">
        <f t="shared" si="46"/>
        <v>0</v>
      </c>
      <c r="M102" s="91">
        <f t="shared" si="46"/>
        <v>0</v>
      </c>
      <c r="N102" s="91">
        <f t="shared" si="46"/>
        <v>0</v>
      </c>
      <c r="O102" s="91">
        <f t="shared" si="46"/>
        <v>0</v>
      </c>
      <c r="P102" s="91"/>
      <c r="Q102" s="91"/>
      <c r="R102" s="91"/>
      <c r="S102" s="4"/>
    </row>
    <row r="103" spans="1:19" ht="20.25">
      <c r="A103" s="92" t="s">
        <v>223</v>
      </c>
      <c r="B103" s="94" t="s">
        <v>406</v>
      </c>
      <c r="C103" s="94" t="s">
        <v>164</v>
      </c>
      <c r="D103" s="94" t="s">
        <v>151</v>
      </c>
      <c r="E103" s="94" t="s">
        <v>596</v>
      </c>
      <c r="F103" s="94" t="s">
        <v>222</v>
      </c>
      <c r="G103" s="91">
        <v>1010</v>
      </c>
      <c r="H103" s="91"/>
      <c r="I103" s="91"/>
      <c r="J103" s="91"/>
      <c r="K103" s="91">
        <v>0</v>
      </c>
      <c r="L103" s="91"/>
      <c r="M103" s="91"/>
      <c r="N103" s="91"/>
      <c r="O103" s="91">
        <v>0</v>
      </c>
      <c r="P103" s="91"/>
      <c r="Q103" s="91"/>
      <c r="R103" s="91"/>
      <c r="S103" s="4"/>
    </row>
    <row r="104" spans="1:19" ht="40.5">
      <c r="A104" s="92" t="s">
        <v>225</v>
      </c>
      <c r="B104" s="94" t="s">
        <v>406</v>
      </c>
      <c r="C104" s="94" t="s">
        <v>164</v>
      </c>
      <c r="D104" s="94" t="s">
        <v>151</v>
      </c>
      <c r="E104" s="94" t="s">
        <v>319</v>
      </c>
      <c r="F104" s="94"/>
      <c r="G104" s="91">
        <f>G105</f>
        <v>12383.800000000001</v>
      </c>
      <c r="H104" s="91">
        <f aca="true" t="shared" si="47" ref="H104:O104">H105</f>
        <v>1231.1</v>
      </c>
      <c r="I104" s="91">
        <f t="shared" si="47"/>
        <v>10364.8</v>
      </c>
      <c r="J104" s="91">
        <f t="shared" si="47"/>
        <v>0</v>
      </c>
      <c r="K104" s="91">
        <f t="shared" si="47"/>
        <v>11856.2</v>
      </c>
      <c r="L104" s="91">
        <f t="shared" si="47"/>
        <v>1231.1</v>
      </c>
      <c r="M104" s="91">
        <f t="shared" si="47"/>
        <v>10625.1</v>
      </c>
      <c r="N104" s="91">
        <f t="shared" si="47"/>
        <v>0</v>
      </c>
      <c r="O104" s="91">
        <f t="shared" si="47"/>
        <v>11595.899999999998</v>
      </c>
      <c r="P104" s="91">
        <f>P105</f>
        <v>1231.1</v>
      </c>
      <c r="Q104" s="91">
        <f>Q105</f>
        <v>10364.8</v>
      </c>
      <c r="R104" s="91">
        <f>R105</f>
        <v>0</v>
      </c>
      <c r="S104" s="4"/>
    </row>
    <row r="105" spans="1:19" ht="20.25">
      <c r="A105" s="92" t="s">
        <v>25</v>
      </c>
      <c r="B105" s="94" t="s">
        <v>406</v>
      </c>
      <c r="C105" s="94" t="s">
        <v>164</v>
      </c>
      <c r="D105" s="94" t="s">
        <v>151</v>
      </c>
      <c r="E105" s="94" t="s">
        <v>320</v>
      </c>
      <c r="F105" s="94"/>
      <c r="G105" s="91">
        <f>G106+G112+G114+G110</f>
        <v>12383.800000000001</v>
      </c>
      <c r="H105" s="91">
        <f aca="true" t="shared" si="48" ref="H105:O105">H106+H112+H114+H110</f>
        <v>1231.1</v>
      </c>
      <c r="I105" s="91">
        <f t="shared" si="48"/>
        <v>10364.8</v>
      </c>
      <c r="J105" s="91">
        <f t="shared" si="48"/>
        <v>0</v>
      </c>
      <c r="K105" s="91">
        <f t="shared" si="48"/>
        <v>11856.2</v>
      </c>
      <c r="L105" s="91">
        <f t="shared" si="48"/>
        <v>1231.1</v>
      </c>
      <c r="M105" s="91">
        <f t="shared" si="48"/>
        <v>10625.1</v>
      </c>
      <c r="N105" s="91">
        <f t="shared" si="48"/>
        <v>0</v>
      </c>
      <c r="O105" s="91">
        <f t="shared" si="48"/>
        <v>11595.899999999998</v>
      </c>
      <c r="P105" s="91">
        <f>P106+P112</f>
        <v>1231.1</v>
      </c>
      <c r="Q105" s="91">
        <f>Q106+Q112</f>
        <v>10364.8</v>
      </c>
      <c r="R105" s="91">
        <f>R106+R112</f>
        <v>0</v>
      </c>
      <c r="S105" s="4"/>
    </row>
    <row r="106" spans="1:19" ht="20.25">
      <c r="A106" s="92" t="s">
        <v>166</v>
      </c>
      <c r="B106" s="94" t="s">
        <v>406</v>
      </c>
      <c r="C106" s="94" t="s">
        <v>164</v>
      </c>
      <c r="D106" s="94" t="s">
        <v>151</v>
      </c>
      <c r="E106" s="94" t="s">
        <v>321</v>
      </c>
      <c r="F106" s="94"/>
      <c r="G106" s="91">
        <f>G107+G108+G109</f>
        <v>10149</v>
      </c>
      <c r="H106" s="91">
        <f aca="true" t="shared" si="49" ref="H106:R106">H107+H108+H109</f>
        <v>0</v>
      </c>
      <c r="I106" s="91">
        <f t="shared" si="49"/>
        <v>10326.699999999999</v>
      </c>
      <c r="J106" s="91">
        <f t="shared" si="49"/>
        <v>0</v>
      </c>
      <c r="K106" s="91">
        <f t="shared" si="49"/>
        <v>10587</v>
      </c>
      <c r="L106" s="91">
        <f t="shared" si="49"/>
        <v>0</v>
      </c>
      <c r="M106" s="91">
        <f t="shared" si="49"/>
        <v>10587</v>
      </c>
      <c r="N106" s="91">
        <f t="shared" si="49"/>
        <v>0</v>
      </c>
      <c r="O106" s="91">
        <f t="shared" si="49"/>
        <v>10326.699999999999</v>
      </c>
      <c r="P106" s="91">
        <f t="shared" si="49"/>
        <v>0</v>
      </c>
      <c r="Q106" s="91">
        <f t="shared" si="49"/>
        <v>10326.699999999999</v>
      </c>
      <c r="R106" s="91">
        <f t="shared" si="49"/>
        <v>0</v>
      </c>
      <c r="S106" s="4"/>
    </row>
    <row r="107" spans="1:19" ht="20.25">
      <c r="A107" s="92" t="s">
        <v>211</v>
      </c>
      <c r="B107" s="94" t="s">
        <v>406</v>
      </c>
      <c r="C107" s="94" t="s">
        <v>164</v>
      </c>
      <c r="D107" s="94" t="s">
        <v>151</v>
      </c>
      <c r="E107" s="94" t="s">
        <v>321</v>
      </c>
      <c r="F107" s="94" t="s">
        <v>184</v>
      </c>
      <c r="G107" s="91">
        <v>8573.3</v>
      </c>
      <c r="H107" s="91"/>
      <c r="I107" s="91">
        <v>8839.3</v>
      </c>
      <c r="J107" s="91"/>
      <c r="K107" s="91">
        <f>L107+M107+N107</f>
        <v>9099.6</v>
      </c>
      <c r="L107" s="91"/>
      <c r="M107" s="91">
        <v>9099.6</v>
      </c>
      <c r="N107" s="91"/>
      <c r="O107" s="91">
        <f>P107+Q107+R107</f>
        <v>8839.3</v>
      </c>
      <c r="P107" s="91"/>
      <c r="Q107" s="91">
        <v>8839.3</v>
      </c>
      <c r="R107" s="91"/>
      <c r="S107" s="4"/>
    </row>
    <row r="108" spans="1:19" ht="40.5">
      <c r="A108" s="92" t="s">
        <v>118</v>
      </c>
      <c r="B108" s="94" t="s">
        <v>406</v>
      </c>
      <c r="C108" s="94" t="s">
        <v>164</v>
      </c>
      <c r="D108" s="94" t="s">
        <v>151</v>
      </c>
      <c r="E108" s="94" t="s">
        <v>321</v>
      </c>
      <c r="F108" s="94" t="s">
        <v>209</v>
      </c>
      <c r="G108" s="91">
        <v>1552.1</v>
      </c>
      <c r="H108" s="91"/>
      <c r="I108" s="91">
        <v>1445.8</v>
      </c>
      <c r="J108" s="91"/>
      <c r="K108" s="91">
        <f>L108+M108+N108</f>
        <v>1445.8</v>
      </c>
      <c r="L108" s="91"/>
      <c r="M108" s="91">
        <v>1445.8</v>
      </c>
      <c r="N108" s="91"/>
      <c r="O108" s="91">
        <f>P108+Q108+R108</f>
        <v>1445.8</v>
      </c>
      <c r="P108" s="91"/>
      <c r="Q108" s="91">
        <v>1445.8</v>
      </c>
      <c r="R108" s="91"/>
      <c r="S108" s="4"/>
    </row>
    <row r="109" spans="1:19" ht="20.25">
      <c r="A109" s="92" t="s">
        <v>207</v>
      </c>
      <c r="B109" s="94" t="s">
        <v>406</v>
      </c>
      <c r="C109" s="94" t="s">
        <v>164</v>
      </c>
      <c r="D109" s="94" t="s">
        <v>151</v>
      </c>
      <c r="E109" s="94" t="s">
        <v>321</v>
      </c>
      <c r="F109" s="94" t="s">
        <v>208</v>
      </c>
      <c r="G109" s="91">
        <v>23.6</v>
      </c>
      <c r="H109" s="91"/>
      <c r="I109" s="91">
        <v>41.6</v>
      </c>
      <c r="J109" s="91"/>
      <c r="K109" s="91">
        <f>L109+M109+N109</f>
        <v>41.6</v>
      </c>
      <c r="L109" s="91"/>
      <c r="M109" s="91">
        <v>41.6</v>
      </c>
      <c r="N109" s="91"/>
      <c r="O109" s="91">
        <f>P109+Q109+R109</f>
        <v>41.6</v>
      </c>
      <c r="P109" s="91"/>
      <c r="Q109" s="91">
        <v>41.6</v>
      </c>
      <c r="R109" s="91"/>
      <c r="S109" s="4"/>
    </row>
    <row r="110" spans="1:19" ht="20.25">
      <c r="A110" s="105" t="s">
        <v>633</v>
      </c>
      <c r="B110" s="94" t="s">
        <v>406</v>
      </c>
      <c r="C110" s="94" t="s">
        <v>164</v>
      </c>
      <c r="D110" s="94" t="s">
        <v>151</v>
      </c>
      <c r="E110" s="94" t="s">
        <v>625</v>
      </c>
      <c r="F110" s="94"/>
      <c r="G110" s="91">
        <f>G111</f>
        <v>340</v>
      </c>
      <c r="H110" s="91">
        <f aca="true" t="shared" si="50" ref="H110:O110">H111</f>
        <v>0</v>
      </c>
      <c r="I110" s="91">
        <f t="shared" si="50"/>
        <v>0</v>
      </c>
      <c r="J110" s="91">
        <f t="shared" si="50"/>
        <v>0</v>
      </c>
      <c r="K110" s="91">
        <f t="shared" si="50"/>
        <v>0</v>
      </c>
      <c r="L110" s="91">
        <f t="shared" si="50"/>
        <v>0</v>
      </c>
      <c r="M110" s="91">
        <f t="shared" si="50"/>
        <v>0</v>
      </c>
      <c r="N110" s="91">
        <f t="shared" si="50"/>
        <v>0</v>
      </c>
      <c r="O110" s="91">
        <f t="shared" si="50"/>
        <v>0</v>
      </c>
      <c r="P110" s="91"/>
      <c r="Q110" s="91"/>
      <c r="R110" s="91"/>
      <c r="S110" s="4"/>
    </row>
    <row r="111" spans="1:19" ht="40.5">
      <c r="A111" s="92" t="s">
        <v>118</v>
      </c>
      <c r="B111" s="94" t="s">
        <v>406</v>
      </c>
      <c r="C111" s="94" t="s">
        <v>164</v>
      </c>
      <c r="D111" s="94" t="s">
        <v>151</v>
      </c>
      <c r="E111" s="94" t="s">
        <v>625</v>
      </c>
      <c r="F111" s="94" t="s">
        <v>209</v>
      </c>
      <c r="G111" s="91">
        <v>340</v>
      </c>
      <c r="H111" s="91"/>
      <c r="I111" s="91"/>
      <c r="J111" s="91"/>
      <c r="K111" s="91">
        <v>0</v>
      </c>
      <c r="L111" s="91"/>
      <c r="M111" s="91"/>
      <c r="N111" s="91"/>
      <c r="O111" s="91">
        <v>0</v>
      </c>
      <c r="P111" s="91"/>
      <c r="Q111" s="91"/>
      <c r="R111" s="91"/>
      <c r="S111" s="4"/>
    </row>
    <row r="112" spans="1:19" ht="60.75">
      <c r="A112" s="92" t="s">
        <v>479</v>
      </c>
      <c r="B112" s="94" t="s">
        <v>406</v>
      </c>
      <c r="C112" s="94" t="s">
        <v>164</v>
      </c>
      <c r="D112" s="94" t="s">
        <v>151</v>
      </c>
      <c r="E112" s="94" t="s">
        <v>484</v>
      </c>
      <c r="F112" s="94"/>
      <c r="G112" s="91">
        <f>G113</f>
        <v>1858.6</v>
      </c>
      <c r="H112" s="91">
        <f aca="true" t="shared" si="51" ref="H112:R112">H113</f>
        <v>1231.1</v>
      </c>
      <c r="I112" s="91">
        <f t="shared" si="51"/>
        <v>38.1</v>
      </c>
      <c r="J112" s="91">
        <f t="shared" si="51"/>
        <v>0</v>
      </c>
      <c r="K112" s="91">
        <f t="shared" si="51"/>
        <v>1269.1999999999998</v>
      </c>
      <c r="L112" s="91">
        <f t="shared" si="51"/>
        <v>1231.1</v>
      </c>
      <c r="M112" s="91">
        <f t="shared" si="51"/>
        <v>38.1</v>
      </c>
      <c r="N112" s="91">
        <f t="shared" si="51"/>
        <v>0</v>
      </c>
      <c r="O112" s="91">
        <f t="shared" si="51"/>
        <v>1269.1999999999998</v>
      </c>
      <c r="P112" s="91">
        <f t="shared" si="51"/>
        <v>1231.1</v>
      </c>
      <c r="Q112" s="91">
        <f t="shared" si="51"/>
        <v>38.1</v>
      </c>
      <c r="R112" s="91">
        <f t="shared" si="51"/>
        <v>0</v>
      </c>
      <c r="S112" s="4"/>
    </row>
    <row r="113" spans="1:19" ht="20.25">
      <c r="A113" s="92" t="s">
        <v>211</v>
      </c>
      <c r="B113" s="94" t="s">
        <v>406</v>
      </c>
      <c r="C113" s="94" t="s">
        <v>164</v>
      </c>
      <c r="D113" s="94" t="s">
        <v>151</v>
      </c>
      <c r="E113" s="94" t="s">
        <v>484</v>
      </c>
      <c r="F113" s="94" t="s">
        <v>184</v>
      </c>
      <c r="G113" s="91">
        <v>1858.6</v>
      </c>
      <c r="H113" s="91">
        <v>1231.1</v>
      </c>
      <c r="I113" s="91">
        <v>38.1</v>
      </c>
      <c r="J113" s="91"/>
      <c r="K113" s="91">
        <f>L113+M113+N113</f>
        <v>1269.1999999999998</v>
      </c>
      <c r="L113" s="91">
        <v>1231.1</v>
      </c>
      <c r="M113" s="91">
        <v>38.1</v>
      </c>
      <c r="N113" s="91"/>
      <c r="O113" s="91">
        <f>P113+Q113+R113</f>
        <v>1269.1999999999998</v>
      </c>
      <c r="P113" s="91">
        <v>1231.1</v>
      </c>
      <c r="Q113" s="91">
        <v>38.1</v>
      </c>
      <c r="R113" s="91"/>
      <c r="S113" s="4"/>
    </row>
    <row r="114" spans="1:19" ht="20.25">
      <c r="A114" s="92" t="s">
        <v>597</v>
      </c>
      <c r="B114" s="94" t="s">
        <v>406</v>
      </c>
      <c r="C114" s="94" t="s">
        <v>164</v>
      </c>
      <c r="D114" s="94" t="s">
        <v>151</v>
      </c>
      <c r="E114" s="94" t="s">
        <v>598</v>
      </c>
      <c r="F114" s="94"/>
      <c r="G114" s="91">
        <f>G115</f>
        <v>36.2</v>
      </c>
      <c r="H114" s="91">
        <f aca="true" t="shared" si="52" ref="H114:O114">H115</f>
        <v>0</v>
      </c>
      <c r="I114" s="91">
        <f t="shared" si="52"/>
        <v>0</v>
      </c>
      <c r="J114" s="91">
        <f t="shared" si="52"/>
        <v>0</v>
      </c>
      <c r="K114" s="91">
        <f t="shared" si="52"/>
        <v>0</v>
      </c>
      <c r="L114" s="91">
        <f t="shared" si="52"/>
        <v>0</v>
      </c>
      <c r="M114" s="91">
        <f t="shared" si="52"/>
        <v>0</v>
      </c>
      <c r="N114" s="91">
        <f t="shared" si="52"/>
        <v>0</v>
      </c>
      <c r="O114" s="91">
        <f t="shared" si="52"/>
        <v>0</v>
      </c>
      <c r="P114" s="91"/>
      <c r="Q114" s="91"/>
      <c r="R114" s="91"/>
      <c r="S114" s="4"/>
    </row>
    <row r="115" spans="1:19" ht="40.5">
      <c r="A115" s="92" t="s">
        <v>118</v>
      </c>
      <c r="B115" s="94" t="s">
        <v>406</v>
      </c>
      <c r="C115" s="94" t="s">
        <v>164</v>
      </c>
      <c r="D115" s="94" t="s">
        <v>151</v>
      </c>
      <c r="E115" s="94" t="s">
        <v>598</v>
      </c>
      <c r="F115" s="94" t="s">
        <v>209</v>
      </c>
      <c r="G115" s="91">
        <v>36.2</v>
      </c>
      <c r="H115" s="91"/>
      <c r="I115" s="91"/>
      <c r="J115" s="91"/>
      <c r="K115" s="91">
        <v>0</v>
      </c>
      <c r="L115" s="91"/>
      <c r="M115" s="91"/>
      <c r="N115" s="91"/>
      <c r="O115" s="91">
        <v>0</v>
      </c>
      <c r="P115" s="91"/>
      <c r="Q115" s="91"/>
      <c r="R115" s="91"/>
      <c r="S115" s="4"/>
    </row>
    <row r="116" spans="1:19" ht="40.5">
      <c r="A116" s="96" t="s">
        <v>595</v>
      </c>
      <c r="B116" s="94" t="s">
        <v>406</v>
      </c>
      <c r="C116" s="94" t="s">
        <v>164</v>
      </c>
      <c r="D116" s="94" t="s">
        <v>151</v>
      </c>
      <c r="E116" s="94" t="s">
        <v>322</v>
      </c>
      <c r="F116" s="94"/>
      <c r="G116" s="91">
        <f aca="true" t="shared" si="53" ref="G116:R116">G117</f>
        <v>3154.5</v>
      </c>
      <c r="H116" s="91">
        <f t="shared" si="53"/>
        <v>302.6</v>
      </c>
      <c r="I116" s="91">
        <f t="shared" si="53"/>
        <v>2781.8</v>
      </c>
      <c r="J116" s="91">
        <f t="shared" si="53"/>
        <v>0</v>
      </c>
      <c r="K116" s="91">
        <f t="shared" si="53"/>
        <v>3166.9</v>
      </c>
      <c r="L116" s="91">
        <f t="shared" si="53"/>
        <v>302.6</v>
      </c>
      <c r="M116" s="91">
        <f t="shared" si="53"/>
        <v>2864.3</v>
      </c>
      <c r="N116" s="91">
        <f t="shared" si="53"/>
        <v>0</v>
      </c>
      <c r="O116" s="91">
        <f t="shared" si="53"/>
        <v>3084.4</v>
      </c>
      <c r="P116" s="91">
        <f t="shared" si="53"/>
        <v>302.6</v>
      </c>
      <c r="Q116" s="91">
        <f t="shared" si="53"/>
        <v>2781.8</v>
      </c>
      <c r="R116" s="91">
        <f t="shared" si="53"/>
        <v>0</v>
      </c>
      <c r="S116" s="4"/>
    </row>
    <row r="117" spans="1:19" ht="40.5">
      <c r="A117" s="92" t="s">
        <v>491</v>
      </c>
      <c r="B117" s="94" t="s">
        <v>406</v>
      </c>
      <c r="C117" s="94" t="s">
        <v>164</v>
      </c>
      <c r="D117" s="94" t="s">
        <v>151</v>
      </c>
      <c r="E117" s="94" t="s">
        <v>323</v>
      </c>
      <c r="F117" s="94"/>
      <c r="G117" s="91">
        <f>G118+G120</f>
        <v>3154.5</v>
      </c>
      <c r="H117" s="91">
        <f aca="true" t="shared" si="54" ref="H117:R117">H118+H120</f>
        <v>302.6</v>
      </c>
      <c r="I117" s="91">
        <f t="shared" si="54"/>
        <v>2781.8</v>
      </c>
      <c r="J117" s="91">
        <f t="shared" si="54"/>
        <v>0</v>
      </c>
      <c r="K117" s="91">
        <f t="shared" si="54"/>
        <v>3166.9</v>
      </c>
      <c r="L117" s="91">
        <f t="shared" si="54"/>
        <v>302.6</v>
      </c>
      <c r="M117" s="91">
        <f t="shared" si="54"/>
        <v>2864.3</v>
      </c>
      <c r="N117" s="91">
        <f t="shared" si="54"/>
        <v>0</v>
      </c>
      <c r="O117" s="91">
        <f t="shared" si="54"/>
        <v>3084.4</v>
      </c>
      <c r="P117" s="91">
        <f t="shared" si="54"/>
        <v>302.6</v>
      </c>
      <c r="Q117" s="91">
        <f t="shared" si="54"/>
        <v>2781.8</v>
      </c>
      <c r="R117" s="91">
        <f t="shared" si="54"/>
        <v>0</v>
      </c>
      <c r="S117" s="4"/>
    </row>
    <row r="118" spans="1:19" ht="20.25">
      <c r="A118" s="92" t="s">
        <v>489</v>
      </c>
      <c r="B118" s="94" t="s">
        <v>406</v>
      </c>
      <c r="C118" s="94" t="s">
        <v>164</v>
      </c>
      <c r="D118" s="94" t="s">
        <v>151</v>
      </c>
      <c r="E118" s="94" t="s">
        <v>488</v>
      </c>
      <c r="F118" s="94"/>
      <c r="G118" s="91">
        <f>G119</f>
        <v>2721.5</v>
      </c>
      <c r="H118" s="91">
        <f aca="true" t="shared" si="55" ref="H118:R118">H119</f>
        <v>0</v>
      </c>
      <c r="I118" s="91">
        <f t="shared" si="55"/>
        <v>2772.4</v>
      </c>
      <c r="J118" s="91">
        <f t="shared" si="55"/>
        <v>0</v>
      </c>
      <c r="K118" s="91">
        <f t="shared" si="55"/>
        <v>2854.9</v>
      </c>
      <c r="L118" s="91">
        <f t="shared" si="55"/>
        <v>0</v>
      </c>
      <c r="M118" s="91">
        <f t="shared" si="55"/>
        <v>2854.9</v>
      </c>
      <c r="N118" s="91">
        <f t="shared" si="55"/>
        <v>0</v>
      </c>
      <c r="O118" s="91">
        <f t="shared" si="55"/>
        <v>2772.4</v>
      </c>
      <c r="P118" s="91">
        <f t="shared" si="55"/>
        <v>0</v>
      </c>
      <c r="Q118" s="91">
        <f t="shared" si="55"/>
        <v>2772.4</v>
      </c>
      <c r="R118" s="91">
        <f t="shared" si="55"/>
        <v>0</v>
      </c>
      <c r="S118" s="4"/>
    </row>
    <row r="119" spans="1:19" ht="20.25">
      <c r="A119" s="92" t="s">
        <v>223</v>
      </c>
      <c r="B119" s="94" t="s">
        <v>406</v>
      </c>
      <c r="C119" s="94" t="s">
        <v>164</v>
      </c>
      <c r="D119" s="94" t="s">
        <v>151</v>
      </c>
      <c r="E119" s="94" t="s">
        <v>488</v>
      </c>
      <c r="F119" s="94" t="s">
        <v>222</v>
      </c>
      <c r="G119" s="91">
        <v>2721.5</v>
      </c>
      <c r="H119" s="91"/>
      <c r="I119" s="91">
        <v>2772.4</v>
      </c>
      <c r="J119" s="91"/>
      <c r="K119" s="91">
        <f>L119+M119+N119</f>
        <v>2854.9</v>
      </c>
      <c r="L119" s="91"/>
      <c r="M119" s="91">
        <v>2854.9</v>
      </c>
      <c r="N119" s="91"/>
      <c r="O119" s="91">
        <f>P119+Q119+R119</f>
        <v>2772.4</v>
      </c>
      <c r="P119" s="91"/>
      <c r="Q119" s="91">
        <v>2772.4</v>
      </c>
      <c r="R119" s="91"/>
      <c r="S119" s="4"/>
    </row>
    <row r="120" spans="1:19" ht="60.75">
      <c r="A120" s="92" t="s">
        <v>479</v>
      </c>
      <c r="B120" s="94" t="s">
        <v>406</v>
      </c>
      <c r="C120" s="94" t="s">
        <v>164</v>
      </c>
      <c r="D120" s="94" t="s">
        <v>151</v>
      </c>
      <c r="E120" s="94" t="s">
        <v>490</v>
      </c>
      <c r="F120" s="94"/>
      <c r="G120" s="91">
        <f>G121</f>
        <v>433</v>
      </c>
      <c r="H120" s="91">
        <f aca="true" t="shared" si="56" ref="H120:R120">H121</f>
        <v>302.6</v>
      </c>
      <c r="I120" s="91">
        <f t="shared" si="56"/>
        <v>9.4</v>
      </c>
      <c r="J120" s="91">
        <f t="shared" si="56"/>
        <v>0</v>
      </c>
      <c r="K120" s="91">
        <f t="shared" si="56"/>
        <v>312</v>
      </c>
      <c r="L120" s="91">
        <f t="shared" si="56"/>
        <v>302.6</v>
      </c>
      <c r="M120" s="91">
        <f t="shared" si="56"/>
        <v>9.4</v>
      </c>
      <c r="N120" s="91">
        <f t="shared" si="56"/>
        <v>0</v>
      </c>
      <c r="O120" s="91">
        <f t="shared" si="56"/>
        <v>312</v>
      </c>
      <c r="P120" s="91">
        <f t="shared" si="56"/>
        <v>302.6</v>
      </c>
      <c r="Q120" s="91">
        <f t="shared" si="56"/>
        <v>9.4</v>
      </c>
      <c r="R120" s="91">
        <f t="shared" si="56"/>
        <v>0</v>
      </c>
      <c r="S120" s="4"/>
    </row>
    <row r="121" spans="1:19" ht="20.25">
      <c r="A121" s="92" t="s">
        <v>223</v>
      </c>
      <c r="B121" s="94" t="s">
        <v>406</v>
      </c>
      <c r="C121" s="94" t="s">
        <v>164</v>
      </c>
      <c r="D121" s="94" t="s">
        <v>151</v>
      </c>
      <c r="E121" s="94" t="s">
        <v>490</v>
      </c>
      <c r="F121" s="94" t="s">
        <v>222</v>
      </c>
      <c r="G121" s="91">
        <v>433</v>
      </c>
      <c r="H121" s="91">
        <v>302.6</v>
      </c>
      <c r="I121" s="91">
        <v>9.4</v>
      </c>
      <c r="J121" s="91"/>
      <c r="K121" s="91">
        <f>L121+M121+N121</f>
        <v>312</v>
      </c>
      <c r="L121" s="91">
        <v>302.6</v>
      </c>
      <c r="M121" s="91">
        <v>9.4</v>
      </c>
      <c r="N121" s="91"/>
      <c r="O121" s="91">
        <f>P121+Q121+R121</f>
        <v>312</v>
      </c>
      <c r="P121" s="91">
        <v>302.6</v>
      </c>
      <c r="Q121" s="91">
        <v>9.4</v>
      </c>
      <c r="R121" s="91"/>
      <c r="S121" s="4"/>
    </row>
    <row r="122" spans="1:19" ht="20.25">
      <c r="A122" s="92" t="s">
        <v>193</v>
      </c>
      <c r="B122" s="94" t="s">
        <v>406</v>
      </c>
      <c r="C122" s="94" t="s">
        <v>164</v>
      </c>
      <c r="D122" s="94" t="s">
        <v>152</v>
      </c>
      <c r="E122" s="94"/>
      <c r="F122" s="94"/>
      <c r="G122" s="91">
        <f>G123+G132</f>
        <v>1035.4</v>
      </c>
      <c r="H122" s="91">
        <f aca="true" t="shared" si="57" ref="H122:R122">H123+H132</f>
        <v>0</v>
      </c>
      <c r="I122" s="91">
        <f t="shared" si="57"/>
        <v>971.5</v>
      </c>
      <c r="J122" s="91">
        <f t="shared" si="57"/>
        <v>0</v>
      </c>
      <c r="K122" s="91">
        <f t="shared" si="57"/>
        <v>955.8000000000001</v>
      </c>
      <c r="L122" s="91">
        <f t="shared" si="57"/>
        <v>0</v>
      </c>
      <c r="M122" s="91">
        <f t="shared" si="57"/>
        <v>955.8000000000001</v>
      </c>
      <c r="N122" s="91">
        <f t="shared" si="57"/>
        <v>0</v>
      </c>
      <c r="O122" s="91">
        <f t="shared" si="57"/>
        <v>929</v>
      </c>
      <c r="P122" s="91">
        <f t="shared" si="57"/>
        <v>0</v>
      </c>
      <c r="Q122" s="91">
        <f t="shared" si="57"/>
        <v>929</v>
      </c>
      <c r="R122" s="91">
        <f t="shared" si="57"/>
        <v>0</v>
      </c>
      <c r="S122" s="4"/>
    </row>
    <row r="123" spans="1:19" ht="40.5">
      <c r="A123" s="92" t="s">
        <v>454</v>
      </c>
      <c r="B123" s="94" t="s">
        <v>406</v>
      </c>
      <c r="C123" s="94" t="s">
        <v>164</v>
      </c>
      <c r="D123" s="94" t="s">
        <v>152</v>
      </c>
      <c r="E123" s="94" t="s">
        <v>312</v>
      </c>
      <c r="F123" s="94"/>
      <c r="G123" s="91">
        <f>G124</f>
        <v>1027.4</v>
      </c>
      <c r="H123" s="91">
        <f aca="true" t="shared" si="58" ref="H123:R125">H124</f>
        <v>0</v>
      </c>
      <c r="I123" s="91">
        <f t="shared" si="58"/>
        <v>963.5</v>
      </c>
      <c r="J123" s="91">
        <f t="shared" si="58"/>
        <v>0</v>
      </c>
      <c r="K123" s="91">
        <f t="shared" si="58"/>
        <v>947.8000000000001</v>
      </c>
      <c r="L123" s="91">
        <f t="shared" si="58"/>
        <v>0</v>
      </c>
      <c r="M123" s="91">
        <f t="shared" si="58"/>
        <v>947.8000000000001</v>
      </c>
      <c r="N123" s="91">
        <f t="shared" si="58"/>
        <v>0</v>
      </c>
      <c r="O123" s="91">
        <f t="shared" si="58"/>
        <v>921</v>
      </c>
      <c r="P123" s="91">
        <f t="shared" si="58"/>
        <v>0</v>
      </c>
      <c r="Q123" s="91">
        <f t="shared" si="58"/>
        <v>921</v>
      </c>
      <c r="R123" s="91">
        <f t="shared" si="58"/>
        <v>0</v>
      </c>
      <c r="S123" s="4"/>
    </row>
    <row r="124" spans="1:19" ht="20.25">
      <c r="A124" s="96" t="s">
        <v>263</v>
      </c>
      <c r="B124" s="94" t="s">
        <v>406</v>
      </c>
      <c r="C124" s="94" t="s">
        <v>164</v>
      </c>
      <c r="D124" s="94" t="s">
        <v>152</v>
      </c>
      <c r="E124" s="94" t="s">
        <v>485</v>
      </c>
      <c r="F124" s="94"/>
      <c r="G124" s="91">
        <f>G125</f>
        <v>1027.4</v>
      </c>
      <c r="H124" s="91">
        <f t="shared" si="58"/>
        <v>0</v>
      </c>
      <c r="I124" s="91">
        <f t="shared" si="58"/>
        <v>963.5</v>
      </c>
      <c r="J124" s="91">
        <f t="shared" si="58"/>
        <v>0</v>
      </c>
      <c r="K124" s="91">
        <f t="shared" si="58"/>
        <v>947.8000000000001</v>
      </c>
      <c r="L124" s="91">
        <f t="shared" si="58"/>
        <v>0</v>
      </c>
      <c r="M124" s="91">
        <f t="shared" si="58"/>
        <v>947.8000000000001</v>
      </c>
      <c r="N124" s="91">
        <f t="shared" si="58"/>
        <v>0</v>
      </c>
      <c r="O124" s="91">
        <f t="shared" si="58"/>
        <v>921</v>
      </c>
      <c r="P124" s="91">
        <f t="shared" si="58"/>
        <v>0</v>
      </c>
      <c r="Q124" s="91">
        <f t="shared" si="58"/>
        <v>921</v>
      </c>
      <c r="R124" s="91">
        <f t="shared" si="58"/>
        <v>0</v>
      </c>
      <c r="S124" s="4"/>
    </row>
    <row r="125" spans="1:19" ht="40.5">
      <c r="A125" s="106" t="s">
        <v>405</v>
      </c>
      <c r="B125" s="94" t="s">
        <v>406</v>
      </c>
      <c r="C125" s="94" t="s">
        <v>164</v>
      </c>
      <c r="D125" s="94" t="s">
        <v>152</v>
      </c>
      <c r="E125" s="94" t="s">
        <v>486</v>
      </c>
      <c r="F125" s="94"/>
      <c r="G125" s="91">
        <f>G126+G130</f>
        <v>1027.4</v>
      </c>
      <c r="H125" s="91">
        <f aca="true" t="shared" si="59" ref="H125:O125">H126+H130</f>
        <v>0</v>
      </c>
      <c r="I125" s="91">
        <f t="shared" si="59"/>
        <v>963.5</v>
      </c>
      <c r="J125" s="91">
        <f t="shared" si="59"/>
        <v>0</v>
      </c>
      <c r="K125" s="91">
        <f t="shared" si="59"/>
        <v>947.8000000000001</v>
      </c>
      <c r="L125" s="91">
        <f t="shared" si="59"/>
        <v>0</v>
      </c>
      <c r="M125" s="91">
        <f t="shared" si="59"/>
        <v>947.8000000000001</v>
      </c>
      <c r="N125" s="91">
        <f t="shared" si="59"/>
        <v>0</v>
      </c>
      <c r="O125" s="91">
        <f t="shared" si="59"/>
        <v>921</v>
      </c>
      <c r="P125" s="91">
        <f t="shared" si="58"/>
        <v>0</v>
      </c>
      <c r="Q125" s="91">
        <f t="shared" si="58"/>
        <v>921</v>
      </c>
      <c r="R125" s="91">
        <f t="shared" si="58"/>
        <v>0</v>
      </c>
      <c r="S125" s="4"/>
    </row>
    <row r="126" spans="1:19" ht="20.25">
      <c r="A126" s="92" t="s">
        <v>221</v>
      </c>
      <c r="B126" s="94" t="s">
        <v>406</v>
      </c>
      <c r="C126" s="94" t="s">
        <v>164</v>
      </c>
      <c r="D126" s="94" t="s">
        <v>152</v>
      </c>
      <c r="E126" s="94" t="s">
        <v>487</v>
      </c>
      <c r="F126" s="94"/>
      <c r="G126" s="91">
        <f>G127+G128+G129</f>
        <v>990</v>
      </c>
      <c r="H126" s="91">
        <f aca="true" t="shared" si="60" ref="H126:R126">H127+H128+H129</f>
        <v>0</v>
      </c>
      <c r="I126" s="91">
        <f t="shared" si="60"/>
        <v>963.5</v>
      </c>
      <c r="J126" s="91">
        <f t="shared" si="60"/>
        <v>0</v>
      </c>
      <c r="K126" s="91">
        <f t="shared" si="60"/>
        <v>947.8000000000001</v>
      </c>
      <c r="L126" s="91">
        <f t="shared" si="60"/>
        <v>0</v>
      </c>
      <c r="M126" s="91">
        <f t="shared" si="60"/>
        <v>947.8000000000001</v>
      </c>
      <c r="N126" s="91">
        <f t="shared" si="60"/>
        <v>0</v>
      </c>
      <c r="O126" s="91">
        <f t="shared" si="60"/>
        <v>921</v>
      </c>
      <c r="P126" s="91">
        <f t="shared" si="60"/>
        <v>0</v>
      </c>
      <c r="Q126" s="91">
        <f t="shared" si="60"/>
        <v>921</v>
      </c>
      <c r="R126" s="91">
        <f t="shared" si="60"/>
        <v>0</v>
      </c>
      <c r="S126" s="4"/>
    </row>
    <row r="127" spans="1:19" ht="20.25">
      <c r="A127" s="92" t="s">
        <v>205</v>
      </c>
      <c r="B127" s="94" t="s">
        <v>406</v>
      </c>
      <c r="C127" s="94" t="s">
        <v>164</v>
      </c>
      <c r="D127" s="94" t="s">
        <v>152</v>
      </c>
      <c r="E127" s="94" t="s">
        <v>487</v>
      </c>
      <c r="F127" s="94" t="s">
        <v>206</v>
      </c>
      <c r="G127" s="91">
        <v>883.9</v>
      </c>
      <c r="H127" s="91"/>
      <c r="I127" s="91">
        <v>903.7</v>
      </c>
      <c r="J127" s="91"/>
      <c r="K127" s="91">
        <f>L127+M127+N127</f>
        <v>861.2</v>
      </c>
      <c r="L127" s="91"/>
      <c r="M127" s="91">
        <v>861.2</v>
      </c>
      <c r="N127" s="91"/>
      <c r="O127" s="91">
        <f>P127+Q127+R127</f>
        <v>861.2</v>
      </c>
      <c r="P127" s="91"/>
      <c r="Q127" s="91">
        <v>861.2</v>
      </c>
      <c r="R127" s="91"/>
      <c r="S127" s="4"/>
    </row>
    <row r="128" spans="1:19" ht="40.5">
      <c r="A128" s="92" t="s">
        <v>118</v>
      </c>
      <c r="B128" s="94" t="s">
        <v>406</v>
      </c>
      <c r="C128" s="94" t="s">
        <v>164</v>
      </c>
      <c r="D128" s="94" t="s">
        <v>152</v>
      </c>
      <c r="E128" s="94" t="s">
        <v>487</v>
      </c>
      <c r="F128" s="94" t="s">
        <v>209</v>
      </c>
      <c r="G128" s="91">
        <v>106.1</v>
      </c>
      <c r="H128" s="91"/>
      <c r="I128" s="91">
        <v>56.8</v>
      </c>
      <c r="J128" s="91"/>
      <c r="K128" s="91">
        <f>L128+M128+N128</f>
        <v>83.6</v>
      </c>
      <c r="L128" s="91"/>
      <c r="M128" s="91">
        <v>83.6</v>
      </c>
      <c r="N128" s="91"/>
      <c r="O128" s="91">
        <f>P128+Q128+R128</f>
        <v>56.8</v>
      </c>
      <c r="P128" s="91"/>
      <c r="Q128" s="91">
        <v>56.8</v>
      </c>
      <c r="R128" s="91"/>
      <c r="S128" s="4"/>
    </row>
    <row r="129" spans="1:19" ht="20.25">
      <c r="A129" s="92" t="s">
        <v>207</v>
      </c>
      <c r="B129" s="94" t="s">
        <v>406</v>
      </c>
      <c r="C129" s="94" t="s">
        <v>164</v>
      </c>
      <c r="D129" s="94" t="s">
        <v>152</v>
      </c>
      <c r="E129" s="94" t="s">
        <v>487</v>
      </c>
      <c r="F129" s="94" t="s">
        <v>208</v>
      </c>
      <c r="G129" s="91">
        <v>0</v>
      </c>
      <c r="H129" s="91"/>
      <c r="I129" s="91">
        <v>3</v>
      </c>
      <c r="J129" s="91"/>
      <c r="K129" s="91">
        <f>L129+M129+N129</f>
        <v>3</v>
      </c>
      <c r="L129" s="91"/>
      <c r="M129" s="91">
        <v>3</v>
      </c>
      <c r="N129" s="91"/>
      <c r="O129" s="91">
        <f>P129+Q129+R129</f>
        <v>3</v>
      </c>
      <c r="P129" s="91"/>
      <c r="Q129" s="91">
        <v>3</v>
      </c>
      <c r="R129" s="91"/>
      <c r="S129" s="4"/>
    </row>
    <row r="130" spans="1:19" ht="152.25" customHeight="1">
      <c r="A130" s="98" t="s">
        <v>670</v>
      </c>
      <c r="B130" s="94" t="s">
        <v>406</v>
      </c>
      <c r="C130" s="94" t="s">
        <v>164</v>
      </c>
      <c r="D130" s="94" t="s">
        <v>152</v>
      </c>
      <c r="E130" s="94" t="s">
        <v>676</v>
      </c>
      <c r="F130" s="94"/>
      <c r="G130" s="91">
        <f>G131</f>
        <v>37.4</v>
      </c>
      <c r="H130" s="91">
        <f aca="true" t="shared" si="61" ref="H130:O130">H131</f>
        <v>0</v>
      </c>
      <c r="I130" s="91">
        <f t="shared" si="61"/>
        <v>0</v>
      </c>
      <c r="J130" s="91">
        <f t="shared" si="61"/>
        <v>0</v>
      </c>
      <c r="K130" s="91">
        <f t="shared" si="61"/>
        <v>0</v>
      </c>
      <c r="L130" s="91">
        <f t="shared" si="61"/>
        <v>0</v>
      </c>
      <c r="M130" s="91">
        <f t="shared" si="61"/>
        <v>0</v>
      </c>
      <c r="N130" s="91">
        <f t="shared" si="61"/>
        <v>0</v>
      </c>
      <c r="O130" s="91">
        <f t="shared" si="61"/>
        <v>0</v>
      </c>
      <c r="P130" s="91"/>
      <c r="Q130" s="91"/>
      <c r="R130" s="91"/>
      <c r="S130" s="4"/>
    </row>
    <row r="131" spans="1:19" ht="20.25">
      <c r="A131" s="92" t="s">
        <v>205</v>
      </c>
      <c r="B131" s="94" t="s">
        <v>406</v>
      </c>
      <c r="C131" s="94" t="s">
        <v>164</v>
      </c>
      <c r="D131" s="94" t="s">
        <v>152</v>
      </c>
      <c r="E131" s="94" t="s">
        <v>676</v>
      </c>
      <c r="F131" s="94" t="s">
        <v>206</v>
      </c>
      <c r="G131" s="91">
        <v>37.4</v>
      </c>
      <c r="H131" s="91"/>
      <c r="I131" s="91"/>
      <c r="J131" s="91"/>
      <c r="K131" s="91">
        <v>0</v>
      </c>
      <c r="L131" s="91"/>
      <c r="M131" s="91"/>
      <c r="N131" s="91"/>
      <c r="O131" s="91">
        <v>0</v>
      </c>
      <c r="P131" s="91"/>
      <c r="Q131" s="91"/>
      <c r="R131" s="91"/>
      <c r="S131" s="4"/>
    </row>
    <row r="132" spans="1:19" ht="60.75">
      <c r="A132" s="96" t="s">
        <v>466</v>
      </c>
      <c r="B132" s="94" t="s">
        <v>406</v>
      </c>
      <c r="C132" s="94" t="s">
        <v>164</v>
      </c>
      <c r="D132" s="94" t="s">
        <v>152</v>
      </c>
      <c r="E132" s="94" t="s">
        <v>291</v>
      </c>
      <c r="F132" s="94"/>
      <c r="G132" s="91">
        <f>G133</f>
        <v>8</v>
      </c>
      <c r="H132" s="91">
        <f aca="true" t="shared" si="62" ref="H132:R135">H133</f>
        <v>0</v>
      </c>
      <c r="I132" s="91">
        <f t="shared" si="62"/>
        <v>8</v>
      </c>
      <c r="J132" s="91">
        <f t="shared" si="62"/>
        <v>0</v>
      </c>
      <c r="K132" s="91">
        <f t="shared" si="62"/>
        <v>8</v>
      </c>
      <c r="L132" s="91">
        <f t="shared" si="62"/>
        <v>0</v>
      </c>
      <c r="M132" s="91">
        <f t="shared" si="62"/>
        <v>8</v>
      </c>
      <c r="N132" s="91">
        <f t="shared" si="62"/>
        <v>0</v>
      </c>
      <c r="O132" s="91">
        <f t="shared" si="62"/>
        <v>8</v>
      </c>
      <c r="P132" s="91">
        <f t="shared" si="62"/>
        <v>0</v>
      </c>
      <c r="Q132" s="91">
        <f t="shared" si="62"/>
        <v>8</v>
      </c>
      <c r="R132" s="91">
        <f t="shared" si="62"/>
        <v>0</v>
      </c>
      <c r="S132" s="4"/>
    </row>
    <row r="133" spans="1:19" ht="60.75">
      <c r="A133" s="100" t="s">
        <v>458</v>
      </c>
      <c r="B133" s="94" t="s">
        <v>406</v>
      </c>
      <c r="C133" s="94" t="s">
        <v>164</v>
      </c>
      <c r="D133" s="94" t="s">
        <v>152</v>
      </c>
      <c r="E133" s="94" t="s">
        <v>78</v>
      </c>
      <c r="F133" s="94"/>
      <c r="G133" s="91">
        <f>G134</f>
        <v>8</v>
      </c>
      <c r="H133" s="91">
        <f t="shared" si="62"/>
        <v>0</v>
      </c>
      <c r="I133" s="91">
        <f t="shared" si="62"/>
        <v>8</v>
      </c>
      <c r="J133" s="91">
        <f t="shared" si="62"/>
        <v>0</v>
      </c>
      <c r="K133" s="91">
        <f t="shared" si="62"/>
        <v>8</v>
      </c>
      <c r="L133" s="91">
        <f t="shared" si="62"/>
        <v>0</v>
      </c>
      <c r="M133" s="91">
        <f t="shared" si="62"/>
        <v>8</v>
      </c>
      <c r="N133" s="91">
        <f t="shared" si="62"/>
        <v>0</v>
      </c>
      <c r="O133" s="91">
        <f t="shared" si="62"/>
        <v>8</v>
      </c>
      <c r="P133" s="91">
        <f t="shared" si="62"/>
        <v>0</v>
      </c>
      <c r="Q133" s="91">
        <f t="shared" si="62"/>
        <v>8</v>
      </c>
      <c r="R133" s="91">
        <f t="shared" si="62"/>
        <v>0</v>
      </c>
      <c r="S133" s="4"/>
    </row>
    <row r="134" spans="1:19" ht="60.75">
      <c r="A134" s="92" t="s">
        <v>132</v>
      </c>
      <c r="B134" s="94" t="s">
        <v>406</v>
      </c>
      <c r="C134" s="94" t="s">
        <v>164</v>
      </c>
      <c r="D134" s="94" t="s">
        <v>152</v>
      </c>
      <c r="E134" s="94" t="s">
        <v>544</v>
      </c>
      <c r="F134" s="94"/>
      <c r="G134" s="91">
        <f>G135</f>
        <v>8</v>
      </c>
      <c r="H134" s="91">
        <f t="shared" si="62"/>
        <v>0</v>
      </c>
      <c r="I134" s="91">
        <f t="shared" si="62"/>
        <v>8</v>
      </c>
      <c r="J134" s="91">
        <f t="shared" si="62"/>
        <v>0</v>
      </c>
      <c r="K134" s="91">
        <f t="shared" si="62"/>
        <v>8</v>
      </c>
      <c r="L134" s="91">
        <f t="shared" si="62"/>
        <v>0</v>
      </c>
      <c r="M134" s="91">
        <f t="shared" si="62"/>
        <v>8</v>
      </c>
      <c r="N134" s="91">
        <f t="shared" si="62"/>
        <v>0</v>
      </c>
      <c r="O134" s="91">
        <f t="shared" si="62"/>
        <v>8</v>
      </c>
      <c r="P134" s="91">
        <f t="shared" si="62"/>
        <v>0</v>
      </c>
      <c r="Q134" s="91">
        <f t="shared" si="62"/>
        <v>8</v>
      </c>
      <c r="R134" s="91">
        <f t="shared" si="62"/>
        <v>0</v>
      </c>
      <c r="S134" s="4"/>
    </row>
    <row r="135" spans="1:19" ht="40.5">
      <c r="A135" s="96" t="s">
        <v>492</v>
      </c>
      <c r="B135" s="94" t="s">
        <v>406</v>
      </c>
      <c r="C135" s="94" t="s">
        <v>164</v>
      </c>
      <c r="D135" s="94" t="s">
        <v>152</v>
      </c>
      <c r="E135" s="94" t="s">
        <v>545</v>
      </c>
      <c r="F135" s="94"/>
      <c r="G135" s="91">
        <f>G136</f>
        <v>8</v>
      </c>
      <c r="H135" s="91">
        <f t="shared" si="62"/>
        <v>0</v>
      </c>
      <c r="I135" s="91">
        <f t="shared" si="62"/>
        <v>8</v>
      </c>
      <c r="J135" s="91">
        <f t="shared" si="62"/>
        <v>0</v>
      </c>
      <c r="K135" s="91">
        <f t="shared" si="62"/>
        <v>8</v>
      </c>
      <c r="L135" s="91">
        <f t="shared" si="62"/>
        <v>0</v>
      </c>
      <c r="M135" s="91">
        <f t="shared" si="62"/>
        <v>8</v>
      </c>
      <c r="N135" s="91">
        <f t="shared" si="62"/>
        <v>0</v>
      </c>
      <c r="O135" s="91">
        <f t="shared" si="62"/>
        <v>8</v>
      </c>
      <c r="P135" s="91">
        <f t="shared" si="62"/>
        <v>0</v>
      </c>
      <c r="Q135" s="91">
        <f t="shared" si="62"/>
        <v>8</v>
      </c>
      <c r="R135" s="91">
        <f t="shared" si="62"/>
        <v>0</v>
      </c>
      <c r="S135" s="4"/>
    </row>
    <row r="136" spans="1:19" ht="40.5">
      <c r="A136" s="92" t="s">
        <v>118</v>
      </c>
      <c r="B136" s="94" t="s">
        <v>406</v>
      </c>
      <c r="C136" s="94" t="s">
        <v>164</v>
      </c>
      <c r="D136" s="94" t="s">
        <v>152</v>
      </c>
      <c r="E136" s="94" t="s">
        <v>545</v>
      </c>
      <c r="F136" s="94" t="s">
        <v>209</v>
      </c>
      <c r="G136" s="91">
        <f>H136+I136+J136</f>
        <v>8</v>
      </c>
      <c r="H136" s="91"/>
      <c r="I136" s="91">
        <v>8</v>
      </c>
      <c r="J136" s="91"/>
      <c r="K136" s="91">
        <f>L136+M136+N136</f>
        <v>8</v>
      </c>
      <c r="L136" s="91"/>
      <c r="M136" s="91">
        <v>8</v>
      </c>
      <c r="N136" s="91"/>
      <c r="O136" s="91">
        <f>P136+Q136+R136</f>
        <v>8</v>
      </c>
      <c r="P136" s="91"/>
      <c r="Q136" s="91">
        <v>8</v>
      </c>
      <c r="R136" s="91"/>
      <c r="S136" s="4"/>
    </row>
    <row r="137" spans="1:19" ht="20.25">
      <c r="A137" s="92" t="s">
        <v>168</v>
      </c>
      <c r="B137" s="94" t="s">
        <v>406</v>
      </c>
      <c r="C137" s="94" t="s">
        <v>157</v>
      </c>
      <c r="D137" s="94" t="s">
        <v>548</v>
      </c>
      <c r="E137" s="94"/>
      <c r="F137" s="94"/>
      <c r="G137" s="91">
        <f>G138</f>
        <v>199.39999999999998</v>
      </c>
      <c r="H137" s="91">
        <f aca="true" t="shared" si="63" ref="H137:R137">H138</f>
        <v>0</v>
      </c>
      <c r="I137" s="91">
        <f t="shared" si="63"/>
        <v>215</v>
      </c>
      <c r="J137" s="91">
        <f t="shared" si="63"/>
        <v>0</v>
      </c>
      <c r="K137" s="91">
        <f t="shared" si="63"/>
        <v>205.5</v>
      </c>
      <c r="L137" s="91">
        <f t="shared" si="63"/>
        <v>0</v>
      </c>
      <c r="M137" s="91">
        <f t="shared" si="63"/>
        <v>205.5</v>
      </c>
      <c r="N137" s="91">
        <f t="shared" si="63"/>
        <v>0</v>
      </c>
      <c r="O137" s="91">
        <f t="shared" si="63"/>
        <v>205.5</v>
      </c>
      <c r="P137" s="91">
        <f t="shared" si="63"/>
        <v>0</v>
      </c>
      <c r="Q137" s="91">
        <f t="shared" si="63"/>
        <v>205.5</v>
      </c>
      <c r="R137" s="91">
        <f t="shared" si="63"/>
        <v>0</v>
      </c>
      <c r="S137" s="4"/>
    </row>
    <row r="138" spans="1:19" ht="20.25">
      <c r="A138" s="92" t="s">
        <v>169</v>
      </c>
      <c r="B138" s="94" t="s">
        <v>406</v>
      </c>
      <c r="C138" s="94" t="s">
        <v>157</v>
      </c>
      <c r="D138" s="94" t="s">
        <v>154</v>
      </c>
      <c r="E138" s="94"/>
      <c r="F138" s="94"/>
      <c r="G138" s="91">
        <f>G142</f>
        <v>199.39999999999998</v>
      </c>
      <c r="H138" s="91">
        <f aca="true" t="shared" si="64" ref="H138:R138">H142</f>
        <v>0</v>
      </c>
      <c r="I138" s="91">
        <f t="shared" si="64"/>
        <v>215</v>
      </c>
      <c r="J138" s="91">
        <f t="shared" si="64"/>
        <v>0</v>
      </c>
      <c r="K138" s="91">
        <f t="shared" si="64"/>
        <v>205.5</v>
      </c>
      <c r="L138" s="91">
        <f t="shared" si="64"/>
        <v>0</v>
      </c>
      <c r="M138" s="91">
        <f t="shared" si="64"/>
        <v>205.5</v>
      </c>
      <c r="N138" s="91">
        <f t="shared" si="64"/>
        <v>0</v>
      </c>
      <c r="O138" s="91">
        <f t="shared" si="64"/>
        <v>205.5</v>
      </c>
      <c r="P138" s="91">
        <f t="shared" si="64"/>
        <v>0</v>
      </c>
      <c r="Q138" s="91">
        <f t="shared" si="64"/>
        <v>205.5</v>
      </c>
      <c r="R138" s="91">
        <f t="shared" si="64"/>
        <v>0</v>
      </c>
      <c r="S138" s="4"/>
    </row>
    <row r="139" spans="1:19" ht="40.5">
      <c r="A139" s="92" t="s">
        <v>452</v>
      </c>
      <c r="B139" s="94" t="s">
        <v>406</v>
      </c>
      <c r="C139" s="94" t="s">
        <v>157</v>
      </c>
      <c r="D139" s="94" t="s">
        <v>154</v>
      </c>
      <c r="E139" s="94" t="s">
        <v>11</v>
      </c>
      <c r="F139" s="94"/>
      <c r="G139" s="91">
        <f>G140</f>
        <v>199.39999999999998</v>
      </c>
      <c r="H139" s="91">
        <f aca="true" t="shared" si="65" ref="H139:R140">H140</f>
        <v>0</v>
      </c>
      <c r="I139" s="91">
        <f t="shared" si="65"/>
        <v>215</v>
      </c>
      <c r="J139" s="91">
        <f t="shared" si="65"/>
        <v>0</v>
      </c>
      <c r="K139" s="91">
        <f t="shared" si="65"/>
        <v>205.5</v>
      </c>
      <c r="L139" s="91">
        <f t="shared" si="65"/>
        <v>0</v>
      </c>
      <c r="M139" s="91">
        <f t="shared" si="65"/>
        <v>205.5</v>
      </c>
      <c r="N139" s="91">
        <f t="shared" si="65"/>
        <v>0</v>
      </c>
      <c r="O139" s="91">
        <f t="shared" si="65"/>
        <v>205.5</v>
      </c>
      <c r="P139" s="91">
        <f t="shared" si="65"/>
        <v>0</v>
      </c>
      <c r="Q139" s="91">
        <f t="shared" si="65"/>
        <v>205.5</v>
      </c>
      <c r="R139" s="91">
        <f t="shared" si="65"/>
        <v>0</v>
      </c>
      <c r="S139" s="4"/>
    </row>
    <row r="140" spans="1:19" ht="40.5">
      <c r="A140" s="92" t="s">
        <v>48</v>
      </c>
      <c r="B140" s="94" t="s">
        <v>406</v>
      </c>
      <c r="C140" s="94" t="s">
        <v>157</v>
      </c>
      <c r="D140" s="94" t="s">
        <v>154</v>
      </c>
      <c r="E140" s="94" t="s">
        <v>49</v>
      </c>
      <c r="F140" s="94"/>
      <c r="G140" s="91">
        <f>G141</f>
        <v>199.39999999999998</v>
      </c>
      <c r="H140" s="91">
        <f t="shared" si="65"/>
        <v>0</v>
      </c>
      <c r="I140" s="91">
        <f t="shared" si="65"/>
        <v>215</v>
      </c>
      <c r="J140" s="91">
        <f t="shared" si="65"/>
        <v>0</v>
      </c>
      <c r="K140" s="91">
        <f t="shared" si="65"/>
        <v>205.5</v>
      </c>
      <c r="L140" s="91">
        <f t="shared" si="65"/>
        <v>0</v>
      </c>
      <c r="M140" s="91">
        <f t="shared" si="65"/>
        <v>205.5</v>
      </c>
      <c r="N140" s="91">
        <f t="shared" si="65"/>
        <v>0</v>
      </c>
      <c r="O140" s="91">
        <f t="shared" si="65"/>
        <v>205.5</v>
      </c>
      <c r="P140" s="91">
        <f t="shared" si="65"/>
        <v>0</v>
      </c>
      <c r="Q140" s="91">
        <f>Q141</f>
        <v>205.5</v>
      </c>
      <c r="R140" s="91">
        <f>R141</f>
        <v>0</v>
      </c>
      <c r="S140" s="4"/>
    </row>
    <row r="141" spans="1:19" ht="40.5">
      <c r="A141" s="92" t="s">
        <v>30</v>
      </c>
      <c r="B141" s="94" t="s">
        <v>406</v>
      </c>
      <c r="C141" s="94" t="s">
        <v>157</v>
      </c>
      <c r="D141" s="94" t="s">
        <v>154</v>
      </c>
      <c r="E141" s="94" t="s">
        <v>51</v>
      </c>
      <c r="F141" s="94"/>
      <c r="G141" s="91">
        <f>G142</f>
        <v>199.39999999999998</v>
      </c>
      <c r="H141" s="91">
        <f aca="true" t="shared" si="66" ref="H141:R141">H142</f>
        <v>0</v>
      </c>
      <c r="I141" s="91">
        <f t="shared" si="66"/>
        <v>215</v>
      </c>
      <c r="J141" s="91">
        <f t="shared" si="66"/>
        <v>0</v>
      </c>
      <c r="K141" s="91">
        <f t="shared" si="66"/>
        <v>205.5</v>
      </c>
      <c r="L141" s="91">
        <f t="shared" si="66"/>
        <v>0</v>
      </c>
      <c r="M141" s="91">
        <f t="shared" si="66"/>
        <v>205.5</v>
      </c>
      <c r="N141" s="91">
        <f t="shared" si="66"/>
        <v>0</v>
      </c>
      <c r="O141" s="91">
        <f t="shared" si="66"/>
        <v>205.5</v>
      </c>
      <c r="P141" s="91">
        <f t="shared" si="66"/>
        <v>0</v>
      </c>
      <c r="Q141" s="91">
        <f t="shared" si="66"/>
        <v>205.5</v>
      </c>
      <c r="R141" s="91">
        <f t="shared" si="66"/>
        <v>0</v>
      </c>
      <c r="S141" s="4"/>
    </row>
    <row r="142" spans="1:19" ht="60.75">
      <c r="A142" s="100" t="s">
        <v>411</v>
      </c>
      <c r="B142" s="94" t="s">
        <v>406</v>
      </c>
      <c r="C142" s="94" t="s">
        <v>157</v>
      </c>
      <c r="D142" s="94" t="s">
        <v>154</v>
      </c>
      <c r="E142" s="94" t="s">
        <v>50</v>
      </c>
      <c r="F142" s="94"/>
      <c r="G142" s="91">
        <f>G143+G144</f>
        <v>199.39999999999998</v>
      </c>
      <c r="H142" s="91">
        <f aca="true" t="shared" si="67" ref="H142:R142">H143+H144</f>
        <v>0</v>
      </c>
      <c r="I142" s="91">
        <f t="shared" si="67"/>
        <v>215</v>
      </c>
      <c r="J142" s="91">
        <f t="shared" si="67"/>
        <v>0</v>
      </c>
      <c r="K142" s="91">
        <f t="shared" si="67"/>
        <v>205.5</v>
      </c>
      <c r="L142" s="91">
        <f t="shared" si="67"/>
        <v>0</v>
      </c>
      <c r="M142" s="91">
        <f t="shared" si="67"/>
        <v>205.5</v>
      </c>
      <c r="N142" s="91">
        <f t="shared" si="67"/>
        <v>0</v>
      </c>
      <c r="O142" s="91">
        <f t="shared" si="67"/>
        <v>205.5</v>
      </c>
      <c r="P142" s="91">
        <f t="shared" si="67"/>
        <v>0</v>
      </c>
      <c r="Q142" s="91">
        <f t="shared" si="67"/>
        <v>205.5</v>
      </c>
      <c r="R142" s="91">
        <f t="shared" si="67"/>
        <v>0</v>
      </c>
      <c r="S142" s="4"/>
    </row>
    <row r="143" spans="1:19" ht="40.5">
      <c r="A143" s="92" t="s">
        <v>118</v>
      </c>
      <c r="B143" s="94" t="s">
        <v>406</v>
      </c>
      <c r="C143" s="95">
        <v>10</v>
      </c>
      <c r="D143" s="94" t="s">
        <v>154</v>
      </c>
      <c r="E143" s="94" t="s">
        <v>50</v>
      </c>
      <c r="F143" s="94" t="s">
        <v>209</v>
      </c>
      <c r="G143" s="91">
        <f>H143+I143+J143</f>
        <v>2.7</v>
      </c>
      <c r="H143" s="91"/>
      <c r="I143" s="91">
        <v>2.7</v>
      </c>
      <c r="J143" s="91"/>
      <c r="K143" s="91">
        <f>L143+M143+N143</f>
        <v>2.7</v>
      </c>
      <c r="L143" s="91"/>
      <c r="M143" s="91">
        <v>2.7</v>
      </c>
      <c r="N143" s="91"/>
      <c r="O143" s="91">
        <f>P143+Q143+R143</f>
        <v>2.7</v>
      </c>
      <c r="P143" s="91"/>
      <c r="Q143" s="91">
        <v>2.7</v>
      </c>
      <c r="R143" s="91"/>
      <c r="S143" s="4"/>
    </row>
    <row r="144" spans="1:19" ht="40.5">
      <c r="A144" s="92" t="s">
        <v>256</v>
      </c>
      <c r="B144" s="94" t="s">
        <v>406</v>
      </c>
      <c r="C144" s="95">
        <v>10</v>
      </c>
      <c r="D144" s="94" t="s">
        <v>154</v>
      </c>
      <c r="E144" s="94" t="s">
        <v>50</v>
      </c>
      <c r="F144" s="94" t="s">
        <v>255</v>
      </c>
      <c r="G144" s="91">
        <v>196.7</v>
      </c>
      <c r="H144" s="91"/>
      <c r="I144" s="91">
        <v>212.3</v>
      </c>
      <c r="J144" s="91"/>
      <c r="K144" s="91">
        <f>L144+M144+N144</f>
        <v>202.8</v>
      </c>
      <c r="L144" s="91"/>
      <c r="M144" s="91">
        <v>202.8</v>
      </c>
      <c r="N144" s="91"/>
      <c r="O144" s="91">
        <f>P144+Q144+R144</f>
        <v>202.8</v>
      </c>
      <c r="P144" s="91"/>
      <c r="Q144" s="91">
        <v>202.8</v>
      </c>
      <c r="R144" s="91"/>
      <c r="S144" s="4"/>
    </row>
    <row r="145" spans="1:18" ht="40.5">
      <c r="A145" s="88" t="s">
        <v>388</v>
      </c>
      <c r="B145" s="86">
        <v>115</v>
      </c>
      <c r="C145" s="102"/>
      <c r="D145" s="102"/>
      <c r="E145" s="102"/>
      <c r="F145" s="102"/>
      <c r="G145" s="90">
        <f aca="true" t="shared" si="68" ref="G145:R145">G146+G273+G288</f>
        <v>402650.70000000007</v>
      </c>
      <c r="H145" s="90">
        <f t="shared" si="68"/>
        <v>287820.5</v>
      </c>
      <c r="I145" s="90">
        <f t="shared" si="68"/>
        <v>97318.9</v>
      </c>
      <c r="J145" s="90">
        <f t="shared" si="68"/>
        <v>160</v>
      </c>
      <c r="K145" s="90">
        <f t="shared" si="68"/>
        <v>449058.4</v>
      </c>
      <c r="L145" s="90">
        <f t="shared" si="68"/>
        <v>343433.3</v>
      </c>
      <c r="M145" s="90">
        <f t="shared" si="68"/>
        <v>105465.1</v>
      </c>
      <c r="N145" s="90">
        <f t="shared" si="68"/>
        <v>160</v>
      </c>
      <c r="O145" s="90">
        <f t="shared" si="68"/>
        <v>434825.6000000001</v>
      </c>
      <c r="P145" s="91" t="e">
        <f t="shared" si="68"/>
        <v>#REF!</v>
      </c>
      <c r="Q145" s="91" t="e">
        <f t="shared" si="68"/>
        <v>#REF!</v>
      </c>
      <c r="R145" s="91" t="e">
        <f t="shared" si="68"/>
        <v>#REF!</v>
      </c>
    </row>
    <row r="146" spans="1:18" ht="20.25">
      <c r="A146" s="92" t="s">
        <v>161</v>
      </c>
      <c r="B146" s="95">
        <v>115</v>
      </c>
      <c r="C146" s="94" t="s">
        <v>160</v>
      </c>
      <c r="D146" s="94" t="s">
        <v>548</v>
      </c>
      <c r="E146" s="94"/>
      <c r="F146" s="94"/>
      <c r="G146" s="91">
        <f aca="true" t="shared" si="69" ref="G146:R146">G147+G163+G216+G246+G203</f>
        <v>392483.20000000007</v>
      </c>
      <c r="H146" s="91">
        <f t="shared" si="69"/>
        <v>278677.5</v>
      </c>
      <c r="I146" s="91">
        <f t="shared" si="69"/>
        <v>96800.5</v>
      </c>
      <c r="J146" s="91">
        <f t="shared" si="69"/>
        <v>0</v>
      </c>
      <c r="K146" s="91">
        <f t="shared" si="69"/>
        <v>439565.4</v>
      </c>
      <c r="L146" s="91">
        <f t="shared" si="69"/>
        <v>334290.3</v>
      </c>
      <c r="M146" s="91">
        <f t="shared" si="69"/>
        <v>105275.1</v>
      </c>
      <c r="N146" s="91">
        <f t="shared" si="69"/>
        <v>0</v>
      </c>
      <c r="O146" s="91">
        <f t="shared" si="69"/>
        <v>425332.6000000001</v>
      </c>
      <c r="P146" s="91" t="e">
        <f t="shared" si="69"/>
        <v>#REF!</v>
      </c>
      <c r="Q146" s="91" t="e">
        <f t="shared" si="69"/>
        <v>#REF!</v>
      </c>
      <c r="R146" s="91" t="e">
        <f t="shared" si="69"/>
        <v>#REF!</v>
      </c>
    </row>
    <row r="147" spans="1:18" ht="20.25">
      <c r="A147" s="92" t="s">
        <v>162</v>
      </c>
      <c r="B147" s="95">
        <v>115</v>
      </c>
      <c r="C147" s="94" t="s">
        <v>160</v>
      </c>
      <c r="D147" s="94" t="s">
        <v>151</v>
      </c>
      <c r="E147" s="95"/>
      <c r="F147" s="94"/>
      <c r="G147" s="91">
        <f aca="true" t="shared" si="70" ref="G147:R148">G148</f>
        <v>124740.5</v>
      </c>
      <c r="H147" s="91">
        <f t="shared" si="70"/>
        <v>89622.3</v>
      </c>
      <c r="I147" s="91">
        <f t="shared" si="70"/>
        <v>24270.899999999998</v>
      </c>
      <c r="J147" s="91">
        <f t="shared" si="70"/>
        <v>0</v>
      </c>
      <c r="K147" s="91">
        <f t="shared" si="70"/>
        <v>126993.20000000001</v>
      </c>
      <c r="L147" s="91">
        <f t="shared" si="70"/>
        <v>99419.3</v>
      </c>
      <c r="M147" s="91">
        <f t="shared" si="70"/>
        <v>27573.899999999998</v>
      </c>
      <c r="N147" s="91">
        <f t="shared" si="70"/>
        <v>0</v>
      </c>
      <c r="O147" s="91">
        <f t="shared" si="70"/>
        <v>116893.20000000001</v>
      </c>
      <c r="P147" s="91" t="e">
        <f t="shared" si="70"/>
        <v>#REF!</v>
      </c>
      <c r="Q147" s="91" t="e">
        <f t="shared" si="70"/>
        <v>#REF!</v>
      </c>
      <c r="R147" s="91" t="e">
        <f t="shared" si="70"/>
        <v>#REF!</v>
      </c>
    </row>
    <row r="148" spans="1:18" ht="40.5">
      <c r="A148" s="92" t="s">
        <v>455</v>
      </c>
      <c r="B148" s="95">
        <v>115</v>
      </c>
      <c r="C148" s="94" t="s">
        <v>160</v>
      </c>
      <c r="D148" s="94" t="s">
        <v>151</v>
      </c>
      <c r="E148" s="95" t="s">
        <v>338</v>
      </c>
      <c r="F148" s="94"/>
      <c r="G148" s="91">
        <f>G149</f>
        <v>124740.5</v>
      </c>
      <c r="H148" s="91">
        <f t="shared" si="70"/>
        <v>89622.3</v>
      </c>
      <c r="I148" s="91">
        <f t="shared" si="70"/>
        <v>24270.899999999998</v>
      </c>
      <c r="J148" s="91">
        <f t="shared" si="70"/>
        <v>0</v>
      </c>
      <c r="K148" s="91">
        <f t="shared" si="70"/>
        <v>126993.20000000001</v>
      </c>
      <c r="L148" s="91">
        <f t="shared" si="70"/>
        <v>99419.3</v>
      </c>
      <c r="M148" s="91">
        <f t="shared" si="70"/>
        <v>27573.899999999998</v>
      </c>
      <c r="N148" s="91">
        <f t="shared" si="70"/>
        <v>0</v>
      </c>
      <c r="O148" s="91">
        <f t="shared" si="70"/>
        <v>116893.20000000001</v>
      </c>
      <c r="P148" s="91" t="e">
        <f t="shared" si="70"/>
        <v>#REF!</v>
      </c>
      <c r="Q148" s="91" t="e">
        <f t="shared" si="70"/>
        <v>#REF!</v>
      </c>
      <c r="R148" s="91" t="e">
        <f t="shared" si="70"/>
        <v>#REF!</v>
      </c>
    </row>
    <row r="149" spans="1:18" ht="20.25">
      <c r="A149" s="92" t="s">
        <v>227</v>
      </c>
      <c r="B149" s="95">
        <v>115</v>
      </c>
      <c r="C149" s="94" t="s">
        <v>160</v>
      </c>
      <c r="D149" s="94" t="s">
        <v>151</v>
      </c>
      <c r="E149" s="95" t="s">
        <v>344</v>
      </c>
      <c r="F149" s="94"/>
      <c r="G149" s="91">
        <f aca="true" t="shared" si="71" ref="G149:R149">G150+G160+G157</f>
        <v>124740.5</v>
      </c>
      <c r="H149" s="91">
        <f t="shared" si="71"/>
        <v>89622.3</v>
      </c>
      <c r="I149" s="91">
        <f t="shared" si="71"/>
        <v>24270.899999999998</v>
      </c>
      <c r="J149" s="91">
        <f t="shared" si="71"/>
        <v>0</v>
      </c>
      <c r="K149" s="91">
        <f t="shared" si="71"/>
        <v>126993.20000000001</v>
      </c>
      <c r="L149" s="91">
        <f t="shared" si="71"/>
        <v>99419.3</v>
      </c>
      <c r="M149" s="91">
        <f t="shared" si="71"/>
        <v>27573.899999999998</v>
      </c>
      <c r="N149" s="91">
        <f t="shared" si="71"/>
        <v>0</v>
      </c>
      <c r="O149" s="91">
        <f t="shared" si="71"/>
        <v>116893.20000000001</v>
      </c>
      <c r="P149" s="91" t="e">
        <f t="shared" si="71"/>
        <v>#REF!</v>
      </c>
      <c r="Q149" s="91" t="e">
        <f t="shared" si="71"/>
        <v>#REF!</v>
      </c>
      <c r="R149" s="91" t="e">
        <f t="shared" si="71"/>
        <v>#REF!</v>
      </c>
    </row>
    <row r="150" spans="1:18" ht="60.75">
      <c r="A150" s="107" t="s">
        <v>350</v>
      </c>
      <c r="B150" s="95">
        <v>115</v>
      </c>
      <c r="C150" s="94" t="s">
        <v>160</v>
      </c>
      <c r="D150" s="94" t="s">
        <v>151</v>
      </c>
      <c r="E150" s="95" t="s">
        <v>345</v>
      </c>
      <c r="F150" s="94"/>
      <c r="G150" s="91">
        <f>G151+G155+G153</f>
        <v>124644.2</v>
      </c>
      <c r="H150" s="91">
        <f aca="true" t="shared" si="72" ref="H150:R150">H151+H155+H153</f>
        <v>89550.5</v>
      </c>
      <c r="I150" s="91">
        <f t="shared" si="72"/>
        <v>24270.899999999998</v>
      </c>
      <c r="J150" s="91">
        <f t="shared" si="72"/>
        <v>0</v>
      </c>
      <c r="K150" s="91">
        <f t="shared" si="72"/>
        <v>116821.40000000001</v>
      </c>
      <c r="L150" s="91">
        <f t="shared" si="72"/>
        <v>89550.5</v>
      </c>
      <c r="M150" s="91">
        <f t="shared" si="72"/>
        <v>27270.899999999998</v>
      </c>
      <c r="N150" s="91">
        <f t="shared" si="72"/>
        <v>0</v>
      </c>
      <c r="O150" s="91">
        <f t="shared" si="72"/>
        <v>116821.40000000001</v>
      </c>
      <c r="P150" s="91">
        <f t="shared" si="72"/>
        <v>89550.5</v>
      </c>
      <c r="Q150" s="91">
        <f t="shared" si="72"/>
        <v>27270.899999999998</v>
      </c>
      <c r="R150" s="91">
        <f t="shared" si="72"/>
        <v>0</v>
      </c>
    </row>
    <row r="151" spans="1:18" ht="20.25">
      <c r="A151" s="92" t="s">
        <v>163</v>
      </c>
      <c r="B151" s="95">
        <v>115</v>
      </c>
      <c r="C151" s="94" t="s">
        <v>160</v>
      </c>
      <c r="D151" s="94" t="s">
        <v>151</v>
      </c>
      <c r="E151" s="95" t="s">
        <v>19</v>
      </c>
      <c r="F151" s="94"/>
      <c r="G151" s="91">
        <f>G152</f>
        <v>24550.2</v>
      </c>
      <c r="H151" s="91">
        <f aca="true" t="shared" si="73" ref="H151:R151">H152</f>
        <v>0</v>
      </c>
      <c r="I151" s="91">
        <f t="shared" si="73"/>
        <v>24121.1</v>
      </c>
      <c r="J151" s="91">
        <f t="shared" si="73"/>
        <v>0</v>
      </c>
      <c r="K151" s="91">
        <f t="shared" si="73"/>
        <v>27121.1</v>
      </c>
      <c r="L151" s="91">
        <f t="shared" si="73"/>
        <v>0</v>
      </c>
      <c r="M151" s="91">
        <f t="shared" si="73"/>
        <v>27121.1</v>
      </c>
      <c r="N151" s="91">
        <f t="shared" si="73"/>
        <v>0</v>
      </c>
      <c r="O151" s="91">
        <f t="shared" si="73"/>
        <v>27121.1</v>
      </c>
      <c r="P151" s="91">
        <f t="shared" si="73"/>
        <v>0</v>
      </c>
      <c r="Q151" s="91">
        <f t="shared" si="73"/>
        <v>27121.1</v>
      </c>
      <c r="R151" s="91">
        <f t="shared" si="73"/>
        <v>0</v>
      </c>
    </row>
    <row r="152" spans="1:18" ht="20.25">
      <c r="A152" s="92" t="s">
        <v>223</v>
      </c>
      <c r="B152" s="95">
        <v>115</v>
      </c>
      <c r="C152" s="94" t="s">
        <v>160</v>
      </c>
      <c r="D152" s="94" t="s">
        <v>151</v>
      </c>
      <c r="E152" s="95" t="s">
        <v>19</v>
      </c>
      <c r="F152" s="94" t="s">
        <v>222</v>
      </c>
      <c r="G152" s="91">
        <v>24550.2</v>
      </c>
      <c r="H152" s="91"/>
      <c r="I152" s="91">
        <v>24121.1</v>
      </c>
      <c r="J152" s="91"/>
      <c r="K152" s="91">
        <f>L152+M152+N152</f>
        <v>27121.1</v>
      </c>
      <c r="L152" s="91"/>
      <c r="M152" s="91">
        <v>27121.1</v>
      </c>
      <c r="N152" s="91"/>
      <c r="O152" s="91">
        <f>P152+Q152+R152</f>
        <v>27121.1</v>
      </c>
      <c r="P152" s="91"/>
      <c r="Q152" s="91">
        <v>27121.1</v>
      </c>
      <c r="R152" s="91"/>
    </row>
    <row r="153" spans="1:18" ht="60.75">
      <c r="A153" s="92" t="s">
        <v>479</v>
      </c>
      <c r="B153" s="95">
        <v>115</v>
      </c>
      <c r="C153" s="94" t="s">
        <v>160</v>
      </c>
      <c r="D153" s="94" t="s">
        <v>151</v>
      </c>
      <c r="E153" s="94" t="s">
        <v>494</v>
      </c>
      <c r="F153" s="94"/>
      <c r="G153" s="91">
        <f>G154</f>
        <v>4994.8</v>
      </c>
      <c r="H153" s="91">
        <f>H154</f>
        <v>4845</v>
      </c>
      <c r="I153" s="91">
        <f>I154</f>
        <v>149.8</v>
      </c>
      <c r="J153" s="91"/>
      <c r="K153" s="91">
        <f>L153+M153+N153</f>
        <v>4994.8</v>
      </c>
      <c r="L153" s="91">
        <f>L154</f>
        <v>4845</v>
      </c>
      <c r="M153" s="91">
        <f>M154</f>
        <v>149.8</v>
      </c>
      <c r="N153" s="91"/>
      <c r="O153" s="91">
        <f>P153+Q153+R153</f>
        <v>4994.8</v>
      </c>
      <c r="P153" s="91">
        <f>P154</f>
        <v>4845</v>
      </c>
      <c r="Q153" s="91">
        <f>Q154</f>
        <v>149.8</v>
      </c>
      <c r="R153" s="91">
        <f>R154</f>
        <v>0</v>
      </c>
    </row>
    <row r="154" spans="1:18" ht="20.25">
      <c r="A154" s="92" t="s">
        <v>223</v>
      </c>
      <c r="B154" s="95">
        <v>115</v>
      </c>
      <c r="C154" s="94" t="s">
        <v>160</v>
      </c>
      <c r="D154" s="94" t="s">
        <v>151</v>
      </c>
      <c r="E154" s="94" t="s">
        <v>494</v>
      </c>
      <c r="F154" s="94" t="s">
        <v>222</v>
      </c>
      <c r="G154" s="91">
        <v>4994.8</v>
      </c>
      <c r="H154" s="91">
        <v>4845</v>
      </c>
      <c r="I154" s="91">
        <v>149.8</v>
      </c>
      <c r="J154" s="91"/>
      <c r="K154" s="91">
        <f>L154+M154+N154</f>
        <v>4994.8</v>
      </c>
      <c r="L154" s="91">
        <v>4845</v>
      </c>
      <c r="M154" s="91">
        <v>149.8</v>
      </c>
      <c r="N154" s="91"/>
      <c r="O154" s="91">
        <f>P154+Q154+R154</f>
        <v>4994.8</v>
      </c>
      <c r="P154" s="91">
        <v>4845</v>
      </c>
      <c r="Q154" s="91">
        <v>149.8</v>
      </c>
      <c r="R154" s="91"/>
    </row>
    <row r="155" spans="1:18" ht="101.25">
      <c r="A155" s="98" t="s">
        <v>393</v>
      </c>
      <c r="B155" s="95">
        <v>115</v>
      </c>
      <c r="C155" s="94" t="s">
        <v>160</v>
      </c>
      <c r="D155" s="94" t="s">
        <v>151</v>
      </c>
      <c r="E155" s="95" t="s">
        <v>84</v>
      </c>
      <c r="F155" s="94"/>
      <c r="G155" s="91">
        <f>G156</f>
        <v>95099.2</v>
      </c>
      <c r="H155" s="91">
        <f aca="true" t="shared" si="74" ref="H155:R155">H156</f>
        <v>84705.5</v>
      </c>
      <c r="I155" s="91">
        <f t="shared" si="74"/>
        <v>0</v>
      </c>
      <c r="J155" s="91">
        <f t="shared" si="74"/>
        <v>0</v>
      </c>
      <c r="K155" s="91">
        <f>K156</f>
        <v>84705.5</v>
      </c>
      <c r="L155" s="91">
        <f t="shared" si="74"/>
        <v>84705.5</v>
      </c>
      <c r="M155" s="91">
        <f t="shared" si="74"/>
        <v>0</v>
      </c>
      <c r="N155" s="91">
        <f t="shared" si="74"/>
        <v>0</v>
      </c>
      <c r="O155" s="91">
        <f t="shared" si="74"/>
        <v>84705.5</v>
      </c>
      <c r="P155" s="91">
        <f t="shared" si="74"/>
        <v>84705.5</v>
      </c>
      <c r="Q155" s="91">
        <f t="shared" si="74"/>
        <v>0</v>
      </c>
      <c r="R155" s="91">
        <f t="shared" si="74"/>
        <v>0</v>
      </c>
    </row>
    <row r="156" spans="1:18" ht="20.25">
      <c r="A156" s="92" t="s">
        <v>223</v>
      </c>
      <c r="B156" s="95">
        <v>115</v>
      </c>
      <c r="C156" s="94" t="s">
        <v>160</v>
      </c>
      <c r="D156" s="94" t="s">
        <v>151</v>
      </c>
      <c r="E156" s="95" t="s">
        <v>84</v>
      </c>
      <c r="F156" s="94" t="s">
        <v>222</v>
      </c>
      <c r="G156" s="91">
        <v>95099.2</v>
      </c>
      <c r="H156" s="91">
        <f>57542.3+832.5+26330.7</f>
        <v>84705.5</v>
      </c>
      <c r="I156" s="91"/>
      <c r="J156" s="91"/>
      <c r="K156" s="101">
        <f>L156+M156+N156</f>
        <v>84705.5</v>
      </c>
      <c r="L156" s="91">
        <v>84705.5</v>
      </c>
      <c r="M156" s="91"/>
      <c r="N156" s="91"/>
      <c r="O156" s="101">
        <f>P156+Q156+R156</f>
        <v>84705.5</v>
      </c>
      <c r="P156" s="91">
        <v>84705.5</v>
      </c>
      <c r="Q156" s="91"/>
      <c r="R156" s="91"/>
    </row>
    <row r="157" spans="1:18" ht="40.5">
      <c r="A157" s="92" t="s">
        <v>436</v>
      </c>
      <c r="B157" s="95">
        <v>115</v>
      </c>
      <c r="C157" s="94" t="s">
        <v>160</v>
      </c>
      <c r="D157" s="94" t="s">
        <v>151</v>
      </c>
      <c r="E157" s="95" t="s">
        <v>437</v>
      </c>
      <c r="F157" s="94"/>
      <c r="G157" s="91">
        <f>G158</f>
        <v>0</v>
      </c>
      <c r="H157" s="91">
        <f aca="true" t="shared" si="75" ref="H157:O157">H158</f>
        <v>0</v>
      </c>
      <c r="I157" s="91">
        <f t="shared" si="75"/>
        <v>0</v>
      </c>
      <c r="J157" s="91">
        <f t="shared" si="75"/>
        <v>0</v>
      </c>
      <c r="K157" s="91">
        <f t="shared" si="75"/>
        <v>10100</v>
      </c>
      <c r="L157" s="91">
        <f t="shared" si="75"/>
        <v>9797</v>
      </c>
      <c r="M157" s="91">
        <f t="shared" si="75"/>
        <v>303</v>
      </c>
      <c r="N157" s="91">
        <f t="shared" si="75"/>
        <v>0</v>
      </c>
      <c r="O157" s="91">
        <f t="shared" si="75"/>
        <v>0</v>
      </c>
      <c r="P157" s="91" t="e">
        <f>P158+#REF!</f>
        <v>#REF!</v>
      </c>
      <c r="Q157" s="91" t="e">
        <f>Q158+#REF!</f>
        <v>#REF!</v>
      </c>
      <c r="R157" s="91" t="e">
        <f>R158+#REF!</f>
        <v>#REF!</v>
      </c>
    </row>
    <row r="158" spans="1:18" ht="40.5">
      <c r="A158" s="92" t="s">
        <v>529</v>
      </c>
      <c r="B158" s="95">
        <v>115</v>
      </c>
      <c r="C158" s="94" t="s">
        <v>160</v>
      </c>
      <c r="D158" s="94" t="s">
        <v>151</v>
      </c>
      <c r="E158" s="108" t="s">
        <v>518</v>
      </c>
      <c r="F158" s="94"/>
      <c r="G158" s="91">
        <f>G159</f>
        <v>0</v>
      </c>
      <c r="H158" s="91">
        <f aca="true" t="shared" si="76" ref="H158:R158">H159</f>
        <v>0</v>
      </c>
      <c r="I158" s="91">
        <f t="shared" si="76"/>
        <v>0</v>
      </c>
      <c r="J158" s="91">
        <f t="shared" si="76"/>
        <v>0</v>
      </c>
      <c r="K158" s="91">
        <f t="shared" si="76"/>
        <v>10100</v>
      </c>
      <c r="L158" s="91">
        <f t="shared" si="76"/>
        <v>9797</v>
      </c>
      <c r="M158" s="91">
        <f t="shared" si="76"/>
        <v>303</v>
      </c>
      <c r="N158" s="91">
        <f t="shared" si="76"/>
        <v>0</v>
      </c>
      <c r="O158" s="91">
        <f t="shared" si="76"/>
        <v>0</v>
      </c>
      <c r="P158" s="91">
        <f t="shared" si="76"/>
        <v>0</v>
      </c>
      <c r="Q158" s="91">
        <f t="shared" si="76"/>
        <v>0</v>
      </c>
      <c r="R158" s="91">
        <f t="shared" si="76"/>
        <v>0</v>
      </c>
    </row>
    <row r="159" spans="1:18" ht="20.25">
      <c r="A159" s="92" t="s">
        <v>223</v>
      </c>
      <c r="B159" s="95">
        <v>115</v>
      </c>
      <c r="C159" s="94" t="s">
        <v>160</v>
      </c>
      <c r="D159" s="94" t="s">
        <v>151</v>
      </c>
      <c r="E159" s="108" t="s">
        <v>518</v>
      </c>
      <c r="F159" s="94" t="s">
        <v>222</v>
      </c>
      <c r="G159" s="91">
        <f>H159+I159+J159</f>
        <v>0</v>
      </c>
      <c r="H159" s="91"/>
      <c r="I159" s="91"/>
      <c r="J159" s="91"/>
      <c r="K159" s="91">
        <f>L159+M159+N159</f>
        <v>10100</v>
      </c>
      <c r="L159" s="91">
        <v>9797</v>
      </c>
      <c r="M159" s="91">
        <v>303</v>
      </c>
      <c r="N159" s="91"/>
      <c r="O159" s="91">
        <f>P159+Q159+R159</f>
        <v>0</v>
      </c>
      <c r="P159" s="91"/>
      <c r="Q159" s="91"/>
      <c r="R159" s="91"/>
    </row>
    <row r="160" spans="1:18" ht="60.75">
      <c r="A160" s="92" t="s">
        <v>346</v>
      </c>
      <c r="B160" s="95">
        <v>115</v>
      </c>
      <c r="C160" s="94" t="s">
        <v>160</v>
      </c>
      <c r="D160" s="94" t="s">
        <v>151</v>
      </c>
      <c r="E160" s="95" t="s">
        <v>110</v>
      </c>
      <c r="F160" s="94"/>
      <c r="G160" s="91">
        <f>G161</f>
        <v>96.3</v>
      </c>
      <c r="H160" s="91">
        <f aca="true" t="shared" si="77" ref="H160:R160">H161</f>
        <v>71.8</v>
      </c>
      <c r="I160" s="91">
        <f t="shared" si="77"/>
        <v>0</v>
      </c>
      <c r="J160" s="91">
        <f t="shared" si="77"/>
        <v>0</v>
      </c>
      <c r="K160" s="91">
        <f t="shared" si="77"/>
        <v>71.8</v>
      </c>
      <c r="L160" s="91">
        <f t="shared" si="77"/>
        <v>71.8</v>
      </c>
      <c r="M160" s="91">
        <f t="shared" si="77"/>
        <v>0</v>
      </c>
      <c r="N160" s="91">
        <f t="shared" si="77"/>
        <v>0</v>
      </c>
      <c r="O160" s="91">
        <f t="shared" si="77"/>
        <v>71.8</v>
      </c>
      <c r="P160" s="91">
        <f t="shared" si="77"/>
        <v>71.8</v>
      </c>
      <c r="Q160" s="91">
        <f t="shared" si="77"/>
        <v>0</v>
      </c>
      <c r="R160" s="91">
        <f t="shared" si="77"/>
        <v>0</v>
      </c>
    </row>
    <row r="161" spans="1:18" ht="81">
      <c r="A161" s="92" t="s">
        <v>125</v>
      </c>
      <c r="B161" s="95">
        <v>115</v>
      </c>
      <c r="C161" s="94" t="s">
        <v>160</v>
      </c>
      <c r="D161" s="94" t="s">
        <v>151</v>
      </c>
      <c r="E161" s="95" t="s">
        <v>98</v>
      </c>
      <c r="F161" s="94"/>
      <c r="G161" s="91">
        <f>G162</f>
        <v>96.3</v>
      </c>
      <c r="H161" s="91">
        <f aca="true" t="shared" si="78" ref="H161:R161">H162</f>
        <v>71.8</v>
      </c>
      <c r="I161" s="91">
        <f t="shared" si="78"/>
        <v>0</v>
      </c>
      <c r="J161" s="91">
        <f t="shared" si="78"/>
        <v>0</v>
      </c>
      <c r="K161" s="91">
        <f t="shared" si="78"/>
        <v>71.8</v>
      </c>
      <c r="L161" s="91">
        <f t="shared" si="78"/>
        <v>71.8</v>
      </c>
      <c r="M161" s="91">
        <f t="shared" si="78"/>
        <v>0</v>
      </c>
      <c r="N161" s="91">
        <f t="shared" si="78"/>
        <v>0</v>
      </c>
      <c r="O161" s="91">
        <f t="shared" si="78"/>
        <v>71.8</v>
      </c>
      <c r="P161" s="91">
        <f t="shared" si="78"/>
        <v>71.8</v>
      </c>
      <c r="Q161" s="91">
        <f t="shared" si="78"/>
        <v>0</v>
      </c>
      <c r="R161" s="91">
        <f t="shared" si="78"/>
        <v>0</v>
      </c>
    </row>
    <row r="162" spans="1:18" ht="20.25">
      <c r="A162" s="92" t="s">
        <v>223</v>
      </c>
      <c r="B162" s="95">
        <v>115</v>
      </c>
      <c r="C162" s="94" t="s">
        <v>160</v>
      </c>
      <c r="D162" s="94" t="s">
        <v>151</v>
      </c>
      <c r="E162" s="95" t="s">
        <v>98</v>
      </c>
      <c r="F162" s="94" t="s">
        <v>222</v>
      </c>
      <c r="G162" s="91">
        <v>96.3</v>
      </c>
      <c r="H162" s="91">
        <v>71.8</v>
      </c>
      <c r="I162" s="91"/>
      <c r="J162" s="91"/>
      <c r="K162" s="91">
        <f>L162+M162+N162</f>
        <v>71.8</v>
      </c>
      <c r="L162" s="91">
        <v>71.8</v>
      </c>
      <c r="M162" s="91"/>
      <c r="N162" s="91"/>
      <c r="O162" s="91">
        <f>P162+Q162+R162</f>
        <v>71.8</v>
      </c>
      <c r="P162" s="91">
        <v>71.8</v>
      </c>
      <c r="Q162" s="91"/>
      <c r="R162" s="91"/>
    </row>
    <row r="163" spans="1:18" ht="20.25">
      <c r="A163" s="96" t="s">
        <v>140</v>
      </c>
      <c r="B163" s="95">
        <v>115</v>
      </c>
      <c r="C163" s="94" t="s">
        <v>160</v>
      </c>
      <c r="D163" s="94" t="s">
        <v>155</v>
      </c>
      <c r="E163" s="94"/>
      <c r="F163" s="94"/>
      <c r="G163" s="91">
        <f aca="true" t="shared" si="79" ref="G163:R163">G172+G164+G199</f>
        <v>249649.4</v>
      </c>
      <c r="H163" s="91">
        <f t="shared" si="79"/>
        <v>187338.90000000002</v>
      </c>
      <c r="I163" s="91">
        <f t="shared" si="79"/>
        <v>57037.600000000006</v>
      </c>
      <c r="J163" s="91">
        <f t="shared" si="79"/>
        <v>0</v>
      </c>
      <c r="K163" s="91">
        <f t="shared" si="79"/>
        <v>295458.5</v>
      </c>
      <c r="L163" s="91">
        <f t="shared" si="79"/>
        <v>233154.69999999998</v>
      </c>
      <c r="M163" s="91">
        <f t="shared" si="79"/>
        <v>62303.799999999996</v>
      </c>
      <c r="N163" s="91">
        <f t="shared" si="79"/>
        <v>0</v>
      </c>
      <c r="O163" s="91">
        <f t="shared" si="79"/>
        <v>291904.80000000005</v>
      </c>
      <c r="P163" s="91" t="e">
        <f t="shared" si="79"/>
        <v>#REF!</v>
      </c>
      <c r="Q163" s="91" t="e">
        <f t="shared" si="79"/>
        <v>#REF!</v>
      </c>
      <c r="R163" s="91" t="e">
        <f t="shared" si="79"/>
        <v>#REF!</v>
      </c>
    </row>
    <row r="164" spans="1:18" ht="60.75">
      <c r="A164" s="92" t="s">
        <v>543</v>
      </c>
      <c r="B164" s="95">
        <v>115</v>
      </c>
      <c r="C164" s="94" t="s">
        <v>160</v>
      </c>
      <c r="D164" s="94" t="s">
        <v>155</v>
      </c>
      <c r="E164" s="94" t="s">
        <v>298</v>
      </c>
      <c r="F164" s="94"/>
      <c r="G164" s="91">
        <f>G165</f>
        <v>280</v>
      </c>
      <c r="H164" s="91">
        <f aca="true" t="shared" si="80" ref="H164:R164">H165</f>
        <v>0</v>
      </c>
      <c r="I164" s="91">
        <f t="shared" si="80"/>
        <v>280</v>
      </c>
      <c r="J164" s="91">
        <f t="shared" si="80"/>
        <v>0</v>
      </c>
      <c r="K164" s="91">
        <f t="shared" si="80"/>
        <v>510</v>
      </c>
      <c r="L164" s="91">
        <f t="shared" si="80"/>
        <v>0</v>
      </c>
      <c r="M164" s="91">
        <f t="shared" si="80"/>
        <v>510</v>
      </c>
      <c r="N164" s="91">
        <f t="shared" si="80"/>
        <v>0</v>
      </c>
      <c r="O164" s="91">
        <f t="shared" si="80"/>
        <v>240</v>
      </c>
      <c r="P164" s="91">
        <f t="shared" si="80"/>
        <v>0</v>
      </c>
      <c r="Q164" s="91">
        <f t="shared" si="80"/>
        <v>240</v>
      </c>
      <c r="R164" s="91">
        <f t="shared" si="80"/>
        <v>0</v>
      </c>
    </row>
    <row r="165" spans="1:18" ht="40.5">
      <c r="A165" s="92" t="s">
        <v>460</v>
      </c>
      <c r="B165" s="95">
        <v>115</v>
      </c>
      <c r="C165" s="94" t="s">
        <v>160</v>
      </c>
      <c r="D165" s="94" t="s">
        <v>155</v>
      </c>
      <c r="E165" s="94" t="s">
        <v>299</v>
      </c>
      <c r="F165" s="94"/>
      <c r="G165" s="91">
        <f>G166+G169</f>
        <v>280</v>
      </c>
      <c r="H165" s="91">
        <f aca="true" t="shared" si="81" ref="H165:R165">H166+H169</f>
        <v>0</v>
      </c>
      <c r="I165" s="91">
        <f t="shared" si="81"/>
        <v>280</v>
      </c>
      <c r="J165" s="91">
        <f t="shared" si="81"/>
        <v>0</v>
      </c>
      <c r="K165" s="91">
        <f t="shared" si="81"/>
        <v>510</v>
      </c>
      <c r="L165" s="91">
        <f t="shared" si="81"/>
        <v>0</v>
      </c>
      <c r="M165" s="91">
        <f t="shared" si="81"/>
        <v>510</v>
      </c>
      <c r="N165" s="91">
        <f t="shared" si="81"/>
        <v>0</v>
      </c>
      <c r="O165" s="91">
        <f t="shared" si="81"/>
        <v>240</v>
      </c>
      <c r="P165" s="91">
        <f t="shared" si="81"/>
        <v>0</v>
      </c>
      <c r="Q165" s="91">
        <f t="shared" si="81"/>
        <v>240</v>
      </c>
      <c r="R165" s="91">
        <f t="shared" si="81"/>
        <v>0</v>
      </c>
    </row>
    <row r="166" spans="1:18" ht="40.5">
      <c r="A166" s="96" t="s">
        <v>504</v>
      </c>
      <c r="B166" s="95">
        <v>115</v>
      </c>
      <c r="C166" s="94" t="s">
        <v>160</v>
      </c>
      <c r="D166" s="94" t="s">
        <v>155</v>
      </c>
      <c r="E166" s="94" t="s">
        <v>505</v>
      </c>
      <c r="F166" s="94"/>
      <c r="G166" s="91">
        <f>G167</f>
        <v>0</v>
      </c>
      <c r="H166" s="91">
        <f aca="true" t="shared" si="82" ref="H166:R166">H167</f>
        <v>0</v>
      </c>
      <c r="I166" s="91">
        <f t="shared" si="82"/>
        <v>80</v>
      </c>
      <c r="J166" s="91">
        <f t="shared" si="82"/>
        <v>0</v>
      </c>
      <c r="K166" s="91">
        <f t="shared" si="82"/>
        <v>390</v>
      </c>
      <c r="L166" s="91">
        <f t="shared" si="82"/>
        <v>0</v>
      </c>
      <c r="M166" s="91">
        <f t="shared" si="82"/>
        <v>390</v>
      </c>
      <c r="N166" s="91">
        <f t="shared" si="82"/>
        <v>0</v>
      </c>
      <c r="O166" s="91">
        <f t="shared" si="82"/>
        <v>40</v>
      </c>
      <c r="P166" s="91">
        <f t="shared" si="82"/>
        <v>0</v>
      </c>
      <c r="Q166" s="91">
        <f t="shared" si="82"/>
        <v>40</v>
      </c>
      <c r="R166" s="91">
        <f t="shared" si="82"/>
        <v>0</v>
      </c>
    </row>
    <row r="167" spans="1:18" ht="20.25">
      <c r="A167" s="96" t="s">
        <v>262</v>
      </c>
      <c r="B167" s="95">
        <v>115</v>
      </c>
      <c r="C167" s="94" t="s">
        <v>160</v>
      </c>
      <c r="D167" s="94" t="s">
        <v>155</v>
      </c>
      <c r="E167" s="94" t="s">
        <v>506</v>
      </c>
      <c r="F167" s="94"/>
      <c r="G167" s="91">
        <f>G168</f>
        <v>0</v>
      </c>
      <c r="H167" s="91">
        <f aca="true" t="shared" si="83" ref="H167:R167">H168</f>
        <v>0</v>
      </c>
      <c r="I167" s="91">
        <f t="shared" si="83"/>
        <v>80</v>
      </c>
      <c r="J167" s="91">
        <f t="shared" si="83"/>
        <v>0</v>
      </c>
      <c r="K167" s="91">
        <f t="shared" si="83"/>
        <v>390</v>
      </c>
      <c r="L167" s="91">
        <f t="shared" si="83"/>
        <v>0</v>
      </c>
      <c r="M167" s="91">
        <f t="shared" si="83"/>
        <v>390</v>
      </c>
      <c r="N167" s="91">
        <f t="shared" si="83"/>
        <v>0</v>
      </c>
      <c r="O167" s="91">
        <f t="shared" si="83"/>
        <v>40</v>
      </c>
      <c r="P167" s="91">
        <f t="shared" si="83"/>
        <v>0</v>
      </c>
      <c r="Q167" s="91">
        <f t="shared" si="83"/>
        <v>40</v>
      </c>
      <c r="R167" s="91">
        <f t="shared" si="83"/>
        <v>0</v>
      </c>
    </row>
    <row r="168" spans="1:18" ht="20.25">
      <c r="A168" s="92" t="s">
        <v>223</v>
      </c>
      <c r="B168" s="95">
        <v>115</v>
      </c>
      <c r="C168" s="94" t="s">
        <v>160</v>
      </c>
      <c r="D168" s="94" t="s">
        <v>155</v>
      </c>
      <c r="E168" s="94" t="s">
        <v>506</v>
      </c>
      <c r="F168" s="94" t="s">
        <v>222</v>
      </c>
      <c r="G168" s="91">
        <v>0</v>
      </c>
      <c r="H168" s="91"/>
      <c r="I168" s="91">
        <v>80</v>
      </c>
      <c r="J168" s="91"/>
      <c r="K168" s="91">
        <f>L168+M168+N168</f>
        <v>390</v>
      </c>
      <c r="L168" s="91"/>
      <c r="M168" s="91">
        <v>390</v>
      </c>
      <c r="N168" s="91"/>
      <c r="O168" s="91">
        <f>P168+Q168+R168</f>
        <v>40</v>
      </c>
      <c r="P168" s="91"/>
      <c r="Q168" s="91">
        <v>40</v>
      </c>
      <c r="R168" s="91"/>
    </row>
    <row r="169" spans="1:18" ht="40.5">
      <c r="A169" s="96" t="s">
        <v>572</v>
      </c>
      <c r="B169" s="95">
        <v>115</v>
      </c>
      <c r="C169" s="94" t="s">
        <v>160</v>
      </c>
      <c r="D169" s="94" t="s">
        <v>155</v>
      </c>
      <c r="E169" s="94" t="s">
        <v>498</v>
      </c>
      <c r="F169" s="94"/>
      <c r="G169" s="91">
        <f>G170</f>
        <v>280</v>
      </c>
      <c r="H169" s="91"/>
      <c r="I169" s="91">
        <f>I170</f>
        <v>200</v>
      </c>
      <c r="J169" s="91"/>
      <c r="K169" s="91">
        <f>L169+M169+N169</f>
        <v>120</v>
      </c>
      <c r="L169" s="91"/>
      <c r="M169" s="91">
        <f>M170</f>
        <v>120</v>
      </c>
      <c r="N169" s="91"/>
      <c r="O169" s="91">
        <f>P169+Q169+R169</f>
        <v>200</v>
      </c>
      <c r="P169" s="91"/>
      <c r="Q169" s="91">
        <f>Q170</f>
        <v>200</v>
      </c>
      <c r="R169" s="91"/>
    </row>
    <row r="170" spans="1:18" ht="20.25">
      <c r="A170" s="96" t="s">
        <v>262</v>
      </c>
      <c r="B170" s="95">
        <v>115</v>
      </c>
      <c r="C170" s="94" t="s">
        <v>160</v>
      </c>
      <c r="D170" s="94" t="s">
        <v>155</v>
      </c>
      <c r="E170" s="94" t="s">
        <v>501</v>
      </c>
      <c r="F170" s="94"/>
      <c r="G170" s="91">
        <f>G171</f>
        <v>280</v>
      </c>
      <c r="H170" s="91"/>
      <c r="I170" s="91">
        <f>I171</f>
        <v>200</v>
      </c>
      <c r="J170" s="91"/>
      <c r="K170" s="91">
        <f>L170+M170+N170</f>
        <v>120</v>
      </c>
      <c r="L170" s="91"/>
      <c r="M170" s="91">
        <f>M171</f>
        <v>120</v>
      </c>
      <c r="N170" s="91"/>
      <c r="O170" s="91">
        <f>P170+Q170+R170</f>
        <v>200</v>
      </c>
      <c r="P170" s="91"/>
      <c r="Q170" s="91">
        <f>Q171</f>
        <v>200</v>
      </c>
      <c r="R170" s="91"/>
    </row>
    <row r="171" spans="1:18" ht="20.25">
      <c r="A171" s="92" t="s">
        <v>223</v>
      </c>
      <c r="B171" s="95">
        <v>115</v>
      </c>
      <c r="C171" s="94" t="s">
        <v>160</v>
      </c>
      <c r="D171" s="94" t="s">
        <v>155</v>
      </c>
      <c r="E171" s="94" t="s">
        <v>501</v>
      </c>
      <c r="F171" s="94" t="s">
        <v>222</v>
      </c>
      <c r="G171" s="91">
        <v>280</v>
      </c>
      <c r="H171" s="91"/>
      <c r="I171" s="91">
        <v>200</v>
      </c>
      <c r="J171" s="91"/>
      <c r="K171" s="91">
        <f>L171+M171+N171</f>
        <v>120</v>
      </c>
      <c r="L171" s="91"/>
      <c r="M171" s="91">
        <v>120</v>
      </c>
      <c r="N171" s="91"/>
      <c r="O171" s="91">
        <f>P171+Q171+R171</f>
        <v>200</v>
      </c>
      <c r="P171" s="91"/>
      <c r="Q171" s="91">
        <v>200</v>
      </c>
      <c r="R171" s="91"/>
    </row>
    <row r="172" spans="1:18" ht="40.5">
      <c r="A172" s="92" t="s">
        <v>455</v>
      </c>
      <c r="B172" s="95">
        <v>115</v>
      </c>
      <c r="C172" s="94" t="s">
        <v>160</v>
      </c>
      <c r="D172" s="94" t="s">
        <v>155</v>
      </c>
      <c r="E172" s="95" t="s">
        <v>338</v>
      </c>
      <c r="F172" s="94"/>
      <c r="G172" s="91">
        <f>G173</f>
        <v>249369.4</v>
      </c>
      <c r="H172" s="91">
        <f aca="true" t="shared" si="84" ref="H172:R172">H173</f>
        <v>187338.90000000002</v>
      </c>
      <c r="I172" s="91">
        <f t="shared" si="84"/>
        <v>56757.600000000006</v>
      </c>
      <c r="J172" s="91">
        <f t="shared" si="84"/>
        <v>0</v>
      </c>
      <c r="K172" s="91">
        <f t="shared" si="84"/>
        <v>294912.9</v>
      </c>
      <c r="L172" s="91">
        <f t="shared" si="84"/>
        <v>233154.69999999998</v>
      </c>
      <c r="M172" s="91">
        <f t="shared" si="84"/>
        <v>61758.2</v>
      </c>
      <c r="N172" s="91">
        <f t="shared" si="84"/>
        <v>0</v>
      </c>
      <c r="O172" s="91">
        <f t="shared" si="84"/>
        <v>291664.80000000005</v>
      </c>
      <c r="P172" s="91" t="e">
        <f t="shared" si="84"/>
        <v>#REF!</v>
      </c>
      <c r="Q172" s="91" t="e">
        <f t="shared" si="84"/>
        <v>#REF!</v>
      </c>
      <c r="R172" s="91" t="e">
        <f t="shared" si="84"/>
        <v>#REF!</v>
      </c>
    </row>
    <row r="173" spans="1:18" ht="20.25">
      <c r="A173" s="109" t="s">
        <v>21</v>
      </c>
      <c r="B173" s="95">
        <v>115</v>
      </c>
      <c r="C173" s="94" t="s">
        <v>160</v>
      </c>
      <c r="D173" s="94" t="s">
        <v>155</v>
      </c>
      <c r="E173" s="95" t="s">
        <v>339</v>
      </c>
      <c r="F173" s="94"/>
      <c r="G173" s="91">
        <f>G174+G183+G186+G189+G194</f>
        <v>249369.4</v>
      </c>
      <c r="H173" s="91">
        <f aca="true" t="shared" si="85" ref="H173:O173">H174+H183+H186+H189+H194</f>
        <v>187338.90000000002</v>
      </c>
      <c r="I173" s="91">
        <f t="shared" si="85"/>
        <v>56757.600000000006</v>
      </c>
      <c r="J173" s="91">
        <f t="shared" si="85"/>
        <v>0</v>
      </c>
      <c r="K173" s="91">
        <f t="shared" si="85"/>
        <v>294912.9</v>
      </c>
      <c r="L173" s="91">
        <f t="shared" si="85"/>
        <v>233154.69999999998</v>
      </c>
      <c r="M173" s="91">
        <f t="shared" si="85"/>
        <v>61758.2</v>
      </c>
      <c r="N173" s="91">
        <f t="shared" si="85"/>
        <v>0</v>
      </c>
      <c r="O173" s="91">
        <f t="shared" si="85"/>
        <v>291664.80000000005</v>
      </c>
      <c r="P173" s="91" t="e">
        <f>P174+P183+P186+P189+#REF!</f>
        <v>#REF!</v>
      </c>
      <c r="Q173" s="91" t="e">
        <f>Q174+Q183+Q186+Q189+#REF!</f>
        <v>#REF!</v>
      </c>
      <c r="R173" s="91" t="e">
        <f>R174+R183+R186+R189+#REF!</f>
        <v>#REF!</v>
      </c>
    </row>
    <row r="174" spans="1:18" ht="81">
      <c r="A174" s="110" t="s">
        <v>351</v>
      </c>
      <c r="B174" s="95">
        <v>115</v>
      </c>
      <c r="C174" s="94" t="s">
        <v>160</v>
      </c>
      <c r="D174" s="94" t="s">
        <v>155</v>
      </c>
      <c r="E174" s="95" t="s">
        <v>340</v>
      </c>
      <c r="F174" s="94"/>
      <c r="G174" s="91">
        <f>G175+G179+G181+G177</f>
        <v>232682.8</v>
      </c>
      <c r="H174" s="91">
        <f aca="true" t="shared" si="86" ref="H174:R174">H175+H179+H181+H177</f>
        <v>175547.7</v>
      </c>
      <c r="I174" s="91">
        <f t="shared" si="86"/>
        <v>54098.00000000001</v>
      </c>
      <c r="J174" s="91">
        <f t="shared" si="86"/>
        <v>0</v>
      </c>
      <c r="K174" s="91">
        <f t="shared" si="86"/>
        <v>230519.5</v>
      </c>
      <c r="L174" s="91">
        <f t="shared" si="86"/>
        <v>172080.19999999998</v>
      </c>
      <c r="M174" s="91">
        <f t="shared" si="86"/>
        <v>58439.299999999996</v>
      </c>
      <c r="N174" s="91">
        <f t="shared" si="86"/>
        <v>0</v>
      </c>
      <c r="O174" s="91">
        <f t="shared" si="86"/>
        <v>227571.4</v>
      </c>
      <c r="P174" s="91">
        <f t="shared" si="86"/>
        <v>172080.19999999998</v>
      </c>
      <c r="Q174" s="91">
        <f t="shared" si="86"/>
        <v>55491.2</v>
      </c>
      <c r="R174" s="91">
        <f t="shared" si="86"/>
        <v>0</v>
      </c>
    </row>
    <row r="175" spans="1:18" ht="20.25">
      <c r="A175" s="92" t="s">
        <v>247</v>
      </c>
      <c r="B175" s="95">
        <v>115</v>
      </c>
      <c r="C175" s="94" t="s">
        <v>160</v>
      </c>
      <c r="D175" s="94" t="s">
        <v>155</v>
      </c>
      <c r="E175" s="95" t="s">
        <v>22</v>
      </c>
      <c r="F175" s="94"/>
      <c r="G175" s="91">
        <f>G176</f>
        <v>49822.1</v>
      </c>
      <c r="H175" s="91">
        <f aca="true" t="shared" si="87" ref="H175:R175">H176</f>
        <v>0</v>
      </c>
      <c r="I175" s="91">
        <f t="shared" si="87"/>
        <v>53278.9</v>
      </c>
      <c r="J175" s="91">
        <f t="shared" si="87"/>
        <v>0</v>
      </c>
      <c r="K175" s="91">
        <f t="shared" si="87"/>
        <v>58144.7</v>
      </c>
      <c r="L175" s="91">
        <f t="shared" si="87"/>
        <v>0</v>
      </c>
      <c r="M175" s="91">
        <f t="shared" si="87"/>
        <v>58144.7</v>
      </c>
      <c r="N175" s="91">
        <f t="shared" si="87"/>
        <v>0</v>
      </c>
      <c r="O175" s="91">
        <f t="shared" si="87"/>
        <v>55196.6</v>
      </c>
      <c r="P175" s="91">
        <f t="shared" si="87"/>
        <v>0</v>
      </c>
      <c r="Q175" s="91">
        <f t="shared" si="87"/>
        <v>55196.6</v>
      </c>
      <c r="R175" s="91">
        <f t="shared" si="87"/>
        <v>0</v>
      </c>
    </row>
    <row r="176" spans="1:18" ht="20.25">
      <c r="A176" s="92" t="s">
        <v>223</v>
      </c>
      <c r="B176" s="95">
        <v>115</v>
      </c>
      <c r="C176" s="94" t="s">
        <v>160</v>
      </c>
      <c r="D176" s="94" t="s">
        <v>155</v>
      </c>
      <c r="E176" s="95" t="s">
        <v>22</v>
      </c>
      <c r="F176" s="94" t="s">
        <v>222</v>
      </c>
      <c r="G176" s="91">
        <v>49822.1</v>
      </c>
      <c r="H176" s="91"/>
      <c r="I176" s="91">
        <v>53278.9</v>
      </c>
      <c r="J176" s="91"/>
      <c r="K176" s="91">
        <f>L176+M176+N176</f>
        <v>58144.7</v>
      </c>
      <c r="L176" s="91"/>
      <c r="M176" s="91">
        <v>58144.7</v>
      </c>
      <c r="N176" s="91"/>
      <c r="O176" s="91">
        <f>P176+Q176+R176</f>
        <v>55196.6</v>
      </c>
      <c r="P176" s="91"/>
      <c r="Q176" s="91">
        <v>55196.6</v>
      </c>
      <c r="R176" s="91"/>
    </row>
    <row r="177" spans="1:18" ht="60.75">
      <c r="A177" s="92" t="s">
        <v>479</v>
      </c>
      <c r="B177" s="95">
        <v>115</v>
      </c>
      <c r="C177" s="94" t="s">
        <v>160</v>
      </c>
      <c r="D177" s="94" t="s">
        <v>155</v>
      </c>
      <c r="E177" s="94" t="s">
        <v>495</v>
      </c>
      <c r="F177" s="94"/>
      <c r="G177" s="91">
        <f>G178</f>
        <v>10647.9</v>
      </c>
      <c r="H177" s="91">
        <f aca="true" t="shared" si="88" ref="H177:O177">H178</f>
        <v>10308.2</v>
      </c>
      <c r="I177" s="91">
        <f t="shared" si="88"/>
        <v>318.8</v>
      </c>
      <c r="J177" s="91">
        <f t="shared" si="88"/>
        <v>0</v>
      </c>
      <c r="K177" s="91">
        <f t="shared" si="88"/>
        <v>9819.5</v>
      </c>
      <c r="L177" s="91">
        <f t="shared" si="88"/>
        <v>9524.9</v>
      </c>
      <c r="M177" s="91">
        <f t="shared" si="88"/>
        <v>294.6</v>
      </c>
      <c r="N177" s="91">
        <f t="shared" si="88"/>
        <v>0</v>
      </c>
      <c r="O177" s="91">
        <f t="shared" si="88"/>
        <v>9819.5</v>
      </c>
      <c r="P177" s="91">
        <f>P178</f>
        <v>9524.9</v>
      </c>
      <c r="Q177" s="91">
        <f>Q178</f>
        <v>294.6</v>
      </c>
      <c r="R177" s="91">
        <f>R178</f>
        <v>0</v>
      </c>
    </row>
    <row r="178" spans="1:18" ht="20.25">
      <c r="A178" s="92" t="s">
        <v>223</v>
      </c>
      <c r="B178" s="95">
        <v>115</v>
      </c>
      <c r="C178" s="94" t="s">
        <v>160</v>
      </c>
      <c r="D178" s="94" t="s">
        <v>155</v>
      </c>
      <c r="E178" s="94" t="s">
        <v>495</v>
      </c>
      <c r="F178" s="94" t="s">
        <v>222</v>
      </c>
      <c r="G178" s="91">
        <v>10647.9</v>
      </c>
      <c r="H178" s="91">
        <v>10308.2</v>
      </c>
      <c r="I178" s="91">
        <v>318.8</v>
      </c>
      <c r="J178" s="91"/>
      <c r="K178" s="91">
        <f>L178+M178+N178</f>
        <v>9819.5</v>
      </c>
      <c r="L178" s="91">
        <v>9524.9</v>
      </c>
      <c r="M178" s="91">
        <v>294.6</v>
      </c>
      <c r="N178" s="91"/>
      <c r="O178" s="91">
        <f>P178+Q178+R178</f>
        <v>9819.5</v>
      </c>
      <c r="P178" s="91">
        <v>9524.9</v>
      </c>
      <c r="Q178" s="91">
        <v>294.6</v>
      </c>
      <c r="R178" s="91"/>
    </row>
    <row r="179" spans="1:18" ht="101.25">
      <c r="A179" s="98" t="s">
        <v>393</v>
      </c>
      <c r="B179" s="95">
        <v>115</v>
      </c>
      <c r="C179" s="94" t="s">
        <v>160</v>
      </c>
      <c r="D179" s="94" t="s">
        <v>155</v>
      </c>
      <c r="E179" s="95" t="s">
        <v>56</v>
      </c>
      <c r="F179" s="94"/>
      <c r="G179" s="91">
        <f>G180</f>
        <v>171070.4</v>
      </c>
      <c r="H179" s="91">
        <f aca="true" t="shared" si="89" ref="H179:R179">H180</f>
        <v>164597.5</v>
      </c>
      <c r="I179" s="91">
        <f t="shared" si="89"/>
        <v>0</v>
      </c>
      <c r="J179" s="91">
        <f t="shared" si="89"/>
        <v>0</v>
      </c>
      <c r="K179" s="91">
        <f t="shared" si="89"/>
        <v>162555.3</v>
      </c>
      <c r="L179" s="91">
        <f t="shared" si="89"/>
        <v>162555.3</v>
      </c>
      <c r="M179" s="91">
        <f t="shared" si="89"/>
        <v>0</v>
      </c>
      <c r="N179" s="91">
        <f t="shared" si="89"/>
        <v>0</v>
      </c>
      <c r="O179" s="91">
        <f t="shared" si="89"/>
        <v>162555.3</v>
      </c>
      <c r="P179" s="91">
        <f t="shared" si="89"/>
        <v>162555.3</v>
      </c>
      <c r="Q179" s="91">
        <f t="shared" si="89"/>
        <v>0</v>
      </c>
      <c r="R179" s="91">
        <f t="shared" si="89"/>
        <v>0</v>
      </c>
    </row>
    <row r="180" spans="1:18" ht="20.25">
      <c r="A180" s="92" t="s">
        <v>223</v>
      </c>
      <c r="B180" s="95">
        <v>115</v>
      </c>
      <c r="C180" s="94" t="s">
        <v>160</v>
      </c>
      <c r="D180" s="94" t="s">
        <v>155</v>
      </c>
      <c r="E180" s="95" t="s">
        <v>56</v>
      </c>
      <c r="F180" s="95">
        <v>610</v>
      </c>
      <c r="G180" s="91">
        <v>171070.4</v>
      </c>
      <c r="H180" s="91">
        <v>164597.5</v>
      </c>
      <c r="I180" s="91"/>
      <c r="J180" s="91"/>
      <c r="K180" s="91">
        <f>L180+M180+N180</f>
        <v>162555.3</v>
      </c>
      <c r="L180" s="91">
        <v>162555.3</v>
      </c>
      <c r="M180" s="91"/>
      <c r="N180" s="91"/>
      <c r="O180" s="91">
        <f>R180+Q180+L180</f>
        <v>162555.3</v>
      </c>
      <c r="P180" s="91">
        <v>162555.3</v>
      </c>
      <c r="Q180" s="91"/>
      <c r="R180" s="91"/>
    </row>
    <row r="181" spans="1:18" ht="40.5">
      <c r="A181" s="92" t="s">
        <v>473</v>
      </c>
      <c r="B181" s="95">
        <v>115</v>
      </c>
      <c r="C181" s="93" t="s">
        <v>160</v>
      </c>
      <c r="D181" s="93" t="s">
        <v>155</v>
      </c>
      <c r="E181" s="108" t="s">
        <v>474</v>
      </c>
      <c r="F181" s="108"/>
      <c r="G181" s="91">
        <f>G182</f>
        <v>1142.4</v>
      </c>
      <c r="H181" s="91">
        <f aca="true" t="shared" si="90" ref="H181:R181">H182</f>
        <v>642</v>
      </c>
      <c r="I181" s="91">
        <f t="shared" si="90"/>
        <v>500.3</v>
      </c>
      <c r="J181" s="91">
        <f t="shared" si="90"/>
        <v>0</v>
      </c>
      <c r="K181" s="91">
        <f t="shared" si="90"/>
        <v>0</v>
      </c>
      <c r="L181" s="91">
        <f t="shared" si="90"/>
        <v>0</v>
      </c>
      <c r="M181" s="91">
        <f t="shared" si="90"/>
        <v>0</v>
      </c>
      <c r="N181" s="91">
        <f t="shared" si="90"/>
        <v>0</v>
      </c>
      <c r="O181" s="91">
        <f t="shared" si="90"/>
        <v>0</v>
      </c>
      <c r="P181" s="91">
        <f t="shared" si="90"/>
        <v>0</v>
      </c>
      <c r="Q181" s="91">
        <f t="shared" si="90"/>
        <v>0</v>
      </c>
      <c r="R181" s="91">
        <f t="shared" si="90"/>
        <v>0</v>
      </c>
    </row>
    <row r="182" spans="1:18" ht="20.25">
      <c r="A182" s="92" t="s">
        <v>223</v>
      </c>
      <c r="B182" s="95">
        <v>115</v>
      </c>
      <c r="C182" s="93" t="s">
        <v>160</v>
      </c>
      <c r="D182" s="93" t="s">
        <v>155</v>
      </c>
      <c r="E182" s="108" t="s">
        <v>474</v>
      </c>
      <c r="F182" s="108">
        <v>610</v>
      </c>
      <c r="G182" s="91">
        <v>1142.4</v>
      </c>
      <c r="H182" s="91">
        <v>642</v>
      </c>
      <c r="I182" s="91">
        <v>500.3</v>
      </c>
      <c r="J182" s="91"/>
      <c r="K182" s="91">
        <f>L182+M182+N182</f>
        <v>0</v>
      </c>
      <c r="L182" s="91">
        <v>0</v>
      </c>
      <c r="M182" s="91"/>
      <c r="N182" s="91"/>
      <c r="O182" s="91">
        <f>P182+Q182+R182</f>
        <v>0</v>
      </c>
      <c r="P182" s="91">
        <v>0</v>
      </c>
      <c r="Q182" s="91"/>
      <c r="R182" s="91"/>
    </row>
    <row r="183" spans="1:18" ht="40.5">
      <c r="A183" s="110" t="s">
        <v>347</v>
      </c>
      <c r="B183" s="95">
        <v>115</v>
      </c>
      <c r="C183" s="94" t="s">
        <v>160</v>
      </c>
      <c r="D183" s="94" t="s">
        <v>155</v>
      </c>
      <c r="E183" s="95" t="s">
        <v>341</v>
      </c>
      <c r="F183" s="95"/>
      <c r="G183" s="91">
        <f>G184</f>
        <v>11612.9</v>
      </c>
      <c r="H183" s="91">
        <f aca="true" t="shared" si="91" ref="H183:R183">H184</f>
        <v>10154</v>
      </c>
      <c r="I183" s="91">
        <f t="shared" si="91"/>
        <v>0</v>
      </c>
      <c r="J183" s="91">
        <f t="shared" si="91"/>
        <v>0</v>
      </c>
      <c r="K183" s="91">
        <f t="shared" si="91"/>
        <v>10154</v>
      </c>
      <c r="L183" s="91">
        <f t="shared" si="91"/>
        <v>10154</v>
      </c>
      <c r="M183" s="91">
        <f t="shared" si="91"/>
        <v>0</v>
      </c>
      <c r="N183" s="91">
        <f t="shared" si="91"/>
        <v>0</v>
      </c>
      <c r="O183" s="91">
        <f t="shared" si="91"/>
        <v>10154</v>
      </c>
      <c r="P183" s="91">
        <f t="shared" si="91"/>
        <v>10154</v>
      </c>
      <c r="Q183" s="91">
        <f t="shared" si="91"/>
        <v>0</v>
      </c>
      <c r="R183" s="91">
        <f t="shared" si="91"/>
        <v>0</v>
      </c>
    </row>
    <row r="184" spans="1:18" ht="81">
      <c r="A184" s="92" t="s">
        <v>125</v>
      </c>
      <c r="B184" s="95">
        <v>115</v>
      </c>
      <c r="C184" s="94" t="s">
        <v>160</v>
      </c>
      <c r="D184" s="94" t="s">
        <v>155</v>
      </c>
      <c r="E184" s="95" t="s">
        <v>20</v>
      </c>
      <c r="F184" s="94"/>
      <c r="G184" s="91">
        <f>G185</f>
        <v>11612.9</v>
      </c>
      <c r="H184" s="91">
        <f aca="true" t="shared" si="92" ref="H184:R184">H185</f>
        <v>10154</v>
      </c>
      <c r="I184" s="91">
        <f t="shared" si="92"/>
        <v>0</v>
      </c>
      <c r="J184" s="91">
        <f t="shared" si="92"/>
        <v>0</v>
      </c>
      <c r="K184" s="91">
        <f t="shared" si="92"/>
        <v>10154</v>
      </c>
      <c r="L184" s="91">
        <f t="shared" si="92"/>
        <v>10154</v>
      </c>
      <c r="M184" s="91">
        <f t="shared" si="92"/>
        <v>0</v>
      </c>
      <c r="N184" s="91">
        <f t="shared" si="92"/>
        <v>0</v>
      </c>
      <c r="O184" s="91">
        <f t="shared" si="92"/>
        <v>10154</v>
      </c>
      <c r="P184" s="91">
        <f t="shared" si="92"/>
        <v>10154</v>
      </c>
      <c r="Q184" s="91">
        <f t="shared" si="92"/>
        <v>0</v>
      </c>
      <c r="R184" s="91">
        <f t="shared" si="92"/>
        <v>0</v>
      </c>
    </row>
    <row r="185" spans="1:18" ht="20.25">
      <c r="A185" s="92" t="s">
        <v>223</v>
      </c>
      <c r="B185" s="95">
        <v>115</v>
      </c>
      <c r="C185" s="94" t="s">
        <v>160</v>
      </c>
      <c r="D185" s="94" t="s">
        <v>155</v>
      </c>
      <c r="E185" s="95" t="s">
        <v>20</v>
      </c>
      <c r="F185" s="94" t="s">
        <v>222</v>
      </c>
      <c r="G185" s="91">
        <v>11612.9</v>
      </c>
      <c r="H185" s="91">
        <v>10154</v>
      </c>
      <c r="I185" s="91"/>
      <c r="J185" s="91"/>
      <c r="K185" s="91">
        <f>L185+M185+N185</f>
        <v>10154</v>
      </c>
      <c r="L185" s="91">
        <v>10154</v>
      </c>
      <c r="M185" s="91"/>
      <c r="N185" s="91"/>
      <c r="O185" s="91">
        <f>P185+Q185+R185</f>
        <v>10154</v>
      </c>
      <c r="P185" s="91">
        <v>10154</v>
      </c>
      <c r="Q185" s="91"/>
      <c r="R185" s="91"/>
    </row>
    <row r="186" spans="1:18" ht="60.75">
      <c r="A186" s="111" t="s">
        <v>346</v>
      </c>
      <c r="B186" s="95">
        <v>115</v>
      </c>
      <c r="C186" s="94" t="s">
        <v>160</v>
      </c>
      <c r="D186" s="94" t="s">
        <v>155</v>
      </c>
      <c r="E186" s="95" t="s">
        <v>57</v>
      </c>
      <c r="F186" s="94"/>
      <c r="G186" s="91">
        <f>G187</f>
        <v>1172.7</v>
      </c>
      <c r="H186" s="91">
        <f aca="true" t="shared" si="93" ref="H186:R187">H187</f>
        <v>997.2</v>
      </c>
      <c r="I186" s="91">
        <f t="shared" si="93"/>
        <v>0</v>
      </c>
      <c r="J186" s="91">
        <f t="shared" si="93"/>
        <v>0</v>
      </c>
      <c r="K186" s="91">
        <f t="shared" si="93"/>
        <v>997.2</v>
      </c>
      <c r="L186" s="91">
        <f t="shared" si="93"/>
        <v>997.2</v>
      </c>
      <c r="M186" s="91">
        <f t="shared" si="93"/>
        <v>0</v>
      </c>
      <c r="N186" s="91">
        <f t="shared" si="93"/>
        <v>0</v>
      </c>
      <c r="O186" s="91">
        <f t="shared" si="93"/>
        <v>997.2</v>
      </c>
      <c r="P186" s="91">
        <f t="shared" si="93"/>
        <v>997.2</v>
      </c>
      <c r="Q186" s="91">
        <f t="shared" si="93"/>
        <v>0</v>
      </c>
      <c r="R186" s="91">
        <f t="shared" si="93"/>
        <v>0</v>
      </c>
    </row>
    <row r="187" spans="1:18" ht="81">
      <c r="A187" s="92" t="s">
        <v>125</v>
      </c>
      <c r="B187" s="95">
        <v>115</v>
      </c>
      <c r="C187" s="94" t="s">
        <v>160</v>
      </c>
      <c r="D187" s="94" t="s">
        <v>155</v>
      </c>
      <c r="E187" s="95" t="s">
        <v>58</v>
      </c>
      <c r="F187" s="94"/>
      <c r="G187" s="91">
        <f>G188</f>
        <v>1172.7</v>
      </c>
      <c r="H187" s="91">
        <f t="shared" si="93"/>
        <v>997.2</v>
      </c>
      <c r="I187" s="91">
        <f t="shared" si="93"/>
        <v>0</v>
      </c>
      <c r="J187" s="91">
        <f t="shared" si="93"/>
        <v>0</v>
      </c>
      <c r="K187" s="91">
        <f t="shared" si="93"/>
        <v>997.2</v>
      </c>
      <c r="L187" s="91">
        <f t="shared" si="93"/>
        <v>997.2</v>
      </c>
      <c r="M187" s="91">
        <f t="shared" si="93"/>
        <v>0</v>
      </c>
      <c r="N187" s="91">
        <f t="shared" si="93"/>
        <v>0</v>
      </c>
      <c r="O187" s="91">
        <f t="shared" si="93"/>
        <v>997.2</v>
      </c>
      <c r="P187" s="91">
        <f t="shared" si="93"/>
        <v>997.2</v>
      </c>
      <c r="Q187" s="91">
        <f t="shared" si="93"/>
        <v>0</v>
      </c>
      <c r="R187" s="91">
        <f t="shared" si="93"/>
        <v>0</v>
      </c>
    </row>
    <row r="188" spans="1:18" ht="20.25">
      <c r="A188" s="92" t="s">
        <v>223</v>
      </c>
      <c r="B188" s="95">
        <v>115</v>
      </c>
      <c r="C188" s="94" t="s">
        <v>160</v>
      </c>
      <c r="D188" s="94" t="s">
        <v>155</v>
      </c>
      <c r="E188" s="95" t="s">
        <v>58</v>
      </c>
      <c r="F188" s="94" t="s">
        <v>222</v>
      </c>
      <c r="G188" s="91">
        <v>1172.7</v>
      </c>
      <c r="H188" s="91">
        <f>997.2</f>
        <v>997.2</v>
      </c>
      <c r="I188" s="91"/>
      <c r="J188" s="91"/>
      <c r="K188" s="91">
        <f>L188+M188+N188</f>
        <v>997.2</v>
      </c>
      <c r="L188" s="91">
        <v>997.2</v>
      </c>
      <c r="M188" s="91"/>
      <c r="N188" s="91"/>
      <c r="O188" s="91">
        <f>P188+Q188+R188</f>
        <v>997.2</v>
      </c>
      <c r="P188" s="91">
        <v>997.2</v>
      </c>
      <c r="Q188" s="91"/>
      <c r="R188" s="91"/>
    </row>
    <row r="189" spans="1:18" ht="81">
      <c r="A189" s="110" t="s">
        <v>352</v>
      </c>
      <c r="B189" s="95">
        <v>115</v>
      </c>
      <c r="C189" s="94" t="s">
        <v>160</v>
      </c>
      <c r="D189" s="94" t="s">
        <v>155</v>
      </c>
      <c r="E189" s="95" t="s">
        <v>342</v>
      </c>
      <c r="F189" s="94"/>
      <c r="G189" s="91">
        <f>G190+G192</f>
        <v>3901</v>
      </c>
      <c r="H189" s="91">
        <f aca="true" t="shared" si="94" ref="H189:R189">H190+H192</f>
        <v>640</v>
      </c>
      <c r="I189" s="91">
        <f t="shared" si="94"/>
        <v>2659.6000000000004</v>
      </c>
      <c r="J189" s="91">
        <f t="shared" si="94"/>
        <v>0</v>
      </c>
      <c r="K189" s="91">
        <f t="shared" si="94"/>
        <v>3242.2</v>
      </c>
      <c r="L189" s="91">
        <f t="shared" si="94"/>
        <v>1423.3</v>
      </c>
      <c r="M189" s="91">
        <f t="shared" si="94"/>
        <v>1818.9</v>
      </c>
      <c r="N189" s="91">
        <f t="shared" si="94"/>
        <v>0</v>
      </c>
      <c r="O189" s="91">
        <f t="shared" si="94"/>
        <v>2942.2</v>
      </c>
      <c r="P189" s="91">
        <f t="shared" si="94"/>
        <v>1423.3</v>
      </c>
      <c r="Q189" s="91">
        <f t="shared" si="94"/>
        <v>1518.9</v>
      </c>
      <c r="R189" s="91">
        <f t="shared" si="94"/>
        <v>0</v>
      </c>
    </row>
    <row r="190" spans="1:18" ht="60.75">
      <c r="A190" s="92" t="s">
        <v>353</v>
      </c>
      <c r="B190" s="95">
        <v>115</v>
      </c>
      <c r="C190" s="94" t="s">
        <v>160</v>
      </c>
      <c r="D190" s="94" t="s">
        <v>155</v>
      </c>
      <c r="E190" s="95" t="s">
        <v>59</v>
      </c>
      <c r="F190" s="94"/>
      <c r="G190" s="91">
        <f>G191</f>
        <v>3241.2</v>
      </c>
      <c r="H190" s="91">
        <f aca="true" t="shared" si="95" ref="H190:R190">H191</f>
        <v>0</v>
      </c>
      <c r="I190" s="91">
        <f t="shared" si="95"/>
        <v>2639.8</v>
      </c>
      <c r="J190" s="91">
        <f t="shared" si="95"/>
        <v>0</v>
      </c>
      <c r="K190" s="91">
        <f t="shared" si="95"/>
        <v>1774.9</v>
      </c>
      <c r="L190" s="91">
        <f t="shared" si="95"/>
        <v>0</v>
      </c>
      <c r="M190" s="91">
        <f t="shared" si="95"/>
        <v>1774.9</v>
      </c>
      <c r="N190" s="91">
        <f t="shared" si="95"/>
        <v>0</v>
      </c>
      <c r="O190" s="91">
        <f t="shared" si="95"/>
        <v>1474.9</v>
      </c>
      <c r="P190" s="91">
        <f t="shared" si="95"/>
        <v>0</v>
      </c>
      <c r="Q190" s="91">
        <f t="shared" si="95"/>
        <v>1474.9</v>
      </c>
      <c r="R190" s="91">
        <f t="shared" si="95"/>
        <v>0</v>
      </c>
    </row>
    <row r="191" spans="1:18" ht="20.25">
      <c r="A191" s="92" t="s">
        <v>223</v>
      </c>
      <c r="B191" s="95">
        <v>115</v>
      </c>
      <c r="C191" s="94" t="s">
        <v>160</v>
      </c>
      <c r="D191" s="94" t="s">
        <v>155</v>
      </c>
      <c r="E191" s="95" t="s">
        <v>59</v>
      </c>
      <c r="F191" s="94" t="s">
        <v>222</v>
      </c>
      <c r="G191" s="91">
        <v>3241.2</v>
      </c>
      <c r="H191" s="91"/>
      <c r="I191" s="91">
        <v>2639.8</v>
      </c>
      <c r="J191" s="91"/>
      <c r="K191" s="91">
        <f>L191+M191+N191</f>
        <v>1774.9</v>
      </c>
      <c r="L191" s="91"/>
      <c r="M191" s="91">
        <v>1774.9</v>
      </c>
      <c r="N191" s="91"/>
      <c r="O191" s="91">
        <f>P191+Q191+R191</f>
        <v>1474.9</v>
      </c>
      <c r="P191" s="91"/>
      <c r="Q191" s="91">
        <v>1474.9</v>
      </c>
      <c r="R191" s="91"/>
    </row>
    <row r="192" spans="1:18" ht="60.75">
      <c r="A192" s="92" t="s">
        <v>479</v>
      </c>
      <c r="B192" s="95">
        <v>115</v>
      </c>
      <c r="C192" s="94" t="s">
        <v>160</v>
      </c>
      <c r="D192" s="94" t="s">
        <v>155</v>
      </c>
      <c r="E192" s="94" t="s">
        <v>496</v>
      </c>
      <c r="F192" s="94"/>
      <c r="G192" s="91">
        <f>H192+I192+J192</f>
        <v>659.8</v>
      </c>
      <c r="H192" s="91">
        <f>H193</f>
        <v>640</v>
      </c>
      <c r="I192" s="91">
        <f>I193</f>
        <v>19.8</v>
      </c>
      <c r="J192" s="91">
        <f>J193</f>
        <v>0</v>
      </c>
      <c r="K192" s="91">
        <f>L192+M192+N192</f>
        <v>1467.3</v>
      </c>
      <c r="L192" s="91">
        <f>L193</f>
        <v>1423.3</v>
      </c>
      <c r="M192" s="91">
        <f>M193</f>
        <v>44</v>
      </c>
      <c r="N192" s="91">
        <f>N193</f>
        <v>0</v>
      </c>
      <c r="O192" s="91">
        <f>P192+Q192+R192</f>
        <v>1467.3</v>
      </c>
      <c r="P192" s="91">
        <f>P193</f>
        <v>1423.3</v>
      </c>
      <c r="Q192" s="91">
        <f>Q193</f>
        <v>44</v>
      </c>
      <c r="R192" s="91">
        <f>R193</f>
        <v>0</v>
      </c>
    </row>
    <row r="193" spans="1:18" ht="20.25">
      <c r="A193" s="92" t="s">
        <v>223</v>
      </c>
      <c r="B193" s="95">
        <v>115</v>
      </c>
      <c r="C193" s="94" t="s">
        <v>160</v>
      </c>
      <c r="D193" s="94" t="s">
        <v>155</v>
      </c>
      <c r="E193" s="94" t="s">
        <v>496</v>
      </c>
      <c r="F193" s="94" t="s">
        <v>222</v>
      </c>
      <c r="G193" s="91">
        <f>H193+I193+J193</f>
        <v>659.8</v>
      </c>
      <c r="H193" s="91">
        <v>640</v>
      </c>
      <c r="I193" s="91">
        <v>19.8</v>
      </c>
      <c r="J193" s="91"/>
      <c r="K193" s="91">
        <f>L193+M193+N193</f>
        <v>1467.3</v>
      </c>
      <c r="L193" s="91">
        <v>1423.3</v>
      </c>
      <c r="M193" s="91">
        <v>44</v>
      </c>
      <c r="N193" s="91"/>
      <c r="O193" s="91">
        <f>P193+Q193+R193</f>
        <v>1467.3</v>
      </c>
      <c r="P193" s="91">
        <v>1423.3</v>
      </c>
      <c r="Q193" s="91">
        <v>44</v>
      </c>
      <c r="R193" s="91"/>
    </row>
    <row r="194" spans="1:18" ht="60.75">
      <c r="A194" s="92" t="s">
        <v>623</v>
      </c>
      <c r="B194" s="95">
        <v>115</v>
      </c>
      <c r="C194" s="94" t="s">
        <v>160</v>
      </c>
      <c r="D194" s="94" t="s">
        <v>155</v>
      </c>
      <c r="E194" s="95" t="s">
        <v>620</v>
      </c>
      <c r="F194" s="94"/>
      <c r="G194" s="91">
        <f>G195+G197</f>
        <v>0</v>
      </c>
      <c r="H194" s="91">
        <f aca="true" t="shared" si="96" ref="H194:O194">H195+H197</f>
        <v>0</v>
      </c>
      <c r="I194" s="91">
        <f t="shared" si="96"/>
        <v>0</v>
      </c>
      <c r="J194" s="91">
        <f t="shared" si="96"/>
        <v>0</v>
      </c>
      <c r="K194" s="91">
        <f t="shared" si="96"/>
        <v>50000</v>
      </c>
      <c r="L194" s="91">
        <f t="shared" si="96"/>
        <v>48500</v>
      </c>
      <c r="M194" s="91">
        <f t="shared" si="96"/>
        <v>1500</v>
      </c>
      <c r="N194" s="91">
        <f t="shared" si="96"/>
        <v>0</v>
      </c>
      <c r="O194" s="91">
        <f t="shared" si="96"/>
        <v>50000</v>
      </c>
      <c r="P194" s="91"/>
      <c r="Q194" s="91"/>
      <c r="R194" s="91"/>
    </row>
    <row r="195" spans="1:18" ht="40.5">
      <c r="A195" s="92" t="s">
        <v>529</v>
      </c>
      <c r="B195" s="95">
        <v>115</v>
      </c>
      <c r="C195" s="94" t="s">
        <v>160</v>
      </c>
      <c r="D195" s="94" t="s">
        <v>155</v>
      </c>
      <c r="E195" s="95" t="s">
        <v>621</v>
      </c>
      <c r="F195" s="94"/>
      <c r="G195" s="91">
        <f>G196</f>
        <v>0</v>
      </c>
      <c r="H195" s="91">
        <f aca="true" t="shared" si="97" ref="H195:R195">H196</f>
        <v>0</v>
      </c>
      <c r="I195" s="91">
        <f t="shared" si="97"/>
        <v>0</v>
      </c>
      <c r="J195" s="91">
        <f t="shared" si="97"/>
        <v>0</v>
      </c>
      <c r="K195" s="91">
        <f t="shared" si="97"/>
        <v>50000</v>
      </c>
      <c r="L195" s="91">
        <f t="shared" si="97"/>
        <v>48500</v>
      </c>
      <c r="M195" s="91">
        <f t="shared" si="97"/>
        <v>1500</v>
      </c>
      <c r="N195" s="91">
        <f t="shared" si="97"/>
        <v>0</v>
      </c>
      <c r="O195" s="91">
        <f t="shared" si="97"/>
        <v>0</v>
      </c>
      <c r="P195" s="91">
        <f t="shared" si="97"/>
        <v>0</v>
      </c>
      <c r="Q195" s="91">
        <f t="shared" si="97"/>
        <v>0</v>
      </c>
      <c r="R195" s="91">
        <f t="shared" si="97"/>
        <v>0</v>
      </c>
    </row>
    <row r="196" spans="1:18" ht="20.25">
      <c r="A196" s="92" t="s">
        <v>223</v>
      </c>
      <c r="B196" s="95">
        <v>115</v>
      </c>
      <c r="C196" s="94" t="s">
        <v>160</v>
      </c>
      <c r="D196" s="94" t="s">
        <v>155</v>
      </c>
      <c r="E196" s="95" t="s">
        <v>621</v>
      </c>
      <c r="F196" s="94" t="s">
        <v>222</v>
      </c>
      <c r="G196" s="91">
        <f>H196+I196+J196</f>
        <v>0</v>
      </c>
      <c r="H196" s="91"/>
      <c r="I196" s="91"/>
      <c r="J196" s="91"/>
      <c r="K196" s="91">
        <f>L196+M196+N196</f>
        <v>50000</v>
      </c>
      <c r="L196" s="91">
        <v>48500</v>
      </c>
      <c r="M196" s="91">
        <v>1500</v>
      </c>
      <c r="N196" s="91"/>
      <c r="O196" s="91">
        <f>P196+Q196+R196</f>
        <v>0</v>
      </c>
      <c r="P196" s="91"/>
      <c r="Q196" s="91"/>
      <c r="R196" s="91"/>
    </row>
    <row r="197" spans="1:18" ht="40.5">
      <c r="A197" s="92" t="s">
        <v>624</v>
      </c>
      <c r="B197" s="95">
        <v>115</v>
      </c>
      <c r="C197" s="94" t="s">
        <v>160</v>
      </c>
      <c r="D197" s="94" t="s">
        <v>155</v>
      </c>
      <c r="E197" s="95" t="s">
        <v>622</v>
      </c>
      <c r="F197" s="94"/>
      <c r="G197" s="91">
        <f>G198</f>
        <v>0</v>
      </c>
      <c r="H197" s="91">
        <f aca="true" t="shared" si="98" ref="H197:R197">H198</f>
        <v>0</v>
      </c>
      <c r="I197" s="91">
        <f t="shared" si="98"/>
        <v>0</v>
      </c>
      <c r="J197" s="91">
        <f t="shared" si="98"/>
        <v>0</v>
      </c>
      <c r="K197" s="91">
        <f t="shared" si="98"/>
        <v>0</v>
      </c>
      <c r="L197" s="91">
        <f t="shared" si="98"/>
        <v>0</v>
      </c>
      <c r="M197" s="91">
        <f t="shared" si="98"/>
        <v>0</v>
      </c>
      <c r="N197" s="91">
        <f t="shared" si="98"/>
        <v>0</v>
      </c>
      <c r="O197" s="91">
        <f t="shared" si="98"/>
        <v>50000</v>
      </c>
      <c r="P197" s="91">
        <f t="shared" si="98"/>
        <v>48500</v>
      </c>
      <c r="Q197" s="91">
        <f t="shared" si="98"/>
        <v>1500</v>
      </c>
      <c r="R197" s="91">
        <f t="shared" si="98"/>
        <v>0</v>
      </c>
    </row>
    <row r="198" spans="1:18" ht="20.25">
      <c r="A198" s="92" t="s">
        <v>223</v>
      </c>
      <c r="B198" s="95">
        <v>115</v>
      </c>
      <c r="C198" s="94" t="s">
        <v>160</v>
      </c>
      <c r="D198" s="94" t="s">
        <v>155</v>
      </c>
      <c r="E198" s="95" t="s">
        <v>622</v>
      </c>
      <c r="F198" s="94" t="s">
        <v>222</v>
      </c>
      <c r="G198" s="91">
        <f>H198+I198+J198</f>
        <v>0</v>
      </c>
      <c r="H198" s="91"/>
      <c r="I198" s="91"/>
      <c r="J198" s="91"/>
      <c r="K198" s="91">
        <f>L198+M198+N198</f>
        <v>0</v>
      </c>
      <c r="L198" s="91"/>
      <c r="M198" s="91"/>
      <c r="N198" s="91"/>
      <c r="O198" s="91">
        <f>P198+Q198+R198</f>
        <v>50000</v>
      </c>
      <c r="P198" s="91">
        <v>48500</v>
      </c>
      <c r="Q198" s="91">
        <v>1500</v>
      </c>
      <c r="R198" s="91"/>
    </row>
    <row r="199" spans="1:18" ht="60.75">
      <c r="A199" s="92" t="s">
        <v>463</v>
      </c>
      <c r="B199" s="95">
        <v>115</v>
      </c>
      <c r="C199" s="94" t="s">
        <v>160</v>
      </c>
      <c r="D199" s="94" t="s">
        <v>155</v>
      </c>
      <c r="E199" s="95" t="s">
        <v>129</v>
      </c>
      <c r="F199" s="94"/>
      <c r="G199" s="91">
        <f>G200</f>
        <v>0</v>
      </c>
      <c r="H199" s="91">
        <f aca="true" t="shared" si="99" ref="H199:R199">H200</f>
        <v>0</v>
      </c>
      <c r="I199" s="91">
        <f t="shared" si="99"/>
        <v>0</v>
      </c>
      <c r="J199" s="91">
        <f t="shared" si="99"/>
        <v>0</v>
      </c>
      <c r="K199" s="91">
        <f t="shared" si="99"/>
        <v>35.6</v>
      </c>
      <c r="L199" s="91">
        <f t="shared" si="99"/>
        <v>0</v>
      </c>
      <c r="M199" s="91">
        <f t="shared" si="99"/>
        <v>35.6</v>
      </c>
      <c r="N199" s="91">
        <f t="shared" si="99"/>
        <v>0</v>
      </c>
      <c r="O199" s="91">
        <f t="shared" si="99"/>
        <v>0</v>
      </c>
      <c r="P199" s="91">
        <f t="shared" si="99"/>
        <v>0</v>
      </c>
      <c r="Q199" s="91">
        <f t="shared" si="99"/>
        <v>0</v>
      </c>
      <c r="R199" s="91">
        <f t="shared" si="99"/>
        <v>0</v>
      </c>
    </row>
    <row r="200" spans="1:18" ht="40.5">
      <c r="A200" s="92" t="s">
        <v>508</v>
      </c>
      <c r="B200" s="95">
        <v>115</v>
      </c>
      <c r="C200" s="94" t="s">
        <v>160</v>
      </c>
      <c r="D200" s="94" t="s">
        <v>155</v>
      </c>
      <c r="E200" s="95" t="s">
        <v>507</v>
      </c>
      <c r="F200" s="94"/>
      <c r="G200" s="91">
        <f>G201</f>
        <v>0</v>
      </c>
      <c r="H200" s="91">
        <f aca="true" t="shared" si="100" ref="H200:R200">H201</f>
        <v>0</v>
      </c>
      <c r="I200" s="91">
        <f t="shared" si="100"/>
        <v>0</v>
      </c>
      <c r="J200" s="91">
        <f t="shared" si="100"/>
        <v>0</v>
      </c>
      <c r="K200" s="91">
        <f t="shared" si="100"/>
        <v>35.6</v>
      </c>
      <c r="L200" s="91">
        <f t="shared" si="100"/>
        <v>0</v>
      </c>
      <c r="M200" s="91">
        <f t="shared" si="100"/>
        <v>35.6</v>
      </c>
      <c r="N200" s="91">
        <f t="shared" si="100"/>
        <v>0</v>
      </c>
      <c r="O200" s="91">
        <f t="shared" si="100"/>
        <v>0</v>
      </c>
      <c r="P200" s="91">
        <f t="shared" si="100"/>
        <v>0</v>
      </c>
      <c r="Q200" s="91">
        <f t="shared" si="100"/>
        <v>0</v>
      </c>
      <c r="R200" s="91">
        <f t="shared" si="100"/>
        <v>0</v>
      </c>
    </row>
    <row r="201" spans="1:18" ht="40.5">
      <c r="A201" s="92" t="s">
        <v>559</v>
      </c>
      <c r="B201" s="95">
        <v>115</v>
      </c>
      <c r="C201" s="94" t="s">
        <v>160</v>
      </c>
      <c r="D201" s="94" t="s">
        <v>155</v>
      </c>
      <c r="E201" s="95" t="s">
        <v>509</v>
      </c>
      <c r="F201" s="94"/>
      <c r="G201" s="91">
        <f>G202</f>
        <v>0</v>
      </c>
      <c r="H201" s="91">
        <f aca="true" t="shared" si="101" ref="H201:R201">H202</f>
        <v>0</v>
      </c>
      <c r="I201" s="91">
        <f t="shared" si="101"/>
        <v>0</v>
      </c>
      <c r="J201" s="91">
        <f t="shared" si="101"/>
        <v>0</v>
      </c>
      <c r="K201" s="91">
        <f t="shared" si="101"/>
        <v>35.6</v>
      </c>
      <c r="L201" s="91">
        <f t="shared" si="101"/>
        <v>0</v>
      </c>
      <c r="M201" s="91">
        <f t="shared" si="101"/>
        <v>35.6</v>
      </c>
      <c r="N201" s="91">
        <f t="shared" si="101"/>
        <v>0</v>
      </c>
      <c r="O201" s="91">
        <f t="shared" si="101"/>
        <v>0</v>
      </c>
      <c r="P201" s="91">
        <f t="shared" si="101"/>
        <v>0</v>
      </c>
      <c r="Q201" s="91">
        <f t="shared" si="101"/>
        <v>0</v>
      </c>
      <c r="R201" s="91">
        <f t="shared" si="101"/>
        <v>0</v>
      </c>
    </row>
    <row r="202" spans="1:18" ht="20.25">
      <c r="A202" s="92" t="s">
        <v>223</v>
      </c>
      <c r="B202" s="95">
        <v>115</v>
      </c>
      <c r="C202" s="94" t="s">
        <v>160</v>
      </c>
      <c r="D202" s="94" t="s">
        <v>155</v>
      </c>
      <c r="E202" s="95" t="s">
        <v>509</v>
      </c>
      <c r="F202" s="94" t="s">
        <v>222</v>
      </c>
      <c r="G202" s="91">
        <f>H202+I202+J202</f>
        <v>0</v>
      </c>
      <c r="H202" s="91"/>
      <c r="I202" s="91"/>
      <c r="J202" s="91"/>
      <c r="K202" s="91">
        <f>L202+M202+N202</f>
        <v>35.6</v>
      </c>
      <c r="L202" s="91"/>
      <c r="M202" s="91">
        <v>35.6</v>
      </c>
      <c r="N202" s="91"/>
      <c r="O202" s="91">
        <f>P202+Q202+R202</f>
        <v>0</v>
      </c>
      <c r="P202" s="91"/>
      <c r="Q202" s="91"/>
      <c r="R202" s="91"/>
    </row>
    <row r="203" spans="1:18" ht="20.25">
      <c r="A203" s="92" t="s">
        <v>137</v>
      </c>
      <c r="B203" s="95">
        <v>115</v>
      </c>
      <c r="C203" s="94" t="s">
        <v>160</v>
      </c>
      <c r="D203" s="94" t="s">
        <v>154</v>
      </c>
      <c r="E203" s="95"/>
      <c r="F203" s="94"/>
      <c r="G203" s="91">
        <f>G204</f>
        <v>14097.7</v>
      </c>
      <c r="H203" s="91">
        <f aca="true" t="shared" si="102" ref="H203:R204">H204</f>
        <v>1585.1</v>
      </c>
      <c r="I203" s="91">
        <f t="shared" si="102"/>
        <v>11617.6</v>
      </c>
      <c r="J203" s="91">
        <f t="shared" si="102"/>
        <v>0</v>
      </c>
      <c r="K203" s="91">
        <f t="shared" si="102"/>
        <v>13166.5</v>
      </c>
      <c r="L203" s="91">
        <f t="shared" si="102"/>
        <v>1585.1</v>
      </c>
      <c r="M203" s="91">
        <f t="shared" si="102"/>
        <v>11581.400000000001</v>
      </c>
      <c r="N203" s="91">
        <f t="shared" si="102"/>
        <v>0</v>
      </c>
      <c r="O203" s="91">
        <f t="shared" si="102"/>
        <v>12666.5</v>
      </c>
      <c r="P203" s="91">
        <f t="shared" si="102"/>
        <v>1585.1</v>
      </c>
      <c r="Q203" s="91">
        <f t="shared" si="102"/>
        <v>11081.400000000001</v>
      </c>
      <c r="R203" s="91">
        <f t="shared" si="102"/>
        <v>0</v>
      </c>
    </row>
    <row r="204" spans="1:18" ht="40.5">
      <c r="A204" s="92" t="s">
        <v>455</v>
      </c>
      <c r="B204" s="95">
        <v>115</v>
      </c>
      <c r="C204" s="94" t="s">
        <v>160</v>
      </c>
      <c r="D204" s="94" t="s">
        <v>154</v>
      </c>
      <c r="E204" s="95" t="s">
        <v>338</v>
      </c>
      <c r="F204" s="94"/>
      <c r="G204" s="91">
        <f>G205</f>
        <v>14097.7</v>
      </c>
      <c r="H204" s="91">
        <f t="shared" si="102"/>
        <v>1585.1</v>
      </c>
      <c r="I204" s="91">
        <f t="shared" si="102"/>
        <v>11617.6</v>
      </c>
      <c r="J204" s="91">
        <f t="shared" si="102"/>
        <v>0</v>
      </c>
      <c r="K204" s="91">
        <f t="shared" si="102"/>
        <v>13166.5</v>
      </c>
      <c r="L204" s="91">
        <f t="shared" si="102"/>
        <v>1585.1</v>
      </c>
      <c r="M204" s="91">
        <f t="shared" si="102"/>
        <v>11581.400000000001</v>
      </c>
      <c r="N204" s="91">
        <f t="shared" si="102"/>
        <v>0</v>
      </c>
      <c r="O204" s="91">
        <f t="shared" si="102"/>
        <v>12666.5</v>
      </c>
      <c r="P204" s="91">
        <f t="shared" si="102"/>
        <v>1585.1</v>
      </c>
      <c r="Q204" s="91">
        <f t="shared" si="102"/>
        <v>11081.400000000001</v>
      </c>
      <c r="R204" s="91">
        <f t="shared" si="102"/>
        <v>0</v>
      </c>
    </row>
    <row r="205" spans="1:18" ht="20.25">
      <c r="A205" s="92" t="s">
        <v>21</v>
      </c>
      <c r="B205" s="95">
        <v>115</v>
      </c>
      <c r="C205" s="94" t="s">
        <v>160</v>
      </c>
      <c r="D205" s="94" t="s">
        <v>154</v>
      </c>
      <c r="E205" s="95" t="s">
        <v>339</v>
      </c>
      <c r="F205" s="94"/>
      <c r="G205" s="91">
        <f aca="true" t="shared" si="103" ref="G205:R205">G206+G211</f>
        <v>14097.7</v>
      </c>
      <c r="H205" s="91">
        <f t="shared" si="103"/>
        <v>1585.1</v>
      </c>
      <c r="I205" s="91">
        <f t="shared" si="103"/>
        <v>11617.6</v>
      </c>
      <c r="J205" s="91">
        <f t="shared" si="103"/>
        <v>0</v>
      </c>
      <c r="K205" s="91">
        <f t="shared" si="103"/>
        <v>13166.5</v>
      </c>
      <c r="L205" s="91">
        <f t="shared" si="103"/>
        <v>1585.1</v>
      </c>
      <c r="M205" s="91">
        <f t="shared" si="103"/>
        <v>11581.400000000001</v>
      </c>
      <c r="N205" s="91">
        <f t="shared" si="103"/>
        <v>0</v>
      </c>
      <c r="O205" s="91">
        <f t="shared" si="103"/>
        <v>12666.5</v>
      </c>
      <c r="P205" s="91">
        <f t="shared" si="103"/>
        <v>1585.1</v>
      </c>
      <c r="Q205" s="91">
        <f t="shared" si="103"/>
        <v>11081.400000000001</v>
      </c>
      <c r="R205" s="91">
        <f t="shared" si="103"/>
        <v>0</v>
      </c>
    </row>
    <row r="206" spans="1:18" ht="40.5">
      <c r="A206" s="92" t="s">
        <v>62</v>
      </c>
      <c r="B206" s="95">
        <v>115</v>
      </c>
      <c r="C206" s="94" t="s">
        <v>160</v>
      </c>
      <c r="D206" s="94" t="s">
        <v>154</v>
      </c>
      <c r="E206" s="94" t="s">
        <v>63</v>
      </c>
      <c r="F206" s="94"/>
      <c r="G206" s="91">
        <f aca="true" t="shared" si="104" ref="G206:R206">G207+G209</f>
        <v>10049.5</v>
      </c>
      <c r="H206" s="91">
        <f t="shared" si="104"/>
        <v>894.8</v>
      </c>
      <c r="I206" s="91">
        <f t="shared" si="104"/>
        <v>6586.400000000001</v>
      </c>
      <c r="J206" s="91">
        <f t="shared" si="104"/>
        <v>0</v>
      </c>
      <c r="K206" s="91">
        <f t="shared" si="104"/>
        <v>3736.2999999999997</v>
      </c>
      <c r="L206" s="91">
        <f t="shared" si="104"/>
        <v>998.6</v>
      </c>
      <c r="M206" s="91">
        <f t="shared" si="104"/>
        <v>2737.7</v>
      </c>
      <c r="N206" s="91">
        <f t="shared" si="104"/>
        <v>0</v>
      </c>
      <c r="O206" s="91">
        <f t="shared" si="104"/>
        <v>3236.2999999999997</v>
      </c>
      <c r="P206" s="91">
        <f t="shared" si="104"/>
        <v>998.6</v>
      </c>
      <c r="Q206" s="91">
        <f t="shared" si="104"/>
        <v>2237.7</v>
      </c>
      <c r="R206" s="91">
        <f t="shared" si="104"/>
        <v>0</v>
      </c>
    </row>
    <row r="207" spans="1:18" ht="20.25">
      <c r="A207" s="92" t="s">
        <v>181</v>
      </c>
      <c r="B207" s="95">
        <v>115</v>
      </c>
      <c r="C207" s="94" t="s">
        <v>160</v>
      </c>
      <c r="D207" s="94" t="s">
        <v>154</v>
      </c>
      <c r="E207" s="94" t="s">
        <v>64</v>
      </c>
      <c r="F207" s="94"/>
      <c r="G207" s="91">
        <f>G208</f>
        <v>8748.5</v>
      </c>
      <c r="H207" s="91">
        <f aca="true" t="shared" si="105" ref="H207:R207">H208</f>
        <v>0</v>
      </c>
      <c r="I207" s="91">
        <f t="shared" si="105"/>
        <v>6558.8</v>
      </c>
      <c r="J207" s="91">
        <f t="shared" si="105"/>
        <v>0</v>
      </c>
      <c r="K207" s="91">
        <f t="shared" si="105"/>
        <v>2737.7</v>
      </c>
      <c r="L207" s="91">
        <f t="shared" si="105"/>
        <v>0</v>
      </c>
      <c r="M207" s="91">
        <f t="shared" si="105"/>
        <v>2737.7</v>
      </c>
      <c r="N207" s="91">
        <f t="shared" si="105"/>
        <v>0</v>
      </c>
      <c r="O207" s="91">
        <f t="shared" si="105"/>
        <v>2237.7</v>
      </c>
      <c r="P207" s="91">
        <f t="shared" si="105"/>
        <v>0</v>
      </c>
      <c r="Q207" s="91">
        <f t="shared" si="105"/>
        <v>2237.7</v>
      </c>
      <c r="R207" s="91">
        <f t="shared" si="105"/>
        <v>0</v>
      </c>
    </row>
    <row r="208" spans="1:18" ht="20.25">
      <c r="A208" s="92" t="s">
        <v>223</v>
      </c>
      <c r="B208" s="95">
        <v>115</v>
      </c>
      <c r="C208" s="94" t="s">
        <v>160</v>
      </c>
      <c r="D208" s="94" t="s">
        <v>154</v>
      </c>
      <c r="E208" s="94" t="s">
        <v>64</v>
      </c>
      <c r="F208" s="94" t="s">
        <v>222</v>
      </c>
      <c r="G208" s="91">
        <v>8748.5</v>
      </c>
      <c r="H208" s="91"/>
      <c r="I208" s="91">
        <v>6558.8</v>
      </c>
      <c r="J208" s="91"/>
      <c r="K208" s="91">
        <f>L208+M208+N208</f>
        <v>2737.7</v>
      </c>
      <c r="L208" s="91"/>
      <c r="M208" s="91">
        <v>2737.7</v>
      </c>
      <c r="N208" s="91"/>
      <c r="O208" s="91">
        <f>P208+Q208+R208</f>
        <v>2237.7</v>
      </c>
      <c r="P208" s="91"/>
      <c r="Q208" s="91">
        <v>2237.7</v>
      </c>
      <c r="R208" s="91"/>
    </row>
    <row r="209" spans="1:18" ht="60.75">
      <c r="A209" s="92" t="s">
        <v>479</v>
      </c>
      <c r="B209" s="95">
        <v>115</v>
      </c>
      <c r="C209" s="94" t="s">
        <v>160</v>
      </c>
      <c r="D209" s="94" t="s">
        <v>154</v>
      </c>
      <c r="E209" s="94" t="s">
        <v>497</v>
      </c>
      <c r="F209" s="94"/>
      <c r="G209" s="91">
        <f>G210</f>
        <v>1301</v>
      </c>
      <c r="H209" s="91">
        <f aca="true" t="shared" si="106" ref="H209:O209">H210</f>
        <v>894.8</v>
      </c>
      <c r="I209" s="91">
        <f t="shared" si="106"/>
        <v>27.6</v>
      </c>
      <c r="J209" s="91">
        <f t="shared" si="106"/>
        <v>0</v>
      </c>
      <c r="K209" s="91">
        <f t="shared" si="106"/>
        <v>998.6</v>
      </c>
      <c r="L209" s="91">
        <f t="shared" si="106"/>
        <v>998.6</v>
      </c>
      <c r="M209" s="91">
        <f t="shared" si="106"/>
        <v>0</v>
      </c>
      <c r="N209" s="91">
        <f t="shared" si="106"/>
        <v>0</v>
      </c>
      <c r="O209" s="91">
        <f t="shared" si="106"/>
        <v>998.6</v>
      </c>
      <c r="P209" s="91">
        <f>P210</f>
        <v>998.6</v>
      </c>
      <c r="Q209" s="91">
        <f>Q210</f>
        <v>0</v>
      </c>
      <c r="R209" s="91">
        <f>R210</f>
        <v>0</v>
      </c>
    </row>
    <row r="210" spans="1:18" ht="20.25">
      <c r="A210" s="92" t="s">
        <v>223</v>
      </c>
      <c r="B210" s="95">
        <v>115</v>
      </c>
      <c r="C210" s="94" t="s">
        <v>160</v>
      </c>
      <c r="D210" s="94" t="s">
        <v>154</v>
      </c>
      <c r="E210" s="94" t="s">
        <v>497</v>
      </c>
      <c r="F210" s="94" t="s">
        <v>222</v>
      </c>
      <c r="G210" s="91">
        <v>1301</v>
      </c>
      <c r="H210" s="91">
        <v>894.8</v>
      </c>
      <c r="I210" s="91">
        <v>27.6</v>
      </c>
      <c r="J210" s="91"/>
      <c r="K210" s="91">
        <f>L210+M210+N210</f>
        <v>998.6</v>
      </c>
      <c r="L210" s="91">
        <v>998.6</v>
      </c>
      <c r="M210" s="91"/>
      <c r="N210" s="91"/>
      <c r="O210" s="91">
        <f>P210+Q210+R210</f>
        <v>998.6</v>
      </c>
      <c r="P210" s="91">
        <v>998.6</v>
      </c>
      <c r="Q210" s="91"/>
      <c r="R210" s="91"/>
    </row>
    <row r="211" spans="1:18" ht="60.75">
      <c r="A211" s="92" t="s">
        <v>586</v>
      </c>
      <c r="B211" s="95">
        <v>115</v>
      </c>
      <c r="C211" s="94" t="s">
        <v>160</v>
      </c>
      <c r="D211" s="94" t="s">
        <v>154</v>
      </c>
      <c r="E211" s="95" t="s">
        <v>434</v>
      </c>
      <c r="F211" s="94"/>
      <c r="G211" s="91">
        <f>G212+G214</f>
        <v>4048.2</v>
      </c>
      <c r="H211" s="91">
        <f aca="true" t="shared" si="107" ref="H211:O211">H212+H214</f>
        <v>690.3</v>
      </c>
      <c r="I211" s="91">
        <f t="shared" si="107"/>
        <v>5031.2</v>
      </c>
      <c r="J211" s="91">
        <f t="shared" si="107"/>
        <v>0</v>
      </c>
      <c r="K211" s="91">
        <f t="shared" si="107"/>
        <v>9430.2</v>
      </c>
      <c r="L211" s="91">
        <f t="shared" si="107"/>
        <v>586.5</v>
      </c>
      <c r="M211" s="91">
        <f t="shared" si="107"/>
        <v>8843.7</v>
      </c>
      <c r="N211" s="91">
        <f t="shared" si="107"/>
        <v>0</v>
      </c>
      <c r="O211" s="91">
        <f t="shared" si="107"/>
        <v>9430.2</v>
      </c>
      <c r="P211" s="91">
        <f>P212+P214</f>
        <v>586.5</v>
      </c>
      <c r="Q211" s="91">
        <f>Q212+Q214</f>
        <v>8843.7</v>
      </c>
      <c r="R211" s="91">
        <f>R212+R214</f>
        <v>0</v>
      </c>
    </row>
    <row r="212" spans="1:18" ht="20.25">
      <c r="A212" s="92" t="s">
        <v>181</v>
      </c>
      <c r="B212" s="95">
        <v>115</v>
      </c>
      <c r="C212" s="94" t="s">
        <v>160</v>
      </c>
      <c r="D212" s="94" t="s">
        <v>154</v>
      </c>
      <c r="E212" s="94" t="s">
        <v>433</v>
      </c>
      <c r="F212" s="94"/>
      <c r="G212" s="91">
        <f>G213</f>
        <v>3336.5</v>
      </c>
      <c r="H212" s="91">
        <f aca="true" t="shared" si="108" ref="H212:R212">H213</f>
        <v>0</v>
      </c>
      <c r="I212" s="91">
        <f t="shared" si="108"/>
        <v>5009.8</v>
      </c>
      <c r="J212" s="91">
        <f t="shared" si="108"/>
        <v>0</v>
      </c>
      <c r="K212" s="91">
        <f t="shared" si="108"/>
        <v>8794.7</v>
      </c>
      <c r="L212" s="91">
        <f t="shared" si="108"/>
        <v>0</v>
      </c>
      <c r="M212" s="91">
        <f t="shared" si="108"/>
        <v>8794.7</v>
      </c>
      <c r="N212" s="91">
        <f t="shared" si="108"/>
        <v>0</v>
      </c>
      <c r="O212" s="91">
        <f t="shared" si="108"/>
        <v>8794.7</v>
      </c>
      <c r="P212" s="91">
        <f t="shared" si="108"/>
        <v>0</v>
      </c>
      <c r="Q212" s="91">
        <f t="shared" si="108"/>
        <v>8794.7</v>
      </c>
      <c r="R212" s="91">
        <f t="shared" si="108"/>
        <v>0</v>
      </c>
    </row>
    <row r="213" spans="1:18" ht="40.5">
      <c r="A213" s="92" t="s">
        <v>117</v>
      </c>
      <c r="B213" s="95">
        <v>115</v>
      </c>
      <c r="C213" s="94" t="s">
        <v>160</v>
      </c>
      <c r="D213" s="94" t="s">
        <v>154</v>
      </c>
      <c r="E213" s="94" t="s">
        <v>433</v>
      </c>
      <c r="F213" s="94" t="s">
        <v>220</v>
      </c>
      <c r="G213" s="91">
        <v>3336.5</v>
      </c>
      <c r="H213" s="91"/>
      <c r="I213" s="91">
        <v>5009.8</v>
      </c>
      <c r="J213" s="91"/>
      <c r="K213" s="91">
        <f>L213+M213+N213</f>
        <v>8794.7</v>
      </c>
      <c r="L213" s="91"/>
      <c r="M213" s="91">
        <v>8794.7</v>
      </c>
      <c r="N213" s="91"/>
      <c r="O213" s="91">
        <f>P213+Q213+R213</f>
        <v>8794.7</v>
      </c>
      <c r="P213" s="91"/>
      <c r="Q213" s="91">
        <v>8794.7</v>
      </c>
      <c r="R213" s="91"/>
    </row>
    <row r="214" spans="1:18" ht="60.75">
      <c r="A214" s="92" t="s">
        <v>479</v>
      </c>
      <c r="B214" s="95">
        <v>115</v>
      </c>
      <c r="C214" s="94" t="s">
        <v>160</v>
      </c>
      <c r="D214" s="94" t="s">
        <v>154</v>
      </c>
      <c r="E214" s="94" t="s">
        <v>503</v>
      </c>
      <c r="F214" s="94"/>
      <c r="G214" s="91">
        <f>G215</f>
        <v>711.6999999999999</v>
      </c>
      <c r="H214" s="91">
        <f aca="true" t="shared" si="109" ref="H214:R214">H215</f>
        <v>690.3</v>
      </c>
      <c r="I214" s="91">
        <f t="shared" si="109"/>
        <v>21.4</v>
      </c>
      <c r="J214" s="91">
        <f t="shared" si="109"/>
        <v>0</v>
      </c>
      <c r="K214" s="91">
        <f t="shared" si="109"/>
        <v>635.5</v>
      </c>
      <c r="L214" s="91">
        <f t="shared" si="109"/>
        <v>586.5</v>
      </c>
      <c r="M214" s="91">
        <f t="shared" si="109"/>
        <v>49</v>
      </c>
      <c r="N214" s="91">
        <f t="shared" si="109"/>
        <v>0</v>
      </c>
      <c r="O214" s="91">
        <f t="shared" si="109"/>
        <v>635.5</v>
      </c>
      <c r="P214" s="91">
        <f t="shared" si="109"/>
        <v>586.5</v>
      </c>
      <c r="Q214" s="91">
        <f t="shared" si="109"/>
        <v>49</v>
      </c>
      <c r="R214" s="91">
        <f t="shared" si="109"/>
        <v>0</v>
      </c>
    </row>
    <row r="215" spans="1:18" ht="40.5">
      <c r="A215" s="92" t="s">
        <v>117</v>
      </c>
      <c r="B215" s="95">
        <v>115</v>
      </c>
      <c r="C215" s="94" t="s">
        <v>160</v>
      </c>
      <c r="D215" s="94" t="s">
        <v>154</v>
      </c>
      <c r="E215" s="94" t="s">
        <v>503</v>
      </c>
      <c r="F215" s="94" t="s">
        <v>220</v>
      </c>
      <c r="G215" s="91">
        <f>H215+I215+J215</f>
        <v>711.6999999999999</v>
      </c>
      <c r="H215" s="91">
        <v>690.3</v>
      </c>
      <c r="I215" s="91">
        <v>21.4</v>
      </c>
      <c r="J215" s="91"/>
      <c r="K215" s="91">
        <f>L215+M215+N215</f>
        <v>635.5</v>
      </c>
      <c r="L215" s="91">
        <v>586.5</v>
      </c>
      <c r="M215" s="91">
        <v>49</v>
      </c>
      <c r="N215" s="91"/>
      <c r="O215" s="91">
        <f>P215+Q215+R215</f>
        <v>635.5</v>
      </c>
      <c r="P215" s="91">
        <v>586.5</v>
      </c>
      <c r="Q215" s="91">
        <v>49</v>
      </c>
      <c r="R215" s="91"/>
    </row>
    <row r="216" spans="1:18" ht="20.25">
      <c r="A216" s="92" t="s">
        <v>138</v>
      </c>
      <c r="B216" s="95">
        <v>115</v>
      </c>
      <c r="C216" s="94" t="s">
        <v>160</v>
      </c>
      <c r="D216" s="94" t="s">
        <v>160</v>
      </c>
      <c r="E216" s="94"/>
      <c r="F216" s="94"/>
      <c r="G216" s="91">
        <f>G217+G233+G228</f>
        <v>1013.7</v>
      </c>
      <c r="H216" s="91">
        <f aca="true" t="shared" si="110" ref="H216:R216">H217+H233+H228</f>
        <v>0</v>
      </c>
      <c r="I216" s="91">
        <f t="shared" si="110"/>
        <v>1023.7</v>
      </c>
      <c r="J216" s="91">
        <f t="shared" si="110"/>
        <v>0</v>
      </c>
      <c r="K216" s="91">
        <f t="shared" si="110"/>
        <v>1003.7</v>
      </c>
      <c r="L216" s="91">
        <f t="shared" si="110"/>
        <v>0</v>
      </c>
      <c r="M216" s="91">
        <f t="shared" si="110"/>
        <v>1003.7</v>
      </c>
      <c r="N216" s="91">
        <f t="shared" si="110"/>
        <v>0</v>
      </c>
      <c r="O216" s="91">
        <f t="shared" si="110"/>
        <v>1003.7</v>
      </c>
      <c r="P216" s="91">
        <f t="shared" si="110"/>
        <v>0</v>
      </c>
      <c r="Q216" s="91">
        <f t="shared" si="110"/>
        <v>1003.7</v>
      </c>
      <c r="R216" s="91">
        <f t="shared" si="110"/>
        <v>0</v>
      </c>
    </row>
    <row r="217" spans="1:18" ht="40.5">
      <c r="A217" s="92" t="s">
        <v>452</v>
      </c>
      <c r="B217" s="95">
        <v>115</v>
      </c>
      <c r="C217" s="94" t="s">
        <v>160</v>
      </c>
      <c r="D217" s="94" t="s">
        <v>160</v>
      </c>
      <c r="E217" s="94" t="s">
        <v>11</v>
      </c>
      <c r="F217" s="94"/>
      <c r="G217" s="91">
        <f>G218</f>
        <v>802.1</v>
      </c>
      <c r="H217" s="91">
        <f aca="true" t="shared" si="111" ref="H217:R217">H218</f>
        <v>0</v>
      </c>
      <c r="I217" s="91">
        <f t="shared" si="111"/>
        <v>802.1</v>
      </c>
      <c r="J217" s="91">
        <f t="shared" si="111"/>
        <v>0</v>
      </c>
      <c r="K217" s="91">
        <f t="shared" si="111"/>
        <v>802.1</v>
      </c>
      <c r="L217" s="91">
        <f t="shared" si="111"/>
        <v>0</v>
      </c>
      <c r="M217" s="91">
        <f t="shared" si="111"/>
        <v>802.1</v>
      </c>
      <c r="N217" s="91">
        <f t="shared" si="111"/>
        <v>0</v>
      </c>
      <c r="O217" s="91">
        <f t="shared" si="111"/>
        <v>802.1</v>
      </c>
      <c r="P217" s="91">
        <f t="shared" si="111"/>
        <v>0</v>
      </c>
      <c r="Q217" s="91">
        <f t="shared" si="111"/>
        <v>802.1</v>
      </c>
      <c r="R217" s="91">
        <f t="shared" si="111"/>
        <v>0</v>
      </c>
    </row>
    <row r="218" spans="1:18" ht="40.5">
      <c r="A218" s="92" t="s">
        <v>469</v>
      </c>
      <c r="B218" s="95">
        <v>115</v>
      </c>
      <c r="C218" s="94" t="s">
        <v>160</v>
      </c>
      <c r="D218" s="94" t="s">
        <v>160</v>
      </c>
      <c r="E218" s="94" t="s">
        <v>12</v>
      </c>
      <c r="F218" s="94"/>
      <c r="G218" s="91">
        <f>G219+G222+G225</f>
        <v>802.1</v>
      </c>
      <c r="H218" s="91">
        <f aca="true" t="shared" si="112" ref="H218:R218">H219+H222+H225</f>
        <v>0</v>
      </c>
      <c r="I218" s="91">
        <f t="shared" si="112"/>
        <v>802.1</v>
      </c>
      <c r="J218" s="91">
        <f t="shared" si="112"/>
        <v>0</v>
      </c>
      <c r="K218" s="91">
        <f t="shared" si="112"/>
        <v>802.1</v>
      </c>
      <c r="L218" s="91">
        <f t="shared" si="112"/>
        <v>0</v>
      </c>
      <c r="M218" s="91">
        <f t="shared" si="112"/>
        <v>802.1</v>
      </c>
      <c r="N218" s="91">
        <f t="shared" si="112"/>
        <v>0</v>
      </c>
      <c r="O218" s="91">
        <f t="shared" si="112"/>
        <v>802.1</v>
      </c>
      <c r="P218" s="91">
        <f t="shared" si="112"/>
        <v>0</v>
      </c>
      <c r="Q218" s="91">
        <f t="shared" si="112"/>
        <v>802.1</v>
      </c>
      <c r="R218" s="91">
        <f t="shared" si="112"/>
        <v>0</v>
      </c>
    </row>
    <row r="219" spans="1:18" ht="40.5">
      <c r="A219" s="92" t="s">
        <v>453</v>
      </c>
      <c r="B219" s="95">
        <v>115</v>
      </c>
      <c r="C219" s="94" t="s">
        <v>160</v>
      </c>
      <c r="D219" s="94" t="s">
        <v>160</v>
      </c>
      <c r="E219" s="94" t="s">
        <v>13</v>
      </c>
      <c r="F219" s="94"/>
      <c r="G219" s="91">
        <f>G220</f>
        <v>512.2</v>
      </c>
      <c r="H219" s="91">
        <f aca="true" t="shared" si="113" ref="H219:R220">H220</f>
        <v>0</v>
      </c>
      <c r="I219" s="91">
        <f t="shared" si="113"/>
        <v>522.1</v>
      </c>
      <c r="J219" s="91">
        <f t="shared" si="113"/>
        <v>0</v>
      </c>
      <c r="K219" s="91">
        <f t="shared" si="113"/>
        <v>522.1</v>
      </c>
      <c r="L219" s="91">
        <f t="shared" si="113"/>
        <v>0</v>
      </c>
      <c r="M219" s="91">
        <f t="shared" si="113"/>
        <v>522.1</v>
      </c>
      <c r="N219" s="91">
        <f t="shared" si="113"/>
        <v>0</v>
      </c>
      <c r="O219" s="91">
        <f t="shared" si="113"/>
        <v>522.1</v>
      </c>
      <c r="P219" s="91">
        <f t="shared" si="113"/>
        <v>0</v>
      </c>
      <c r="Q219" s="91">
        <f t="shared" si="113"/>
        <v>522.1</v>
      </c>
      <c r="R219" s="91">
        <f t="shared" si="113"/>
        <v>0</v>
      </c>
    </row>
    <row r="220" spans="1:18" ht="20.25">
      <c r="A220" s="92" t="s">
        <v>47</v>
      </c>
      <c r="B220" s="95">
        <v>115</v>
      </c>
      <c r="C220" s="94" t="s">
        <v>160</v>
      </c>
      <c r="D220" s="94" t="s">
        <v>160</v>
      </c>
      <c r="E220" s="94" t="s">
        <v>46</v>
      </c>
      <c r="F220" s="94"/>
      <c r="G220" s="91">
        <f>G221</f>
        <v>512.2</v>
      </c>
      <c r="H220" s="91">
        <f t="shared" si="113"/>
        <v>0</v>
      </c>
      <c r="I220" s="91">
        <f t="shared" si="113"/>
        <v>522.1</v>
      </c>
      <c r="J220" s="91">
        <f t="shared" si="113"/>
        <v>0</v>
      </c>
      <c r="K220" s="91">
        <f t="shared" si="113"/>
        <v>522.1</v>
      </c>
      <c r="L220" s="91">
        <f t="shared" si="113"/>
        <v>0</v>
      </c>
      <c r="M220" s="91">
        <f t="shared" si="113"/>
        <v>522.1</v>
      </c>
      <c r="N220" s="91">
        <f t="shared" si="113"/>
        <v>0</v>
      </c>
      <c r="O220" s="91">
        <f t="shared" si="113"/>
        <v>522.1</v>
      </c>
      <c r="P220" s="91">
        <f t="shared" si="113"/>
        <v>0</v>
      </c>
      <c r="Q220" s="91">
        <f t="shared" si="113"/>
        <v>522.1</v>
      </c>
      <c r="R220" s="91">
        <f t="shared" si="113"/>
        <v>0</v>
      </c>
    </row>
    <row r="221" spans="1:18" ht="20.25">
      <c r="A221" s="92" t="s">
        <v>223</v>
      </c>
      <c r="B221" s="95">
        <v>115</v>
      </c>
      <c r="C221" s="94" t="s">
        <v>160</v>
      </c>
      <c r="D221" s="94" t="s">
        <v>160</v>
      </c>
      <c r="E221" s="94" t="s">
        <v>46</v>
      </c>
      <c r="F221" s="94" t="s">
        <v>222</v>
      </c>
      <c r="G221" s="91">
        <v>512.2</v>
      </c>
      <c r="H221" s="91"/>
      <c r="I221" s="91">
        <v>522.1</v>
      </c>
      <c r="J221" s="91"/>
      <c r="K221" s="91">
        <f>L221+M221+N221</f>
        <v>522.1</v>
      </c>
      <c r="L221" s="91"/>
      <c r="M221" s="91">
        <v>522.1</v>
      </c>
      <c r="N221" s="91"/>
      <c r="O221" s="91">
        <f>P221+Q221+R221</f>
        <v>522.1</v>
      </c>
      <c r="P221" s="91"/>
      <c r="Q221" s="91">
        <v>522.1</v>
      </c>
      <c r="R221" s="91"/>
    </row>
    <row r="222" spans="1:18" ht="60.75">
      <c r="A222" s="92" t="s">
        <v>24</v>
      </c>
      <c r="B222" s="95">
        <v>115</v>
      </c>
      <c r="C222" s="94" t="s">
        <v>160</v>
      </c>
      <c r="D222" s="94" t="s">
        <v>160</v>
      </c>
      <c r="E222" s="94" t="s">
        <v>43</v>
      </c>
      <c r="F222" s="94"/>
      <c r="G222" s="91">
        <f>G223</f>
        <v>264.9</v>
      </c>
      <c r="H222" s="91">
        <f aca="true" t="shared" si="114" ref="H222:R223">H223</f>
        <v>0</v>
      </c>
      <c r="I222" s="91">
        <f t="shared" si="114"/>
        <v>265</v>
      </c>
      <c r="J222" s="91">
        <f t="shared" si="114"/>
        <v>0</v>
      </c>
      <c r="K222" s="91">
        <f t="shared" si="114"/>
        <v>265</v>
      </c>
      <c r="L222" s="91">
        <f t="shared" si="114"/>
        <v>0</v>
      </c>
      <c r="M222" s="91">
        <f t="shared" si="114"/>
        <v>265</v>
      </c>
      <c r="N222" s="91">
        <f t="shared" si="114"/>
        <v>0</v>
      </c>
      <c r="O222" s="91">
        <f t="shared" si="114"/>
        <v>265</v>
      </c>
      <c r="P222" s="91">
        <f t="shared" si="114"/>
        <v>0</v>
      </c>
      <c r="Q222" s="91">
        <f t="shared" si="114"/>
        <v>265</v>
      </c>
      <c r="R222" s="91">
        <f t="shared" si="114"/>
        <v>0</v>
      </c>
    </row>
    <row r="223" spans="1:18" ht="20.25">
      <c r="A223" s="92" t="s">
        <v>47</v>
      </c>
      <c r="B223" s="95">
        <v>115</v>
      </c>
      <c r="C223" s="94" t="s">
        <v>160</v>
      </c>
      <c r="D223" s="94" t="s">
        <v>160</v>
      </c>
      <c r="E223" s="94" t="s">
        <v>44</v>
      </c>
      <c r="F223" s="94"/>
      <c r="G223" s="91">
        <f>G224</f>
        <v>264.9</v>
      </c>
      <c r="H223" s="91">
        <f t="shared" si="114"/>
        <v>0</v>
      </c>
      <c r="I223" s="91">
        <f t="shared" si="114"/>
        <v>265</v>
      </c>
      <c r="J223" s="91">
        <f t="shared" si="114"/>
        <v>0</v>
      </c>
      <c r="K223" s="91">
        <f t="shared" si="114"/>
        <v>265</v>
      </c>
      <c r="L223" s="91">
        <f t="shared" si="114"/>
        <v>0</v>
      </c>
      <c r="M223" s="91">
        <f t="shared" si="114"/>
        <v>265</v>
      </c>
      <c r="N223" s="91">
        <f t="shared" si="114"/>
        <v>0</v>
      </c>
      <c r="O223" s="91">
        <f t="shared" si="114"/>
        <v>265</v>
      </c>
      <c r="P223" s="91">
        <f t="shared" si="114"/>
        <v>0</v>
      </c>
      <c r="Q223" s="91">
        <f t="shared" si="114"/>
        <v>265</v>
      </c>
      <c r="R223" s="91">
        <f t="shared" si="114"/>
        <v>0</v>
      </c>
    </row>
    <row r="224" spans="1:18" ht="20.25">
      <c r="A224" s="92" t="s">
        <v>223</v>
      </c>
      <c r="B224" s="95">
        <v>115</v>
      </c>
      <c r="C224" s="94" t="s">
        <v>160</v>
      </c>
      <c r="D224" s="94" t="s">
        <v>160</v>
      </c>
      <c r="E224" s="94" t="s">
        <v>44</v>
      </c>
      <c r="F224" s="94" t="s">
        <v>222</v>
      </c>
      <c r="G224" s="91">
        <v>264.9</v>
      </c>
      <c r="H224" s="91"/>
      <c r="I224" s="91">
        <v>265</v>
      </c>
      <c r="J224" s="91"/>
      <c r="K224" s="91">
        <f>L224+N224+M224</f>
        <v>265</v>
      </c>
      <c r="L224" s="91"/>
      <c r="M224" s="91">
        <v>265</v>
      </c>
      <c r="N224" s="91"/>
      <c r="O224" s="91">
        <f>P224+R224+Q224</f>
        <v>265</v>
      </c>
      <c r="P224" s="91"/>
      <c r="Q224" s="91">
        <v>265</v>
      </c>
      <c r="R224" s="91"/>
    </row>
    <row r="225" spans="1:18" ht="60.75">
      <c r="A225" s="92" t="s">
        <v>470</v>
      </c>
      <c r="B225" s="95">
        <v>115</v>
      </c>
      <c r="C225" s="94" t="s">
        <v>160</v>
      </c>
      <c r="D225" s="94" t="s">
        <v>160</v>
      </c>
      <c r="E225" s="94" t="s">
        <v>371</v>
      </c>
      <c r="F225" s="94"/>
      <c r="G225" s="91">
        <f>G226</f>
        <v>25</v>
      </c>
      <c r="H225" s="91">
        <f aca="true" t="shared" si="115" ref="H225:R226">H226</f>
        <v>0</v>
      </c>
      <c r="I225" s="91">
        <f t="shared" si="115"/>
        <v>15</v>
      </c>
      <c r="J225" s="91">
        <f t="shared" si="115"/>
        <v>0</v>
      </c>
      <c r="K225" s="91">
        <f t="shared" si="115"/>
        <v>15</v>
      </c>
      <c r="L225" s="91">
        <f t="shared" si="115"/>
        <v>0</v>
      </c>
      <c r="M225" s="91">
        <f t="shared" si="115"/>
        <v>15</v>
      </c>
      <c r="N225" s="91">
        <f t="shared" si="115"/>
        <v>0</v>
      </c>
      <c r="O225" s="91">
        <f t="shared" si="115"/>
        <v>15</v>
      </c>
      <c r="P225" s="91">
        <f t="shared" si="115"/>
        <v>0</v>
      </c>
      <c r="Q225" s="91">
        <f t="shared" si="115"/>
        <v>15</v>
      </c>
      <c r="R225" s="91">
        <f t="shared" si="115"/>
        <v>0</v>
      </c>
    </row>
    <row r="226" spans="1:18" ht="20.25">
      <c r="A226" s="92" t="s">
        <v>47</v>
      </c>
      <c r="B226" s="95">
        <v>115</v>
      </c>
      <c r="C226" s="94" t="s">
        <v>160</v>
      </c>
      <c r="D226" s="94" t="s">
        <v>160</v>
      </c>
      <c r="E226" s="94" t="s">
        <v>45</v>
      </c>
      <c r="F226" s="94"/>
      <c r="G226" s="91">
        <f>G227</f>
        <v>25</v>
      </c>
      <c r="H226" s="91">
        <f t="shared" si="115"/>
        <v>0</v>
      </c>
      <c r="I226" s="91">
        <f t="shared" si="115"/>
        <v>15</v>
      </c>
      <c r="J226" s="91">
        <f t="shared" si="115"/>
        <v>0</v>
      </c>
      <c r="K226" s="91">
        <f t="shared" si="115"/>
        <v>15</v>
      </c>
      <c r="L226" s="91">
        <f t="shared" si="115"/>
        <v>0</v>
      </c>
      <c r="M226" s="91">
        <f t="shared" si="115"/>
        <v>15</v>
      </c>
      <c r="N226" s="91">
        <f t="shared" si="115"/>
        <v>0</v>
      </c>
      <c r="O226" s="91">
        <f t="shared" si="115"/>
        <v>15</v>
      </c>
      <c r="P226" s="91">
        <f t="shared" si="115"/>
        <v>0</v>
      </c>
      <c r="Q226" s="91">
        <f t="shared" si="115"/>
        <v>15</v>
      </c>
      <c r="R226" s="91">
        <f t="shared" si="115"/>
        <v>0</v>
      </c>
    </row>
    <row r="227" spans="1:18" ht="20.25">
      <c r="A227" s="92" t="s">
        <v>223</v>
      </c>
      <c r="B227" s="95">
        <v>115</v>
      </c>
      <c r="C227" s="94" t="s">
        <v>160</v>
      </c>
      <c r="D227" s="94" t="s">
        <v>160</v>
      </c>
      <c r="E227" s="94" t="s">
        <v>372</v>
      </c>
      <c r="F227" s="94" t="s">
        <v>222</v>
      </c>
      <c r="G227" s="91">
        <v>25</v>
      </c>
      <c r="H227" s="91"/>
      <c r="I227" s="91">
        <v>15</v>
      </c>
      <c r="J227" s="91"/>
      <c r="K227" s="91">
        <f>L227+M227+N227</f>
        <v>15</v>
      </c>
      <c r="L227" s="91"/>
      <c r="M227" s="91">
        <v>15</v>
      </c>
      <c r="N227" s="91"/>
      <c r="O227" s="91">
        <f>P227+Q227+R227</f>
        <v>15</v>
      </c>
      <c r="P227" s="91"/>
      <c r="Q227" s="91">
        <v>15</v>
      </c>
      <c r="R227" s="91"/>
    </row>
    <row r="228" spans="1:18" ht="40.5">
      <c r="A228" s="92" t="s">
        <v>448</v>
      </c>
      <c r="B228" s="95">
        <v>115</v>
      </c>
      <c r="C228" s="94" t="s">
        <v>160</v>
      </c>
      <c r="D228" s="94" t="s">
        <v>160</v>
      </c>
      <c r="E228" s="94" t="s">
        <v>292</v>
      </c>
      <c r="F228" s="94"/>
      <c r="G228" s="91">
        <f>G229</f>
        <v>10</v>
      </c>
      <c r="H228" s="91">
        <f aca="true" t="shared" si="116" ref="H228:R230">H229</f>
        <v>0</v>
      </c>
      <c r="I228" s="91">
        <f t="shared" si="116"/>
        <v>20</v>
      </c>
      <c r="J228" s="91">
        <f t="shared" si="116"/>
        <v>0</v>
      </c>
      <c r="K228" s="91">
        <f t="shared" si="116"/>
        <v>0</v>
      </c>
      <c r="L228" s="91">
        <f t="shared" si="116"/>
        <v>0</v>
      </c>
      <c r="M228" s="91">
        <f t="shared" si="116"/>
        <v>0</v>
      </c>
      <c r="N228" s="91">
        <f t="shared" si="116"/>
        <v>0</v>
      </c>
      <c r="O228" s="91">
        <f t="shared" si="116"/>
        <v>0</v>
      </c>
      <c r="P228" s="91">
        <f t="shared" si="116"/>
        <v>0</v>
      </c>
      <c r="Q228" s="91">
        <f>Q229</f>
        <v>0</v>
      </c>
      <c r="R228" s="91">
        <f t="shared" si="116"/>
        <v>0</v>
      </c>
    </row>
    <row r="229" spans="1:18" ht="40.5">
      <c r="A229" s="92" t="s">
        <v>450</v>
      </c>
      <c r="B229" s="95">
        <v>115</v>
      </c>
      <c r="C229" s="94" t="s">
        <v>160</v>
      </c>
      <c r="D229" s="94" t="s">
        <v>160</v>
      </c>
      <c r="E229" s="94" t="s">
        <v>374</v>
      </c>
      <c r="F229" s="94"/>
      <c r="G229" s="91">
        <f>G230</f>
        <v>10</v>
      </c>
      <c r="H229" s="91">
        <f t="shared" si="116"/>
        <v>0</v>
      </c>
      <c r="I229" s="91">
        <f t="shared" si="116"/>
        <v>20</v>
      </c>
      <c r="J229" s="91">
        <f t="shared" si="116"/>
        <v>0</v>
      </c>
      <c r="K229" s="91">
        <f t="shared" si="116"/>
        <v>0</v>
      </c>
      <c r="L229" s="91">
        <f t="shared" si="116"/>
        <v>0</v>
      </c>
      <c r="M229" s="91">
        <f t="shared" si="116"/>
        <v>0</v>
      </c>
      <c r="N229" s="91">
        <f t="shared" si="116"/>
        <v>0</v>
      </c>
      <c r="O229" s="91">
        <f t="shared" si="116"/>
        <v>0</v>
      </c>
      <c r="P229" s="91">
        <f t="shared" si="116"/>
        <v>0</v>
      </c>
      <c r="Q229" s="91">
        <f t="shared" si="116"/>
        <v>0</v>
      </c>
      <c r="R229" s="91">
        <f t="shared" si="116"/>
        <v>0</v>
      </c>
    </row>
    <row r="230" spans="1:18" ht="40.5">
      <c r="A230" s="92" t="s">
        <v>39</v>
      </c>
      <c r="B230" s="95">
        <v>115</v>
      </c>
      <c r="C230" s="94" t="s">
        <v>160</v>
      </c>
      <c r="D230" s="94" t="s">
        <v>160</v>
      </c>
      <c r="E230" s="94" t="s">
        <v>378</v>
      </c>
      <c r="F230" s="94"/>
      <c r="G230" s="91">
        <f>G231</f>
        <v>10</v>
      </c>
      <c r="H230" s="91">
        <f t="shared" si="116"/>
        <v>0</v>
      </c>
      <c r="I230" s="91">
        <f t="shared" si="116"/>
        <v>20</v>
      </c>
      <c r="J230" s="91">
        <f t="shared" si="116"/>
        <v>0</v>
      </c>
      <c r="K230" s="91">
        <f t="shared" si="116"/>
        <v>0</v>
      </c>
      <c r="L230" s="91">
        <f t="shared" si="116"/>
        <v>0</v>
      </c>
      <c r="M230" s="91">
        <f t="shared" si="116"/>
        <v>0</v>
      </c>
      <c r="N230" s="91">
        <f t="shared" si="116"/>
        <v>0</v>
      </c>
      <c r="O230" s="91">
        <f t="shared" si="116"/>
        <v>0</v>
      </c>
      <c r="P230" s="91">
        <f t="shared" si="116"/>
        <v>0</v>
      </c>
      <c r="Q230" s="91">
        <f t="shared" si="116"/>
        <v>0</v>
      </c>
      <c r="R230" s="91">
        <f t="shared" si="116"/>
        <v>0</v>
      </c>
    </row>
    <row r="231" spans="1:18" ht="40.5">
      <c r="A231" s="92" t="s">
        <v>243</v>
      </c>
      <c r="B231" s="95">
        <v>115</v>
      </c>
      <c r="C231" s="94" t="s">
        <v>160</v>
      </c>
      <c r="D231" s="94" t="s">
        <v>160</v>
      </c>
      <c r="E231" s="94" t="s">
        <v>379</v>
      </c>
      <c r="F231" s="94"/>
      <c r="G231" s="91">
        <f>G232</f>
        <v>10</v>
      </c>
      <c r="H231" s="91">
        <f aca="true" t="shared" si="117" ref="H231:R231">H232</f>
        <v>0</v>
      </c>
      <c r="I231" s="91">
        <f t="shared" si="117"/>
        <v>20</v>
      </c>
      <c r="J231" s="91">
        <f t="shared" si="117"/>
        <v>0</v>
      </c>
      <c r="K231" s="91">
        <f t="shared" si="117"/>
        <v>0</v>
      </c>
      <c r="L231" s="91">
        <f t="shared" si="117"/>
        <v>0</v>
      </c>
      <c r="M231" s="91">
        <f t="shared" si="117"/>
        <v>0</v>
      </c>
      <c r="N231" s="91">
        <f t="shared" si="117"/>
        <v>0</v>
      </c>
      <c r="O231" s="91">
        <f t="shared" si="117"/>
        <v>0</v>
      </c>
      <c r="P231" s="91">
        <f t="shared" si="117"/>
        <v>0</v>
      </c>
      <c r="Q231" s="91">
        <f t="shared" si="117"/>
        <v>0</v>
      </c>
      <c r="R231" s="91">
        <f t="shared" si="117"/>
        <v>0</v>
      </c>
    </row>
    <row r="232" spans="1:18" ht="20.25">
      <c r="A232" s="92" t="s">
        <v>223</v>
      </c>
      <c r="B232" s="95">
        <v>115</v>
      </c>
      <c r="C232" s="94" t="s">
        <v>160</v>
      </c>
      <c r="D232" s="94" t="s">
        <v>160</v>
      </c>
      <c r="E232" s="94" t="s">
        <v>379</v>
      </c>
      <c r="F232" s="94" t="s">
        <v>222</v>
      </c>
      <c r="G232" s="91">
        <v>10</v>
      </c>
      <c r="H232" s="91"/>
      <c r="I232" s="91">
        <v>20</v>
      </c>
      <c r="J232" s="91"/>
      <c r="K232" s="91">
        <f>L232+M232+N232</f>
        <v>0</v>
      </c>
      <c r="L232" s="91"/>
      <c r="M232" s="91"/>
      <c r="N232" s="91"/>
      <c r="O232" s="91">
        <f>P232+Q232+R232</f>
        <v>0</v>
      </c>
      <c r="P232" s="91"/>
      <c r="Q232" s="91"/>
      <c r="R232" s="91"/>
    </row>
    <row r="233" spans="1:18" ht="40.5">
      <c r="A233" s="92" t="s">
        <v>467</v>
      </c>
      <c r="B233" s="95">
        <v>115</v>
      </c>
      <c r="C233" s="94" t="s">
        <v>160</v>
      </c>
      <c r="D233" s="94" t="s">
        <v>160</v>
      </c>
      <c r="E233" s="94" t="s">
        <v>300</v>
      </c>
      <c r="F233" s="94"/>
      <c r="G233" s="91">
        <f>G234+G237+G240+G243</f>
        <v>201.6</v>
      </c>
      <c r="H233" s="91">
        <f aca="true" t="shared" si="118" ref="H233:R233">H234+H237+H240+H243</f>
        <v>0</v>
      </c>
      <c r="I233" s="91">
        <f>I234+I237+I240+I243</f>
        <v>201.6</v>
      </c>
      <c r="J233" s="91">
        <f t="shared" si="118"/>
        <v>0</v>
      </c>
      <c r="K233" s="91">
        <f t="shared" si="118"/>
        <v>201.6</v>
      </c>
      <c r="L233" s="91">
        <f t="shared" si="118"/>
        <v>0</v>
      </c>
      <c r="M233" s="91">
        <f t="shared" si="118"/>
        <v>201.6</v>
      </c>
      <c r="N233" s="91">
        <f t="shared" si="118"/>
        <v>0</v>
      </c>
      <c r="O233" s="91">
        <f t="shared" si="118"/>
        <v>201.6</v>
      </c>
      <c r="P233" s="91">
        <f t="shared" si="118"/>
        <v>0</v>
      </c>
      <c r="Q233" s="91">
        <f t="shared" si="118"/>
        <v>201.6</v>
      </c>
      <c r="R233" s="91">
        <f t="shared" si="118"/>
        <v>0</v>
      </c>
    </row>
    <row r="234" spans="1:18" ht="40.5">
      <c r="A234" s="92" t="s">
        <v>301</v>
      </c>
      <c r="B234" s="95">
        <v>115</v>
      </c>
      <c r="C234" s="94" t="s">
        <v>160</v>
      </c>
      <c r="D234" s="94" t="s">
        <v>160</v>
      </c>
      <c r="E234" s="94" t="s">
        <v>302</v>
      </c>
      <c r="F234" s="94"/>
      <c r="G234" s="91">
        <f>G235</f>
        <v>148</v>
      </c>
      <c r="H234" s="91">
        <f aca="true" t="shared" si="119" ref="H234:R235">H235</f>
        <v>0</v>
      </c>
      <c r="I234" s="91">
        <f t="shared" si="119"/>
        <v>148</v>
      </c>
      <c r="J234" s="91">
        <f t="shared" si="119"/>
        <v>0</v>
      </c>
      <c r="K234" s="91">
        <f t="shared" si="119"/>
        <v>148</v>
      </c>
      <c r="L234" s="91">
        <f t="shared" si="119"/>
        <v>0</v>
      </c>
      <c r="M234" s="91">
        <f t="shared" si="119"/>
        <v>148</v>
      </c>
      <c r="N234" s="91">
        <f t="shared" si="119"/>
        <v>0</v>
      </c>
      <c r="O234" s="91">
        <f t="shared" si="119"/>
        <v>148</v>
      </c>
      <c r="P234" s="91">
        <f t="shared" si="119"/>
        <v>0</v>
      </c>
      <c r="Q234" s="91">
        <f t="shared" si="119"/>
        <v>148</v>
      </c>
      <c r="R234" s="91">
        <f t="shared" si="119"/>
        <v>0</v>
      </c>
    </row>
    <row r="235" spans="1:18" ht="20.25">
      <c r="A235" s="100" t="s">
        <v>212</v>
      </c>
      <c r="B235" s="95">
        <v>115</v>
      </c>
      <c r="C235" s="94" t="s">
        <v>160</v>
      </c>
      <c r="D235" s="94" t="s">
        <v>160</v>
      </c>
      <c r="E235" s="94" t="s">
        <v>303</v>
      </c>
      <c r="F235" s="94"/>
      <c r="G235" s="91">
        <f>G236</f>
        <v>148</v>
      </c>
      <c r="H235" s="91">
        <f t="shared" si="119"/>
        <v>0</v>
      </c>
      <c r="I235" s="91">
        <f t="shared" si="119"/>
        <v>148</v>
      </c>
      <c r="J235" s="91">
        <f t="shared" si="119"/>
        <v>0</v>
      </c>
      <c r="K235" s="91">
        <f t="shared" si="119"/>
        <v>148</v>
      </c>
      <c r="L235" s="91">
        <f t="shared" si="119"/>
        <v>0</v>
      </c>
      <c r="M235" s="91">
        <f t="shared" si="119"/>
        <v>148</v>
      </c>
      <c r="N235" s="91">
        <f t="shared" si="119"/>
        <v>0</v>
      </c>
      <c r="O235" s="91">
        <f t="shared" si="119"/>
        <v>148</v>
      </c>
      <c r="P235" s="91">
        <f t="shared" si="119"/>
        <v>0</v>
      </c>
      <c r="Q235" s="91">
        <f t="shared" si="119"/>
        <v>148</v>
      </c>
      <c r="R235" s="91">
        <f t="shared" si="119"/>
        <v>0</v>
      </c>
    </row>
    <row r="236" spans="1:18" ht="20.25">
      <c r="A236" s="92" t="s">
        <v>223</v>
      </c>
      <c r="B236" s="95">
        <v>115</v>
      </c>
      <c r="C236" s="94" t="s">
        <v>160</v>
      </c>
      <c r="D236" s="94" t="s">
        <v>160</v>
      </c>
      <c r="E236" s="94" t="s">
        <v>303</v>
      </c>
      <c r="F236" s="94" t="s">
        <v>222</v>
      </c>
      <c r="G236" s="91">
        <f>H236+I236+J236</f>
        <v>148</v>
      </c>
      <c r="H236" s="91"/>
      <c r="I236" s="91">
        <v>148</v>
      </c>
      <c r="J236" s="91"/>
      <c r="K236" s="91">
        <f>L236+M236+N236</f>
        <v>148</v>
      </c>
      <c r="L236" s="91"/>
      <c r="M236" s="91">
        <v>148</v>
      </c>
      <c r="N236" s="91"/>
      <c r="O236" s="91">
        <v>148</v>
      </c>
      <c r="P236" s="91"/>
      <c r="Q236" s="91">
        <v>148</v>
      </c>
      <c r="R236" s="91"/>
    </row>
    <row r="237" spans="1:18" ht="40.5">
      <c r="A237" s="92" t="s">
        <v>305</v>
      </c>
      <c r="B237" s="95">
        <v>115</v>
      </c>
      <c r="C237" s="94" t="s">
        <v>160</v>
      </c>
      <c r="D237" s="94" t="s">
        <v>160</v>
      </c>
      <c r="E237" s="94" t="s">
        <v>304</v>
      </c>
      <c r="F237" s="94"/>
      <c r="G237" s="91">
        <f>G238</f>
        <v>3.6</v>
      </c>
      <c r="H237" s="91">
        <f aca="true" t="shared" si="120" ref="H237:R238">H238</f>
        <v>0</v>
      </c>
      <c r="I237" s="91">
        <f t="shared" si="120"/>
        <v>3.6</v>
      </c>
      <c r="J237" s="91">
        <f t="shared" si="120"/>
        <v>0</v>
      </c>
      <c r="K237" s="91">
        <f t="shared" si="120"/>
        <v>3.6</v>
      </c>
      <c r="L237" s="91">
        <f t="shared" si="120"/>
        <v>0</v>
      </c>
      <c r="M237" s="91">
        <f t="shared" si="120"/>
        <v>3.6</v>
      </c>
      <c r="N237" s="91">
        <f t="shared" si="120"/>
        <v>0</v>
      </c>
      <c r="O237" s="91">
        <f t="shared" si="120"/>
        <v>3.6</v>
      </c>
      <c r="P237" s="91">
        <f t="shared" si="120"/>
        <v>0</v>
      </c>
      <c r="Q237" s="91">
        <f t="shared" si="120"/>
        <v>3.6</v>
      </c>
      <c r="R237" s="91">
        <f t="shared" si="120"/>
        <v>0</v>
      </c>
    </row>
    <row r="238" spans="1:18" ht="20.25">
      <c r="A238" s="100" t="s">
        <v>212</v>
      </c>
      <c r="B238" s="95">
        <v>115</v>
      </c>
      <c r="C238" s="94" t="s">
        <v>160</v>
      </c>
      <c r="D238" s="94" t="s">
        <v>160</v>
      </c>
      <c r="E238" s="94" t="s">
        <v>306</v>
      </c>
      <c r="F238" s="94"/>
      <c r="G238" s="91">
        <f>G239</f>
        <v>3.6</v>
      </c>
      <c r="H238" s="91">
        <f t="shared" si="120"/>
        <v>0</v>
      </c>
      <c r="I238" s="91">
        <f t="shared" si="120"/>
        <v>3.6</v>
      </c>
      <c r="J238" s="91">
        <f t="shared" si="120"/>
        <v>0</v>
      </c>
      <c r="K238" s="91">
        <f t="shared" si="120"/>
        <v>3.6</v>
      </c>
      <c r="L238" s="91">
        <f t="shared" si="120"/>
        <v>0</v>
      </c>
      <c r="M238" s="91">
        <f t="shared" si="120"/>
        <v>3.6</v>
      </c>
      <c r="N238" s="91">
        <f t="shared" si="120"/>
        <v>0</v>
      </c>
      <c r="O238" s="91">
        <f t="shared" si="120"/>
        <v>3.6</v>
      </c>
      <c r="P238" s="91">
        <f t="shared" si="120"/>
        <v>0</v>
      </c>
      <c r="Q238" s="91">
        <f t="shared" si="120"/>
        <v>3.6</v>
      </c>
      <c r="R238" s="91">
        <f t="shared" si="120"/>
        <v>0</v>
      </c>
    </row>
    <row r="239" spans="1:18" ht="20.25">
      <c r="A239" s="92" t="s">
        <v>223</v>
      </c>
      <c r="B239" s="95">
        <v>115</v>
      </c>
      <c r="C239" s="94" t="s">
        <v>160</v>
      </c>
      <c r="D239" s="94" t="s">
        <v>160</v>
      </c>
      <c r="E239" s="94" t="s">
        <v>306</v>
      </c>
      <c r="F239" s="94" t="s">
        <v>222</v>
      </c>
      <c r="G239" s="91">
        <f>H239+J239+I239</f>
        <v>3.6</v>
      </c>
      <c r="H239" s="91"/>
      <c r="I239" s="91">
        <v>3.6</v>
      </c>
      <c r="J239" s="91"/>
      <c r="K239" s="91">
        <f>L239+N239+M239</f>
        <v>3.6</v>
      </c>
      <c r="L239" s="91"/>
      <c r="M239" s="91">
        <v>3.6</v>
      </c>
      <c r="N239" s="91"/>
      <c r="O239" s="91">
        <f>P239+R239+Q239</f>
        <v>3.6</v>
      </c>
      <c r="P239" s="91"/>
      <c r="Q239" s="91">
        <v>3.6</v>
      </c>
      <c r="R239" s="91"/>
    </row>
    <row r="240" spans="1:18" ht="40.5">
      <c r="A240" s="92" t="s">
        <v>38</v>
      </c>
      <c r="B240" s="95">
        <v>115</v>
      </c>
      <c r="C240" s="94" t="s">
        <v>160</v>
      </c>
      <c r="D240" s="94" t="s">
        <v>160</v>
      </c>
      <c r="E240" s="94" t="s">
        <v>307</v>
      </c>
      <c r="F240" s="94"/>
      <c r="G240" s="91">
        <f>G241</f>
        <v>15</v>
      </c>
      <c r="H240" s="91">
        <f aca="true" t="shared" si="121" ref="H240:R241">H241</f>
        <v>0</v>
      </c>
      <c r="I240" s="91">
        <f t="shared" si="121"/>
        <v>15</v>
      </c>
      <c r="J240" s="91">
        <f t="shared" si="121"/>
        <v>0</v>
      </c>
      <c r="K240" s="91">
        <f t="shared" si="121"/>
        <v>15</v>
      </c>
      <c r="L240" s="91">
        <f t="shared" si="121"/>
        <v>0</v>
      </c>
      <c r="M240" s="91">
        <f t="shared" si="121"/>
        <v>15</v>
      </c>
      <c r="N240" s="91">
        <f t="shared" si="121"/>
        <v>0</v>
      </c>
      <c r="O240" s="91">
        <f t="shared" si="121"/>
        <v>15</v>
      </c>
      <c r="P240" s="91">
        <f t="shared" si="121"/>
        <v>0</v>
      </c>
      <c r="Q240" s="91">
        <f t="shared" si="121"/>
        <v>15</v>
      </c>
      <c r="R240" s="91">
        <f t="shared" si="121"/>
        <v>0</v>
      </c>
    </row>
    <row r="241" spans="1:18" ht="20.25">
      <c r="A241" s="100" t="s">
        <v>212</v>
      </c>
      <c r="B241" s="95">
        <v>115</v>
      </c>
      <c r="C241" s="94" t="s">
        <v>160</v>
      </c>
      <c r="D241" s="94" t="s">
        <v>160</v>
      </c>
      <c r="E241" s="94" t="s">
        <v>308</v>
      </c>
      <c r="F241" s="94"/>
      <c r="G241" s="91">
        <f>G242</f>
        <v>15</v>
      </c>
      <c r="H241" s="91">
        <f t="shared" si="121"/>
        <v>0</v>
      </c>
      <c r="I241" s="91">
        <f t="shared" si="121"/>
        <v>15</v>
      </c>
      <c r="J241" s="91">
        <f t="shared" si="121"/>
        <v>0</v>
      </c>
      <c r="K241" s="91">
        <f t="shared" si="121"/>
        <v>15</v>
      </c>
      <c r="L241" s="91">
        <f t="shared" si="121"/>
        <v>0</v>
      </c>
      <c r="M241" s="91">
        <f t="shared" si="121"/>
        <v>15</v>
      </c>
      <c r="N241" s="91">
        <f t="shared" si="121"/>
        <v>0</v>
      </c>
      <c r="O241" s="91">
        <f t="shared" si="121"/>
        <v>15</v>
      </c>
      <c r="P241" s="91">
        <f t="shared" si="121"/>
        <v>0</v>
      </c>
      <c r="Q241" s="91">
        <f t="shared" si="121"/>
        <v>15</v>
      </c>
      <c r="R241" s="91">
        <f t="shared" si="121"/>
        <v>0</v>
      </c>
    </row>
    <row r="242" spans="1:18" ht="20.25">
      <c r="A242" s="92" t="s">
        <v>223</v>
      </c>
      <c r="B242" s="95">
        <v>115</v>
      </c>
      <c r="C242" s="94" t="s">
        <v>160</v>
      </c>
      <c r="D242" s="94" t="s">
        <v>160</v>
      </c>
      <c r="E242" s="94" t="s">
        <v>308</v>
      </c>
      <c r="F242" s="94" t="s">
        <v>222</v>
      </c>
      <c r="G242" s="91">
        <f>H242+I242+J242</f>
        <v>15</v>
      </c>
      <c r="H242" s="91"/>
      <c r="I242" s="91">
        <v>15</v>
      </c>
      <c r="J242" s="91"/>
      <c r="K242" s="91">
        <f>L242+M242+N242</f>
        <v>15</v>
      </c>
      <c r="L242" s="91"/>
      <c r="M242" s="91">
        <v>15</v>
      </c>
      <c r="N242" s="91"/>
      <c r="O242" s="91">
        <f>P242+Q242+R242</f>
        <v>15</v>
      </c>
      <c r="P242" s="91"/>
      <c r="Q242" s="91">
        <v>15</v>
      </c>
      <c r="R242" s="91"/>
    </row>
    <row r="243" spans="1:18" ht="40.5">
      <c r="A243" s="92" t="s">
        <v>309</v>
      </c>
      <c r="B243" s="95">
        <v>115</v>
      </c>
      <c r="C243" s="94" t="s">
        <v>160</v>
      </c>
      <c r="D243" s="94" t="s">
        <v>160</v>
      </c>
      <c r="E243" s="94" t="s">
        <v>310</v>
      </c>
      <c r="F243" s="94"/>
      <c r="G243" s="91">
        <f>G244</f>
        <v>35</v>
      </c>
      <c r="H243" s="91">
        <f aca="true" t="shared" si="122" ref="H243:R244">H244</f>
        <v>0</v>
      </c>
      <c r="I243" s="91">
        <f t="shared" si="122"/>
        <v>35</v>
      </c>
      <c r="J243" s="91">
        <f t="shared" si="122"/>
        <v>0</v>
      </c>
      <c r="K243" s="91">
        <f t="shared" si="122"/>
        <v>35</v>
      </c>
      <c r="L243" s="91">
        <f t="shared" si="122"/>
        <v>0</v>
      </c>
      <c r="M243" s="91">
        <f t="shared" si="122"/>
        <v>35</v>
      </c>
      <c r="N243" s="91">
        <f t="shared" si="122"/>
        <v>0</v>
      </c>
      <c r="O243" s="91">
        <f t="shared" si="122"/>
        <v>35</v>
      </c>
      <c r="P243" s="91">
        <f t="shared" si="122"/>
        <v>0</v>
      </c>
      <c r="Q243" s="91">
        <f t="shared" si="122"/>
        <v>35</v>
      </c>
      <c r="R243" s="91">
        <f t="shared" si="122"/>
        <v>0</v>
      </c>
    </row>
    <row r="244" spans="1:18" ht="20.25">
      <c r="A244" s="100" t="s">
        <v>212</v>
      </c>
      <c r="B244" s="95">
        <v>115</v>
      </c>
      <c r="C244" s="94" t="s">
        <v>160</v>
      </c>
      <c r="D244" s="94" t="s">
        <v>160</v>
      </c>
      <c r="E244" s="94" t="s">
        <v>311</v>
      </c>
      <c r="F244" s="94"/>
      <c r="G244" s="91">
        <f>G245</f>
        <v>35</v>
      </c>
      <c r="H244" s="91">
        <f t="shared" si="122"/>
        <v>0</v>
      </c>
      <c r="I244" s="91">
        <f t="shared" si="122"/>
        <v>35</v>
      </c>
      <c r="J244" s="91">
        <f t="shared" si="122"/>
        <v>0</v>
      </c>
      <c r="K244" s="91">
        <f t="shared" si="122"/>
        <v>35</v>
      </c>
      <c r="L244" s="91">
        <f t="shared" si="122"/>
        <v>0</v>
      </c>
      <c r="M244" s="91">
        <f t="shared" si="122"/>
        <v>35</v>
      </c>
      <c r="N244" s="91">
        <f t="shared" si="122"/>
        <v>0</v>
      </c>
      <c r="O244" s="91">
        <f t="shared" si="122"/>
        <v>35</v>
      </c>
      <c r="P244" s="91">
        <f t="shared" si="122"/>
        <v>0</v>
      </c>
      <c r="Q244" s="91">
        <f t="shared" si="122"/>
        <v>35</v>
      </c>
      <c r="R244" s="91">
        <f t="shared" si="122"/>
        <v>0</v>
      </c>
    </row>
    <row r="245" spans="1:18" ht="20.25">
      <c r="A245" s="92" t="s">
        <v>223</v>
      </c>
      <c r="B245" s="95">
        <v>115</v>
      </c>
      <c r="C245" s="94" t="s">
        <v>160</v>
      </c>
      <c r="D245" s="94" t="s">
        <v>160</v>
      </c>
      <c r="E245" s="94" t="s">
        <v>311</v>
      </c>
      <c r="F245" s="94" t="s">
        <v>222</v>
      </c>
      <c r="G245" s="91">
        <f>H245+I245+J245</f>
        <v>35</v>
      </c>
      <c r="H245" s="91"/>
      <c r="I245" s="91">
        <v>35</v>
      </c>
      <c r="J245" s="91"/>
      <c r="K245" s="91">
        <f>L245+M245+N245</f>
        <v>35</v>
      </c>
      <c r="L245" s="91"/>
      <c r="M245" s="91">
        <v>35</v>
      </c>
      <c r="N245" s="91"/>
      <c r="O245" s="91">
        <f>P245+Q245+R245</f>
        <v>35</v>
      </c>
      <c r="P245" s="91"/>
      <c r="Q245" s="91">
        <v>35</v>
      </c>
      <c r="R245" s="91"/>
    </row>
    <row r="246" spans="1:18" ht="20.25">
      <c r="A246" s="92" t="s">
        <v>185</v>
      </c>
      <c r="B246" s="95">
        <v>115</v>
      </c>
      <c r="C246" s="94" t="s">
        <v>160</v>
      </c>
      <c r="D246" s="94" t="s">
        <v>156</v>
      </c>
      <c r="E246" s="94"/>
      <c r="F246" s="94"/>
      <c r="G246" s="91">
        <f aca="true" t="shared" si="123" ref="G246:R246">G247+G264</f>
        <v>2981.8999999999996</v>
      </c>
      <c r="H246" s="91">
        <f t="shared" si="123"/>
        <v>131.2</v>
      </c>
      <c r="I246" s="91">
        <f t="shared" si="123"/>
        <v>2850.7</v>
      </c>
      <c r="J246" s="91">
        <f t="shared" si="123"/>
        <v>0</v>
      </c>
      <c r="K246" s="91">
        <f t="shared" si="123"/>
        <v>2943.4999999999995</v>
      </c>
      <c r="L246" s="91">
        <f t="shared" si="123"/>
        <v>131.2</v>
      </c>
      <c r="M246" s="91">
        <f t="shared" si="123"/>
        <v>2812.2999999999997</v>
      </c>
      <c r="N246" s="91">
        <f t="shared" si="123"/>
        <v>0</v>
      </c>
      <c r="O246" s="91">
        <f t="shared" si="123"/>
        <v>2864.3999999999996</v>
      </c>
      <c r="P246" s="91">
        <f t="shared" si="123"/>
        <v>131.2</v>
      </c>
      <c r="Q246" s="91">
        <f t="shared" si="123"/>
        <v>2733.2</v>
      </c>
      <c r="R246" s="91">
        <f t="shared" si="123"/>
        <v>0</v>
      </c>
    </row>
    <row r="247" spans="1:18" ht="51" customHeight="1">
      <c r="A247" s="107" t="s">
        <v>468</v>
      </c>
      <c r="B247" s="95">
        <v>115</v>
      </c>
      <c r="C247" s="94" t="s">
        <v>160</v>
      </c>
      <c r="D247" s="94" t="s">
        <v>156</v>
      </c>
      <c r="E247" s="95" t="s">
        <v>338</v>
      </c>
      <c r="F247" s="94"/>
      <c r="G247" s="91">
        <f aca="true" t="shared" si="124" ref="G247:R247">G248+G255</f>
        <v>2962.7</v>
      </c>
      <c r="H247" s="91">
        <f t="shared" si="124"/>
        <v>131.2</v>
      </c>
      <c r="I247" s="91">
        <f t="shared" si="124"/>
        <v>2833.7</v>
      </c>
      <c r="J247" s="91">
        <f t="shared" si="124"/>
        <v>0</v>
      </c>
      <c r="K247" s="91">
        <f t="shared" si="124"/>
        <v>2926.4999999999995</v>
      </c>
      <c r="L247" s="91">
        <f t="shared" si="124"/>
        <v>131.2</v>
      </c>
      <c r="M247" s="91">
        <f t="shared" si="124"/>
        <v>2795.2999999999997</v>
      </c>
      <c r="N247" s="91">
        <f t="shared" si="124"/>
        <v>0</v>
      </c>
      <c r="O247" s="91">
        <f t="shared" si="124"/>
        <v>2847.3999999999996</v>
      </c>
      <c r="P247" s="91">
        <f t="shared" si="124"/>
        <v>131.2</v>
      </c>
      <c r="Q247" s="91">
        <f t="shared" si="124"/>
        <v>2716.2</v>
      </c>
      <c r="R247" s="91">
        <f t="shared" si="124"/>
        <v>0</v>
      </c>
    </row>
    <row r="248" spans="1:18" ht="20.25">
      <c r="A248" s="110" t="s">
        <v>21</v>
      </c>
      <c r="B248" s="95">
        <v>115</v>
      </c>
      <c r="C248" s="94" t="s">
        <v>160</v>
      </c>
      <c r="D248" s="94" t="s">
        <v>156</v>
      </c>
      <c r="E248" s="95" t="s">
        <v>339</v>
      </c>
      <c r="F248" s="94"/>
      <c r="G248" s="91">
        <f>G249+G252</f>
        <v>108.4</v>
      </c>
      <c r="H248" s="91">
        <f aca="true" t="shared" si="125" ref="H248:R248">H249+H252</f>
        <v>131.2</v>
      </c>
      <c r="I248" s="91">
        <f t="shared" si="125"/>
        <v>0</v>
      </c>
      <c r="J248" s="91">
        <f t="shared" si="125"/>
        <v>0</v>
      </c>
      <c r="K248" s="91">
        <f t="shared" si="125"/>
        <v>131.2</v>
      </c>
      <c r="L248" s="91">
        <f t="shared" si="125"/>
        <v>131.2</v>
      </c>
      <c r="M248" s="91">
        <f t="shared" si="125"/>
        <v>0</v>
      </c>
      <c r="N248" s="91">
        <f t="shared" si="125"/>
        <v>0</v>
      </c>
      <c r="O248" s="91">
        <f t="shared" si="125"/>
        <v>131.2</v>
      </c>
      <c r="P248" s="91">
        <f t="shared" si="125"/>
        <v>131.2</v>
      </c>
      <c r="Q248" s="91">
        <f t="shared" si="125"/>
        <v>0</v>
      </c>
      <c r="R248" s="91">
        <f t="shared" si="125"/>
        <v>0</v>
      </c>
    </row>
    <row r="249" spans="1:18" ht="60.75">
      <c r="A249" s="111" t="s">
        <v>346</v>
      </c>
      <c r="B249" s="95">
        <v>115</v>
      </c>
      <c r="C249" s="94" t="s">
        <v>160</v>
      </c>
      <c r="D249" s="94" t="s">
        <v>156</v>
      </c>
      <c r="E249" s="95" t="s">
        <v>57</v>
      </c>
      <c r="F249" s="94"/>
      <c r="G249" s="91">
        <f>G250</f>
        <v>8.4</v>
      </c>
      <c r="H249" s="91">
        <f aca="true" t="shared" si="126" ref="H249:R250">H250</f>
        <v>31.2</v>
      </c>
      <c r="I249" s="91">
        <f t="shared" si="126"/>
        <v>0</v>
      </c>
      <c r="J249" s="91">
        <f t="shared" si="126"/>
        <v>0</v>
      </c>
      <c r="K249" s="91">
        <f t="shared" si="126"/>
        <v>31.2</v>
      </c>
      <c r="L249" s="91">
        <f t="shared" si="126"/>
        <v>31.2</v>
      </c>
      <c r="M249" s="91">
        <f t="shared" si="126"/>
        <v>0</v>
      </c>
      <c r="N249" s="91">
        <f t="shared" si="126"/>
        <v>0</v>
      </c>
      <c r="O249" s="91">
        <f t="shared" si="126"/>
        <v>31.2</v>
      </c>
      <c r="P249" s="91">
        <f t="shared" si="126"/>
        <v>31.2</v>
      </c>
      <c r="Q249" s="91">
        <f t="shared" si="126"/>
        <v>0</v>
      </c>
      <c r="R249" s="91">
        <f t="shared" si="126"/>
        <v>0</v>
      </c>
    </row>
    <row r="250" spans="1:18" ht="81">
      <c r="A250" s="92" t="s">
        <v>125</v>
      </c>
      <c r="B250" s="95">
        <v>115</v>
      </c>
      <c r="C250" s="94" t="s">
        <v>160</v>
      </c>
      <c r="D250" s="94" t="s">
        <v>156</v>
      </c>
      <c r="E250" s="95" t="s">
        <v>58</v>
      </c>
      <c r="F250" s="94"/>
      <c r="G250" s="91">
        <f>G251</f>
        <v>8.4</v>
      </c>
      <c r="H250" s="91">
        <f t="shared" si="126"/>
        <v>31.2</v>
      </c>
      <c r="I250" s="91">
        <f t="shared" si="126"/>
        <v>0</v>
      </c>
      <c r="J250" s="91">
        <f t="shared" si="126"/>
        <v>0</v>
      </c>
      <c r="K250" s="91">
        <f t="shared" si="126"/>
        <v>31.2</v>
      </c>
      <c r="L250" s="91">
        <f t="shared" si="126"/>
        <v>31.2</v>
      </c>
      <c r="M250" s="91">
        <f t="shared" si="126"/>
        <v>0</v>
      </c>
      <c r="N250" s="91">
        <f t="shared" si="126"/>
        <v>0</v>
      </c>
      <c r="O250" s="91">
        <f t="shared" si="126"/>
        <v>31.2</v>
      </c>
      <c r="P250" s="91">
        <f t="shared" si="126"/>
        <v>31.2</v>
      </c>
      <c r="Q250" s="91">
        <f t="shared" si="126"/>
        <v>0</v>
      </c>
      <c r="R250" s="91">
        <f t="shared" si="126"/>
        <v>0</v>
      </c>
    </row>
    <row r="251" spans="1:18" ht="40.5">
      <c r="A251" s="92" t="s">
        <v>256</v>
      </c>
      <c r="B251" s="95">
        <v>115</v>
      </c>
      <c r="C251" s="94" t="s">
        <v>160</v>
      </c>
      <c r="D251" s="94" t="s">
        <v>156</v>
      </c>
      <c r="E251" s="95" t="s">
        <v>58</v>
      </c>
      <c r="F251" s="94" t="s">
        <v>255</v>
      </c>
      <c r="G251" s="91">
        <v>8.4</v>
      </c>
      <c r="H251" s="91">
        <v>31.2</v>
      </c>
      <c r="I251" s="91"/>
      <c r="J251" s="91"/>
      <c r="K251" s="91">
        <f>L251+M251+N251</f>
        <v>31.2</v>
      </c>
      <c r="L251" s="91">
        <v>31.2</v>
      </c>
      <c r="M251" s="91"/>
      <c r="N251" s="91"/>
      <c r="O251" s="91">
        <f>P251+Q251+R251</f>
        <v>31.2</v>
      </c>
      <c r="P251" s="91">
        <v>31.2</v>
      </c>
      <c r="Q251" s="91"/>
      <c r="R251" s="91"/>
    </row>
    <row r="252" spans="1:18" ht="51" customHeight="1">
      <c r="A252" s="96" t="s">
        <v>435</v>
      </c>
      <c r="B252" s="95">
        <v>115</v>
      </c>
      <c r="C252" s="94" t="s">
        <v>160</v>
      </c>
      <c r="D252" s="94" t="s">
        <v>156</v>
      </c>
      <c r="E252" s="95" t="s">
        <v>343</v>
      </c>
      <c r="F252" s="94"/>
      <c r="G252" s="91">
        <f>G253</f>
        <v>100</v>
      </c>
      <c r="H252" s="91">
        <f aca="true" t="shared" si="127" ref="H252:R253">H253</f>
        <v>100</v>
      </c>
      <c r="I252" s="91">
        <f t="shared" si="127"/>
        <v>0</v>
      </c>
      <c r="J252" s="91">
        <f t="shared" si="127"/>
        <v>0</v>
      </c>
      <c r="K252" s="91">
        <f t="shared" si="127"/>
        <v>100</v>
      </c>
      <c r="L252" s="91">
        <f t="shared" si="127"/>
        <v>100</v>
      </c>
      <c r="M252" s="91">
        <f t="shared" si="127"/>
        <v>0</v>
      </c>
      <c r="N252" s="91">
        <f t="shared" si="127"/>
        <v>0</v>
      </c>
      <c r="O252" s="91">
        <f t="shared" si="127"/>
        <v>100</v>
      </c>
      <c r="P252" s="91">
        <f t="shared" si="127"/>
        <v>100</v>
      </c>
      <c r="Q252" s="91">
        <f t="shared" si="127"/>
        <v>0</v>
      </c>
      <c r="R252" s="91">
        <f t="shared" si="127"/>
        <v>0</v>
      </c>
    </row>
    <row r="253" spans="1:18" ht="81">
      <c r="A253" s="92" t="s">
        <v>125</v>
      </c>
      <c r="B253" s="95">
        <v>115</v>
      </c>
      <c r="C253" s="94" t="s">
        <v>160</v>
      </c>
      <c r="D253" s="94" t="s">
        <v>156</v>
      </c>
      <c r="E253" s="95" t="s">
        <v>60</v>
      </c>
      <c r="F253" s="94"/>
      <c r="G253" s="91">
        <f>G254</f>
        <v>100</v>
      </c>
      <c r="H253" s="91">
        <f t="shared" si="127"/>
        <v>100</v>
      </c>
      <c r="I253" s="91">
        <f t="shared" si="127"/>
        <v>0</v>
      </c>
      <c r="J253" s="91">
        <f t="shared" si="127"/>
        <v>0</v>
      </c>
      <c r="K253" s="91">
        <f t="shared" si="127"/>
        <v>100</v>
      </c>
      <c r="L253" s="91">
        <f t="shared" si="127"/>
        <v>100</v>
      </c>
      <c r="M253" s="91">
        <f t="shared" si="127"/>
        <v>0</v>
      </c>
      <c r="N253" s="91">
        <f t="shared" si="127"/>
        <v>0</v>
      </c>
      <c r="O253" s="91">
        <f t="shared" si="127"/>
        <v>100</v>
      </c>
      <c r="P253" s="91">
        <f t="shared" si="127"/>
        <v>100</v>
      </c>
      <c r="Q253" s="91">
        <f t="shared" si="127"/>
        <v>0</v>
      </c>
      <c r="R253" s="91">
        <f t="shared" si="127"/>
        <v>0</v>
      </c>
    </row>
    <row r="254" spans="1:18" ht="40.5">
      <c r="A254" s="92" t="s">
        <v>256</v>
      </c>
      <c r="B254" s="95">
        <v>115</v>
      </c>
      <c r="C254" s="94" t="s">
        <v>160</v>
      </c>
      <c r="D254" s="94" t="s">
        <v>156</v>
      </c>
      <c r="E254" s="95" t="s">
        <v>60</v>
      </c>
      <c r="F254" s="94" t="s">
        <v>255</v>
      </c>
      <c r="G254" s="91">
        <f>H254+I254+J254</f>
        <v>100</v>
      </c>
      <c r="H254" s="91">
        <v>100</v>
      </c>
      <c r="I254" s="91"/>
      <c r="J254" s="91"/>
      <c r="K254" s="91">
        <f>L254+M254+N254</f>
        <v>100</v>
      </c>
      <c r="L254" s="91">
        <v>100</v>
      </c>
      <c r="M254" s="91"/>
      <c r="N254" s="91"/>
      <c r="O254" s="91">
        <f>P254+Q254+R254</f>
        <v>100</v>
      </c>
      <c r="P254" s="91">
        <v>100</v>
      </c>
      <c r="Q254" s="91"/>
      <c r="R254" s="91"/>
    </row>
    <row r="255" spans="1:18" ht="20.25">
      <c r="A255" s="112" t="s">
        <v>36</v>
      </c>
      <c r="B255" s="95">
        <v>115</v>
      </c>
      <c r="C255" s="94" t="s">
        <v>160</v>
      </c>
      <c r="D255" s="94" t="s">
        <v>156</v>
      </c>
      <c r="E255" s="94" t="s">
        <v>93</v>
      </c>
      <c r="F255" s="94"/>
      <c r="G255" s="91">
        <f>G256</f>
        <v>2854.2999999999997</v>
      </c>
      <c r="H255" s="91">
        <f aca="true" t="shared" si="128" ref="H255:R255">H256</f>
        <v>0</v>
      </c>
      <c r="I255" s="91">
        <f t="shared" si="128"/>
        <v>2833.7</v>
      </c>
      <c r="J255" s="91">
        <f t="shared" si="128"/>
        <v>0</v>
      </c>
      <c r="K255" s="91">
        <f t="shared" si="128"/>
        <v>2795.2999999999997</v>
      </c>
      <c r="L255" s="91">
        <f t="shared" si="128"/>
        <v>0</v>
      </c>
      <c r="M255" s="91">
        <f t="shared" si="128"/>
        <v>2795.2999999999997</v>
      </c>
      <c r="N255" s="91">
        <f t="shared" si="128"/>
        <v>0</v>
      </c>
      <c r="O255" s="91">
        <f t="shared" si="128"/>
        <v>2716.2</v>
      </c>
      <c r="P255" s="91">
        <f t="shared" si="128"/>
        <v>0</v>
      </c>
      <c r="Q255" s="91">
        <f t="shared" si="128"/>
        <v>2716.2</v>
      </c>
      <c r="R255" s="91">
        <f t="shared" si="128"/>
        <v>0</v>
      </c>
    </row>
    <row r="256" spans="1:18" ht="40.5">
      <c r="A256" s="96" t="s">
        <v>403</v>
      </c>
      <c r="B256" s="95">
        <v>115</v>
      </c>
      <c r="C256" s="94" t="s">
        <v>160</v>
      </c>
      <c r="D256" s="94" t="s">
        <v>156</v>
      </c>
      <c r="E256" s="94" t="s">
        <v>142</v>
      </c>
      <c r="F256" s="94"/>
      <c r="G256" s="91">
        <f>G257+G262</f>
        <v>2854.2999999999997</v>
      </c>
      <c r="H256" s="91">
        <f aca="true" t="shared" si="129" ref="H256:O256">H257+H262</f>
        <v>0</v>
      </c>
      <c r="I256" s="91">
        <f t="shared" si="129"/>
        <v>2833.7</v>
      </c>
      <c r="J256" s="91">
        <f t="shared" si="129"/>
        <v>0</v>
      </c>
      <c r="K256" s="91">
        <f t="shared" si="129"/>
        <v>2795.2999999999997</v>
      </c>
      <c r="L256" s="91">
        <f t="shared" si="129"/>
        <v>0</v>
      </c>
      <c r="M256" s="91">
        <f t="shared" si="129"/>
        <v>2795.2999999999997</v>
      </c>
      <c r="N256" s="91">
        <f t="shared" si="129"/>
        <v>0</v>
      </c>
      <c r="O256" s="91">
        <f t="shared" si="129"/>
        <v>2716.2</v>
      </c>
      <c r="P256" s="91">
        <f>P257</f>
        <v>0</v>
      </c>
      <c r="Q256" s="91">
        <f>Q257</f>
        <v>2716.2</v>
      </c>
      <c r="R256" s="91">
        <f>R257</f>
        <v>0</v>
      </c>
    </row>
    <row r="257" spans="1:18" ht="20.25">
      <c r="A257" s="92" t="s">
        <v>221</v>
      </c>
      <c r="B257" s="95">
        <v>115</v>
      </c>
      <c r="C257" s="94" t="s">
        <v>160</v>
      </c>
      <c r="D257" s="94" t="s">
        <v>156</v>
      </c>
      <c r="E257" s="94" t="s">
        <v>143</v>
      </c>
      <c r="F257" s="94"/>
      <c r="G257" s="91">
        <f>G258+G259+G261+G260</f>
        <v>2791.2999999999997</v>
      </c>
      <c r="H257" s="91">
        <f aca="true" t="shared" si="130" ref="H257:R257">H258+H259+H261+H260</f>
        <v>0</v>
      </c>
      <c r="I257" s="91">
        <f t="shared" si="130"/>
        <v>2833.7</v>
      </c>
      <c r="J257" s="91">
        <f t="shared" si="130"/>
        <v>0</v>
      </c>
      <c r="K257" s="91">
        <f t="shared" si="130"/>
        <v>2795.2999999999997</v>
      </c>
      <c r="L257" s="91">
        <f t="shared" si="130"/>
        <v>0</v>
      </c>
      <c r="M257" s="91">
        <f t="shared" si="130"/>
        <v>2795.2999999999997</v>
      </c>
      <c r="N257" s="91">
        <f t="shared" si="130"/>
        <v>0</v>
      </c>
      <c r="O257" s="91">
        <f t="shared" si="130"/>
        <v>2716.2</v>
      </c>
      <c r="P257" s="91">
        <f t="shared" si="130"/>
        <v>0</v>
      </c>
      <c r="Q257" s="91">
        <f t="shared" si="130"/>
        <v>2716.2</v>
      </c>
      <c r="R257" s="91">
        <f t="shared" si="130"/>
        <v>0</v>
      </c>
    </row>
    <row r="258" spans="1:18" ht="20.25">
      <c r="A258" s="92" t="s">
        <v>205</v>
      </c>
      <c r="B258" s="95">
        <v>115</v>
      </c>
      <c r="C258" s="94" t="s">
        <v>160</v>
      </c>
      <c r="D258" s="94" t="s">
        <v>156</v>
      </c>
      <c r="E258" s="94" t="s">
        <v>143</v>
      </c>
      <c r="F258" s="94" t="s">
        <v>206</v>
      </c>
      <c r="G258" s="91">
        <v>2422.2</v>
      </c>
      <c r="H258" s="91"/>
      <c r="I258" s="91">
        <v>2582.6</v>
      </c>
      <c r="J258" s="91"/>
      <c r="K258" s="91">
        <v>2544.2</v>
      </c>
      <c r="L258" s="91"/>
      <c r="M258" s="91">
        <v>2544.2</v>
      </c>
      <c r="N258" s="91"/>
      <c r="O258" s="91">
        <f>P258+Q258+R258</f>
        <v>2465.1</v>
      </c>
      <c r="P258" s="91"/>
      <c r="Q258" s="91">
        <v>2465.1</v>
      </c>
      <c r="R258" s="91"/>
    </row>
    <row r="259" spans="1:18" ht="40.5">
      <c r="A259" s="92" t="s">
        <v>118</v>
      </c>
      <c r="B259" s="95">
        <v>115</v>
      </c>
      <c r="C259" s="94" t="s">
        <v>160</v>
      </c>
      <c r="D259" s="94" t="s">
        <v>156</v>
      </c>
      <c r="E259" s="94" t="s">
        <v>143</v>
      </c>
      <c r="F259" s="94" t="s">
        <v>209</v>
      </c>
      <c r="G259" s="91">
        <v>362.5</v>
      </c>
      <c r="H259" s="91"/>
      <c r="I259" s="91">
        <v>241.6</v>
      </c>
      <c r="J259" s="91"/>
      <c r="K259" s="91">
        <f>L259+M259+N259</f>
        <v>241.6</v>
      </c>
      <c r="L259" s="91"/>
      <c r="M259" s="91">
        <v>241.6</v>
      </c>
      <c r="N259" s="91"/>
      <c r="O259" s="91">
        <f>P259+Q259+R259</f>
        <v>241.6</v>
      </c>
      <c r="P259" s="91"/>
      <c r="Q259" s="91">
        <v>241.6</v>
      </c>
      <c r="R259" s="91"/>
    </row>
    <row r="260" spans="1:18" ht="20.25">
      <c r="A260" s="92" t="s">
        <v>583</v>
      </c>
      <c r="B260" s="113">
        <v>115</v>
      </c>
      <c r="C260" s="94" t="s">
        <v>160</v>
      </c>
      <c r="D260" s="94" t="s">
        <v>156</v>
      </c>
      <c r="E260" s="94" t="s">
        <v>143</v>
      </c>
      <c r="F260" s="94" t="s">
        <v>584</v>
      </c>
      <c r="G260" s="91">
        <v>1.5</v>
      </c>
      <c r="H260" s="91"/>
      <c r="I260" s="91">
        <v>1.5</v>
      </c>
      <c r="J260" s="91"/>
      <c r="K260" s="91">
        <f>L260+M260+N260</f>
        <v>0</v>
      </c>
      <c r="L260" s="91"/>
      <c r="M260" s="91"/>
      <c r="N260" s="91"/>
      <c r="O260" s="91">
        <f>P260+Q260+R260</f>
        <v>0</v>
      </c>
      <c r="P260" s="91"/>
      <c r="Q260" s="91"/>
      <c r="R260" s="91"/>
    </row>
    <row r="261" spans="1:18" ht="20.25">
      <c r="A261" s="92" t="s">
        <v>207</v>
      </c>
      <c r="B261" s="95">
        <v>115</v>
      </c>
      <c r="C261" s="94" t="s">
        <v>160</v>
      </c>
      <c r="D261" s="94" t="s">
        <v>156</v>
      </c>
      <c r="E261" s="94" t="s">
        <v>143</v>
      </c>
      <c r="F261" s="94" t="s">
        <v>208</v>
      </c>
      <c r="G261" s="91">
        <v>5.1</v>
      </c>
      <c r="H261" s="91"/>
      <c r="I261" s="91">
        <v>8</v>
      </c>
      <c r="J261" s="91"/>
      <c r="K261" s="91">
        <f>L261+M261+N261</f>
        <v>9.5</v>
      </c>
      <c r="L261" s="91"/>
      <c r="M261" s="91">
        <v>9.5</v>
      </c>
      <c r="N261" s="91"/>
      <c r="O261" s="91">
        <f>P261+Q261+R261</f>
        <v>9.5</v>
      </c>
      <c r="P261" s="91"/>
      <c r="Q261" s="91">
        <v>9.5</v>
      </c>
      <c r="R261" s="91"/>
    </row>
    <row r="262" spans="1:18" ht="152.25" customHeight="1">
      <c r="A262" s="98" t="s">
        <v>670</v>
      </c>
      <c r="B262" s="95">
        <v>115</v>
      </c>
      <c r="C262" s="94" t="s">
        <v>160</v>
      </c>
      <c r="D262" s="94" t="s">
        <v>156</v>
      </c>
      <c r="E262" s="94" t="s">
        <v>675</v>
      </c>
      <c r="F262" s="94"/>
      <c r="G262" s="91">
        <f>G263</f>
        <v>63</v>
      </c>
      <c r="H262" s="91">
        <f aca="true" t="shared" si="131" ref="H262:O262">H263</f>
        <v>0</v>
      </c>
      <c r="I262" s="91">
        <f t="shared" si="131"/>
        <v>0</v>
      </c>
      <c r="J262" s="91">
        <f t="shared" si="131"/>
        <v>0</v>
      </c>
      <c r="K262" s="91">
        <f t="shared" si="131"/>
        <v>0</v>
      </c>
      <c r="L262" s="91">
        <f t="shared" si="131"/>
        <v>0</v>
      </c>
      <c r="M262" s="91">
        <f t="shared" si="131"/>
        <v>0</v>
      </c>
      <c r="N262" s="91">
        <f t="shared" si="131"/>
        <v>0</v>
      </c>
      <c r="O262" s="91">
        <f t="shared" si="131"/>
        <v>0</v>
      </c>
      <c r="P262" s="91"/>
      <c r="Q262" s="91"/>
      <c r="R262" s="91"/>
    </row>
    <row r="263" spans="1:18" ht="20.25">
      <c r="A263" s="92" t="s">
        <v>205</v>
      </c>
      <c r="B263" s="113">
        <v>115</v>
      </c>
      <c r="C263" s="94" t="s">
        <v>160</v>
      </c>
      <c r="D263" s="94" t="s">
        <v>156</v>
      </c>
      <c r="E263" s="94" t="s">
        <v>675</v>
      </c>
      <c r="F263" s="94" t="s">
        <v>206</v>
      </c>
      <c r="G263" s="91">
        <v>63</v>
      </c>
      <c r="H263" s="91"/>
      <c r="I263" s="91"/>
      <c r="J263" s="91"/>
      <c r="K263" s="91">
        <v>0</v>
      </c>
      <c r="L263" s="91"/>
      <c r="M263" s="91"/>
      <c r="N263" s="91"/>
      <c r="O263" s="91">
        <v>0</v>
      </c>
      <c r="P263" s="91"/>
      <c r="Q263" s="91"/>
      <c r="R263" s="91"/>
    </row>
    <row r="264" spans="1:18" ht="60.75">
      <c r="A264" s="96" t="s">
        <v>465</v>
      </c>
      <c r="B264" s="95">
        <v>115</v>
      </c>
      <c r="C264" s="94" t="s">
        <v>160</v>
      </c>
      <c r="D264" s="94" t="s">
        <v>156</v>
      </c>
      <c r="E264" s="94" t="s">
        <v>291</v>
      </c>
      <c r="F264" s="94"/>
      <c r="G264" s="91">
        <f>G269+G265</f>
        <v>19.2</v>
      </c>
      <c r="H264" s="91">
        <f aca="true" t="shared" si="132" ref="H264:O264">H269+H265</f>
        <v>0</v>
      </c>
      <c r="I264" s="91">
        <f t="shared" si="132"/>
        <v>17</v>
      </c>
      <c r="J264" s="91">
        <f t="shared" si="132"/>
        <v>0</v>
      </c>
      <c r="K264" s="91">
        <f t="shared" si="132"/>
        <v>17</v>
      </c>
      <c r="L264" s="91">
        <f t="shared" si="132"/>
        <v>0</v>
      </c>
      <c r="M264" s="91">
        <f t="shared" si="132"/>
        <v>17</v>
      </c>
      <c r="N264" s="91">
        <f t="shared" si="132"/>
        <v>0</v>
      </c>
      <c r="O264" s="91">
        <f t="shared" si="132"/>
        <v>17</v>
      </c>
      <c r="P264" s="91">
        <f>P269</f>
        <v>0</v>
      </c>
      <c r="Q264" s="91">
        <f>Q269</f>
        <v>17</v>
      </c>
      <c r="R264" s="91">
        <f>R269</f>
        <v>0</v>
      </c>
    </row>
    <row r="265" spans="1:18" ht="40.5">
      <c r="A265" s="96" t="s">
        <v>571</v>
      </c>
      <c r="B265" s="95">
        <v>115</v>
      </c>
      <c r="C265" s="94" t="s">
        <v>160</v>
      </c>
      <c r="D265" s="94" t="s">
        <v>156</v>
      </c>
      <c r="E265" s="94" t="s">
        <v>76</v>
      </c>
      <c r="F265" s="94"/>
      <c r="G265" s="91">
        <f>G266</f>
        <v>2.2</v>
      </c>
      <c r="H265" s="91">
        <f aca="true" t="shared" si="133" ref="H265:O267">H266</f>
        <v>0</v>
      </c>
      <c r="I265" s="91">
        <f t="shared" si="133"/>
        <v>0</v>
      </c>
      <c r="J265" s="91">
        <f t="shared" si="133"/>
        <v>0</v>
      </c>
      <c r="K265" s="91">
        <f t="shared" si="133"/>
        <v>0</v>
      </c>
      <c r="L265" s="91">
        <f t="shared" si="133"/>
        <v>0</v>
      </c>
      <c r="M265" s="91">
        <f t="shared" si="133"/>
        <v>0</v>
      </c>
      <c r="N265" s="91">
        <f t="shared" si="133"/>
        <v>0</v>
      </c>
      <c r="O265" s="91">
        <f t="shared" si="133"/>
        <v>0</v>
      </c>
      <c r="P265" s="91"/>
      <c r="Q265" s="91"/>
      <c r="R265" s="91"/>
    </row>
    <row r="266" spans="1:18" ht="60.75">
      <c r="A266" s="96" t="s">
        <v>77</v>
      </c>
      <c r="B266" s="95">
        <v>115</v>
      </c>
      <c r="C266" s="94" t="s">
        <v>160</v>
      </c>
      <c r="D266" s="94" t="s">
        <v>156</v>
      </c>
      <c r="E266" s="94" t="s">
        <v>390</v>
      </c>
      <c r="F266" s="94"/>
      <c r="G266" s="91">
        <f>G267</f>
        <v>2.2</v>
      </c>
      <c r="H266" s="91">
        <f t="shared" si="133"/>
        <v>0</v>
      </c>
      <c r="I266" s="91">
        <f t="shared" si="133"/>
        <v>0</v>
      </c>
      <c r="J266" s="91">
        <f t="shared" si="133"/>
        <v>0</v>
      </c>
      <c r="K266" s="91">
        <f t="shared" si="133"/>
        <v>0</v>
      </c>
      <c r="L266" s="91">
        <f t="shared" si="133"/>
        <v>0</v>
      </c>
      <c r="M266" s="91">
        <f t="shared" si="133"/>
        <v>0</v>
      </c>
      <c r="N266" s="91">
        <f t="shared" si="133"/>
        <v>0</v>
      </c>
      <c r="O266" s="91">
        <f t="shared" si="133"/>
        <v>0</v>
      </c>
      <c r="P266" s="91"/>
      <c r="Q266" s="91"/>
      <c r="R266" s="91"/>
    </row>
    <row r="267" spans="1:18" ht="20.25">
      <c r="A267" s="96" t="s">
        <v>246</v>
      </c>
      <c r="B267" s="95">
        <v>115</v>
      </c>
      <c r="C267" s="94" t="s">
        <v>160</v>
      </c>
      <c r="D267" s="94" t="s">
        <v>156</v>
      </c>
      <c r="E267" s="94" t="s">
        <v>373</v>
      </c>
      <c r="F267" s="94"/>
      <c r="G267" s="91">
        <f>G268</f>
        <v>2.2</v>
      </c>
      <c r="H267" s="91">
        <f t="shared" si="133"/>
        <v>0</v>
      </c>
      <c r="I267" s="91">
        <f t="shared" si="133"/>
        <v>0</v>
      </c>
      <c r="J267" s="91">
        <f t="shared" si="133"/>
        <v>0</v>
      </c>
      <c r="K267" s="91">
        <f t="shared" si="133"/>
        <v>0</v>
      </c>
      <c r="L267" s="91">
        <f t="shared" si="133"/>
        <v>0</v>
      </c>
      <c r="M267" s="91">
        <f t="shared" si="133"/>
        <v>0</v>
      </c>
      <c r="N267" s="91">
        <f t="shared" si="133"/>
        <v>0</v>
      </c>
      <c r="O267" s="91">
        <f t="shared" si="133"/>
        <v>0</v>
      </c>
      <c r="P267" s="91"/>
      <c r="Q267" s="91"/>
      <c r="R267" s="91"/>
    </row>
    <row r="268" spans="1:18" ht="20.25">
      <c r="A268" s="92" t="s">
        <v>223</v>
      </c>
      <c r="B268" s="95">
        <v>115</v>
      </c>
      <c r="C268" s="94" t="s">
        <v>160</v>
      </c>
      <c r="D268" s="94" t="s">
        <v>156</v>
      </c>
      <c r="E268" s="94" t="s">
        <v>373</v>
      </c>
      <c r="F268" s="94" t="s">
        <v>222</v>
      </c>
      <c r="G268" s="91">
        <v>2.2</v>
      </c>
      <c r="H268" s="91"/>
      <c r="I268" s="91"/>
      <c r="J268" s="91"/>
      <c r="K268" s="91">
        <v>0</v>
      </c>
      <c r="L268" s="91"/>
      <c r="M268" s="91"/>
      <c r="N268" s="91"/>
      <c r="O268" s="91">
        <v>0</v>
      </c>
      <c r="P268" s="91"/>
      <c r="Q268" s="91"/>
      <c r="R268" s="91"/>
    </row>
    <row r="269" spans="1:18" ht="60.75">
      <c r="A269" s="100" t="s">
        <v>458</v>
      </c>
      <c r="B269" s="95">
        <v>115</v>
      </c>
      <c r="C269" s="94" t="s">
        <v>160</v>
      </c>
      <c r="D269" s="94" t="s">
        <v>156</v>
      </c>
      <c r="E269" s="94" t="s">
        <v>78</v>
      </c>
      <c r="F269" s="94"/>
      <c r="G269" s="91">
        <f>G270</f>
        <v>17</v>
      </c>
      <c r="H269" s="91">
        <f aca="true" t="shared" si="134" ref="H269:R270">H270</f>
        <v>0</v>
      </c>
      <c r="I269" s="91">
        <f t="shared" si="134"/>
        <v>17</v>
      </c>
      <c r="J269" s="91">
        <f t="shared" si="134"/>
        <v>0</v>
      </c>
      <c r="K269" s="91">
        <f t="shared" si="134"/>
        <v>17</v>
      </c>
      <c r="L269" s="91">
        <f t="shared" si="134"/>
        <v>0</v>
      </c>
      <c r="M269" s="91">
        <f t="shared" si="134"/>
        <v>17</v>
      </c>
      <c r="N269" s="91">
        <f t="shared" si="134"/>
        <v>0</v>
      </c>
      <c r="O269" s="91">
        <f t="shared" si="134"/>
        <v>17</v>
      </c>
      <c r="P269" s="91">
        <f t="shared" si="134"/>
        <v>0</v>
      </c>
      <c r="Q269" s="91">
        <f t="shared" si="134"/>
        <v>17</v>
      </c>
      <c r="R269" s="91">
        <f t="shared" si="134"/>
        <v>0</v>
      </c>
    </row>
    <row r="270" spans="1:18" ht="60.75">
      <c r="A270" s="100" t="s">
        <v>401</v>
      </c>
      <c r="B270" s="95">
        <v>115</v>
      </c>
      <c r="C270" s="94" t="s">
        <v>160</v>
      </c>
      <c r="D270" s="94" t="s">
        <v>156</v>
      </c>
      <c r="E270" s="94" t="s">
        <v>399</v>
      </c>
      <c r="F270" s="94"/>
      <c r="G270" s="91">
        <f>G271</f>
        <v>17</v>
      </c>
      <c r="H270" s="91">
        <f t="shared" si="134"/>
        <v>0</v>
      </c>
      <c r="I270" s="91">
        <f t="shared" si="134"/>
        <v>17</v>
      </c>
      <c r="J270" s="91">
        <f t="shared" si="134"/>
        <v>0</v>
      </c>
      <c r="K270" s="91">
        <f t="shared" si="134"/>
        <v>17</v>
      </c>
      <c r="L270" s="91">
        <f t="shared" si="134"/>
        <v>0</v>
      </c>
      <c r="M270" s="91">
        <f t="shared" si="134"/>
        <v>17</v>
      </c>
      <c r="N270" s="91">
        <f t="shared" si="134"/>
        <v>0</v>
      </c>
      <c r="O270" s="91">
        <f t="shared" si="134"/>
        <v>17</v>
      </c>
      <c r="P270" s="91">
        <f t="shared" si="134"/>
        <v>0</v>
      </c>
      <c r="Q270" s="91">
        <f t="shared" si="134"/>
        <v>17</v>
      </c>
      <c r="R270" s="91">
        <f t="shared" si="134"/>
        <v>0</v>
      </c>
    </row>
    <row r="271" spans="1:18" ht="20.25">
      <c r="A271" s="96" t="s">
        <v>133</v>
      </c>
      <c r="B271" s="95">
        <v>115</v>
      </c>
      <c r="C271" s="94" t="s">
        <v>160</v>
      </c>
      <c r="D271" s="94" t="s">
        <v>156</v>
      </c>
      <c r="E271" s="94" t="s">
        <v>400</v>
      </c>
      <c r="F271" s="94"/>
      <c r="G271" s="91">
        <f>G272</f>
        <v>17</v>
      </c>
      <c r="H271" s="91">
        <f aca="true" t="shared" si="135" ref="H271:R271">H272</f>
        <v>0</v>
      </c>
      <c r="I271" s="91">
        <f t="shared" si="135"/>
        <v>17</v>
      </c>
      <c r="J271" s="91">
        <f t="shared" si="135"/>
        <v>0</v>
      </c>
      <c r="K271" s="91">
        <f t="shared" si="135"/>
        <v>17</v>
      </c>
      <c r="L271" s="91">
        <f t="shared" si="135"/>
        <v>0</v>
      </c>
      <c r="M271" s="91">
        <f t="shared" si="135"/>
        <v>17</v>
      </c>
      <c r="N271" s="91">
        <f t="shared" si="135"/>
        <v>0</v>
      </c>
      <c r="O271" s="91">
        <f t="shared" si="135"/>
        <v>17</v>
      </c>
      <c r="P271" s="91">
        <f t="shared" si="135"/>
        <v>0</v>
      </c>
      <c r="Q271" s="91">
        <f t="shared" si="135"/>
        <v>17</v>
      </c>
      <c r="R271" s="91">
        <f t="shared" si="135"/>
        <v>0</v>
      </c>
    </row>
    <row r="272" spans="1:18" ht="20.25">
      <c r="A272" s="92" t="s">
        <v>223</v>
      </c>
      <c r="B272" s="95">
        <v>115</v>
      </c>
      <c r="C272" s="94" t="s">
        <v>160</v>
      </c>
      <c r="D272" s="94" t="s">
        <v>156</v>
      </c>
      <c r="E272" s="94" t="s">
        <v>400</v>
      </c>
      <c r="F272" s="94" t="s">
        <v>222</v>
      </c>
      <c r="G272" s="91">
        <f>H272+I272+J272</f>
        <v>17</v>
      </c>
      <c r="H272" s="91"/>
      <c r="I272" s="91">
        <v>17</v>
      </c>
      <c r="J272" s="91"/>
      <c r="K272" s="91">
        <f>L272+M272+N272</f>
        <v>17</v>
      </c>
      <c r="L272" s="91"/>
      <c r="M272" s="91">
        <v>17</v>
      </c>
      <c r="N272" s="91"/>
      <c r="O272" s="91">
        <f>P272+Q272+R272</f>
        <v>17</v>
      </c>
      <c r="P272" s="91"/>
      <c r="Q272" s="91">
        <v>17</v>
      </c>
      <c r="R272" s="91"/>
    </row>
    <row r="273" spans="1:18" ht="20.25">
      <c r="A273" s="92" t="s">
        <v>168</v>
      </c>
      <c r="B273" s="95">
        <v>115</v>
      </c>
      <c r="C273" s="94" t="s">
        <v>157</v>
      </c>
      <c r="D273" s="94" t="s">
        <v>548</v>
      </c>
      <c r="E273" s="94"/>
      <c r="F273" s="94"/>
      <c r="G273" s="91">
        <f>G274+G281</f>
        <v>9558</v>
      </c>
      <c r="H273" s="91">
        <f aca="true" t="shared" si="136" ref="H273:R273">H274+H281</f>
        <v>9143</v>
      </c>
      <c r="I273" s="91">
        <f t="shared" si="136"/>
        <v>0</v>
      </c>
      <c r="J273" s="91">
        <f t="shared" si="136"/>
        <v>0</v>
      </c>
      <c r="K273" s="91">
        <f t="shared" si="136"/>
        <v>9143</v>
      </c>
      <c r="L273" s="91">
        <f t="shared" si="136"/>
        <v>9143</v>
      </c>
      <c r="M273" s="91">
        <f t="shared" si="136"/>
        <v>0</v>
      </c>
      <c r="N273" s="91">
        <f t="shared" si="136"/>
        <v>0</v>
      </c>
      <c r="O273" s="91">
        <f t="shared" si="136"/>
        <v>9143</v>
      </c>
      <c r="P273" s="91">
        <f t="shared" si="136"/>
        <v>9143</v>
      </c>
      <c r="Q273" s="91">
        <f t="shared" si="136"/>
        <v>0</v>
      </c>
      <c r="R273" s="91">
        <f t="shared" si="136"/>
        <v>0</v>
      </c>
    </row>
    <row r="274" spans="1:18" ht="20.25">
      <c r="A274" s="92" t="s">
        <v>169</v>
      </c>
      <c r="B274" s="95">
        <v>115</v>
      </c>
      <c r="C274" s="94" t="s">
        <v>157</v>
      </c>
      <c r="D274" s="94" t="s">
        <v>154</v>
      </c>
      <c r="E274" s="94"/>
      <c r="F274" s="94"/>
      <c r="G274" s="91">
        <f>G275</f>
        <v>3948</v>
      </c>
      <c r="H274" s="91">
        <f aca="true" t="shared" si="137" ref="H274:R274">H275</f>
        <v>3983</v>
      </c>
      <c r="I274" s="91">
        <f t="shared" si="137"/>
        <v>0</v>
      </c>
      <c r="J274" s="91">
        <f t="shared" si="137"/>
        <v>0</v>
      </c>
      <c r="K274" s="91">
        <f t="shared" si="137"/>
        <v>3983</v>
      </c>
      <c r="L274" s="91">
        <f t="shared" si="137"/>
        <v>3983</v>
      </c>
      <c r="M274" s="91">
        <f t="shared" si="137"/>
        <v>0</v>
      </c>
      <c r="N274" s="91">
        <f t="shared" si="137"/>
        <v>0</v>
      </c>
      <c r="O274" s="91">
        <f t="shared" si="137"/>
        <v>3983</v>
      </c>
      <c r="P274" s="91">
        <f t="shared" si="137"/>
        <v>3983</v>
      </c>
      <c r="Q274" s="91">
        <f t="shared" si="137"/>
        <v>0</v>
      </c>
      <c r="R274" s="91">
        <f t="shared" si="137"/>
        <v>0</v>
      </c>
    </row>
    <row r="275" spans="1:18" ht="40.5">
      <c r="A275" s="92" t="s">
        <v>455</v>
      </c>
      <c r="B275" s="95">
        <v>115</v>
      </c>
      <c r="C275" s="94" t="s">
        <v>157</v>
      </c>
      <c r="D275" s="94" t="s">
        <v>154</v>
      </c>
      <c r="E275" s="95" t="s">
        <v>338</v>
      </c>
      <c r="F275" s="94"/>
      <c r="G275" s="91">
        <f>G276</f>
        <v>3948</v>
      </c>
      <c r="H275" s="91">
        <f aca="true" t="shared" si="138" ref="H275:R277">H276</f>
        <v>3983</v>
      </c>
      <c r="I275" s="91">
        <f t="shared" si="138"/>
        <v>0</v>
      </c>
      <c r="J275" s="91">
        <f t="shared" si="138"/>
        <v>0</v>
      </c>
      <c r="K275" s="91">
        <f t="shared" si="138"/>
        <v>3983</v>
      </c>
      <c r="L275" s="91">
        <f t="shared" si="138"/>
        <v>3983</v>
      </c>
      <c r="M275" s="91">
        <f t="shared" si="138"/>
        <v>0</v>
      </c>
      <c r="N275" s="91">
        <f t="shared" si="138"/>
        <v>0</v>
      </c>
      <c r="O275" s="91">
        <f t="shared" si="138"/>
        <v>3983</v>
      </c>
      <c r="P275" s="91">
        <f t="shared" si="138"/>
        <v>3983</v>
      </c>
      <c r="Q275" s="91">
        <f t="shared" si="138"/>
        <v>0</v>
      </c>
      <c r="R275" s="91">
        <f t="shared" si="138"/>
        <v>0</v>
      </c>
    </row>
    <row r="276" spans="1:18" ht="20.25">
      <c r="A276" s="111" t="s">
        <v>21</v>
      </c>
      <c r="B276" s="95">
        <v>115</v>
      </c>
      <c r="C276" s="94" t="s">
        <v>157</v>
      </c>
      <c r="D276" s="94" t="s">
        <v>154</v>
      </c>
      <c r="E276" s="95" t="s">
        <v>339</v>
      </c>
      <c r="F276" s="94"/>
      <c r="G276" s="91">
        <f>G277</f>
        <v>3948</v>
      </c>
      <c r="H276" s="91">
        <f t="shared" si="138"/>
        <v>3983</v>
      </c>
      <c r="I276" s="91">
        <f t="shared" si="138"/>
        <v>0</v>
      </c>
      <c r="J276" s="91">
        <f t="shared" si="138"/>
        <v>0</v>
      </c>
      <c r="K276" s="91">
        <f t="shared" si="138"/>
        <v>3983</v>
      </c>
      <c r="L276" s="91">
        <f t="shared" si="138"/>
        <v>3983</v>
      </c>
      <c r="M276" s="91">
        <f t="shared" si="138"/>
        <v>0</v>
      </c>
      <c r="N276" s="91">
        <f t="shared" si="138"/>
        <v>0</v>
      </c>
      <c r="O276" s="91">
        <f t="shared" si="138"/>
        <v>3983</v>
      </c>
      <c r="P276" s="91">
        <f t="shared" si="138"/>
        <v>3983</v>
      </c>
      <c r="Q276" s="91">
        <f t="shared" si="138"/>
        <v>0</v>
      </c>
      <c r="R276" s="91">
        <f t="shared" si="138"/>
        <v>0</v>
      </c>
    </row>
    <row r="277" spans="1:18" ht="81">
      <c r="A277" s="111" t="s">
        <v>456</v>
      </c>
      <c r="B277" s="95">
        <v>115</v>
      </c>
      <c r="C277" s="94" t="s">
        <v>157</v>
      </c>
      <c r="D277" s="94" t="s">
        <v>154</v>
      </c>
      <c r="E277" s="95" t="s">
        <v>85</v>
      </c>
      <c r="F277" s="94"/>
      <c r="G277" s="91">
        <f>G278</f>
        <v>3948</v>
      </c>
      <c r="H277" s="91">
        <f t="shared" si="138"/>
        <v>3983</v>
      </c>
      <c r="I277" s="91">
        <f t="shared" si="138"/>
        <v>0</v>
      </c>
      <c r="J277" s="91">
        <f t="shared" si="138"/>
        <v>0</v>
      </c>
      <c r="K277" s="91">
        <f t="shared" si="138"/>
        <v>3983</v>
      </c>
      <c r="L277" s="91">
        <f t="shared" si="138"/>
        <v>3983</v>
      </c>
      <c r="M277" s="91">
        <f t="shared" si="138"/>
        <v>0</v>
      </c>
      <c r="N277" s="91">
        <f t="shared" si="138"/>
        <v>0</v>
      </c>
      <c r="O277" s="91">
        <f t="shared" si="138"/>
        <v>3983</v>
      </c>
      <c r="P277" s="91">
        <f t="shared" si="138"/>
        <v>3983</v>
      </c>
      <c r="Q277" s="91">
        <f t="shared" si="138"/>
        <v>0</v>
      </c>
      <c r="R277" s="91">
        <f t="shared" si="138"/>
        <v>0</v>
      </c>
    </row>
    <row r="278" spans="1:18" ht="81">
      <c r="A278" s="114" t="s">
        <v>258</v>
      </c>
      <c r="B278" s="95">
        <v>115</v>
      </c>
      <c r="C278" s="94" t="s">
        <v>157</v>
      </c>
      <c r="D278" s="94" t="s">
        <v>154</v>
      </c>
      <c r="E278" s="95" t="s">
        <v>86</v>
      </c>
      <c r="F278" s="94"/>
      <c r="G278" s="91">
        <f>G280+G279</f>
        <v>3948</v>
      </c>
      <c r="H278" s="91">
        <f aca="true" t="shared" si="139" ref="H278:R278">H280+H279</f>
        <v>3983</v>
      </c>
      <c r="I278" s="91">
        <f t="shared" si="139"/>
        <v>0</v>
      </c>
      <c r="J278" s="91">
        <f t="shared" si="139"/>
        <v>0</v>
      </c>
      <c r="K278" s="91">
        <f t="shared" si="139"/>
        <v>3983</v>
      </c>
      <c r="L278" s="91">
        <f t="shared" si="139"/>
        <v>3983</v>
      </c>
      <c r="M278" s="91">
        <f t="shared" si="139"/>
        <v>0</v>
      </c>
      <c r="N278" s="91">
        <f t="shared" si="139"/>
        <v>0</v>
      </c>
      <c r="O278" s="91">
        <f t="shared" si="139"/>
        <v>3983</v>
      </c>
      <c r="P278" s="91">
        <f t="shared" si="139"/>
        <v>3983</v>
      </c>
      <c r="Q278" s="91">
        <f t="shared" si="139"/>
        <v>0</v>
      </c>
      <c r="R278" s="91">
        <f t="shared" si="139"/>
        <v>0</v>
      </c>
    </row>
    <row r="279" spans="1:18" ht="40.5">
      <c r="A279" s="92" t="s">
        <v>118</v>
      </c>
      <c r="B279" s="95">
        <v>115</v>
      </c>
      <c r="C279" s="94" t="s">
        <v>157</v>
      </c>
      <c r="D279" s="94" t="s">
        <v>154</v>
      </c>
      <c r="E279" s="95" t="s">
        <v>86</v>
      </c>
      <c r="F279" s="94" t="s">
        <v>209</v>
      </c>
      <c r="G279" s="91">
        <v>58.2</v>
      </c>
      <c r="H279" s="91">
        <v>60</v>
      </c>
      <c r="I279" s="91"/>
      <c r="J279" s="91"/>
      <c r="K279" s="91">
        <f>L279+M279+N279</f>
        <v>60</v>
      </c>
      <c r="L279" s="91">
        <v>60</v>
      </c>
      <c r="M279" s="91"/>
      <c r="N279" s="91"/>
      <c r="O279" s="91">
        <f>P279+Q279+R279</f>
        <v>60</v>
      </c>
      <c r="P279" s="91">
        <v>60</v>
      </c>
      <c r="Q279" s="91"/>
      <c r="R279" s="91"/>
    </row>
    <row r="280" spans="1:18" ht="40.5">
      <c r="A280" s="92" t="s">
        <v>256</v>
      </c>
      <c r="B280" s="95">
        <v>115</v>
      </c>
      <c r="C280" s="94" t="s">
        <v>157</v>
      </c>
      <c r="D280" s="94" t="s">
        <v>154</v>
      </c>
      <c r="E280" s="95" t="s">
        <v>86</v>
      </c>
      <c r="F280" s="94" t="s">
        <v>255</v>
      </c>
      <c r="G280" s="91">
        <v>3889.8</v>
      </c>
      <c r="H280" s="91">
        <v>3923</v>
      </c>
      <c r="I280" s="91"/>
      <c r="J280" s="91"/>
      <c r="K280" s="91">
        <f>L280+M280+N280</f>
        <v>3923</v>
      </c>
      <c r="L280" s="91">
        <v>3923</v>
      </c>
      <c r="M280" s="91"/>
      <c r="N280" s="91"/>
      <c r="O280" s="91">
        <f>P280+Q280+R280</f>
        <v>3923</v>
      </c>
      <c r="P280" s="91">
        <v>3923</v>
      </c>
      <c r="Q280" s="91"/>
      <c r="R280" s="91"/>
    </row>
    <row r="281" spans="1:18" ht="20.25">
      <c r="A281" s="92" t="s">
        <v>177</v>
      </c>
      <c r="B281" s="95">
        <v>115</v>
      </c>
      <c r="C281" s="94" t="s">
        <v>157</v>
      </c>
      <c r="D281" s="94" t="s">
        <v>152</v>
      </c>
      <c r="E281" s="94"/>
      <c r="F281" s="94"/>
      <c r="G281" s="91">
        <f>G282</f>
        <v>5610</v>
      </c>
      <c r="H281" s="91">
        <f aca="true" t="shared" si="140" ref="H281:R281">H282</f>
        <v>5160</v>
      </c>
      <c r="I281" s="91">
        <f t="shared" si="140"/>
        <v>0</v>
      </c>
      <c r="J281" s="91">
        <f t="shared" si="140"/>
        <v>0</v>
      </c>
      <c r="K281" s="91">
        <f t="shared" si="140"/>
        <v>5160</v>
      </c>
      <c r="L281" s="91">
        <f t="shared" si="140"/>
        <v>5160</v>
      </c>
      <c r="M281" s="91">
        <f t="shared" si="140"/>
        <v>0</v>
      </c>
      <c r="N281" s="91">
        <f t="shared" si="140"/>
        <v>0</v>
      </c>
      <c r="O281" s="91">
        <f t="shared" si="140"/>
        <v>5160</v>
      </c>
      <c r="P281" s="91">
        <f t="shared" si="140"/>
        <v>5160</v>
      </c>
      <c r="Q281" s="91">
        <f t="shared" si="140"/>
        <v>0</v>
      </c>
      <c r="R281" s="91">
        <f t="shared" si="140"/>
        <v>0</v>
      </c>
    </row>
    <row r="282" spans="1:18" ht="40.5">
      <c r="A282" s="92" t="s">
        <v>455</v>
      </c>
      <c r="B282" s="95">
        <v>115</v>
      </c>
      <c r="C282" s="94" t="s">
        <v>157</v>
      </c>
      <c r="D282" s="94" t="s">
        <v>152</v>
      </c>
      <c r="E282" s="94" t="s">
        <v>338</v>
      </c>
      <c r="F282" s="94"/>
      <c r="G282" s="91">
        <f>G283</f>
        <v>5610</v>
      </c>
      <c r="H282" s="91">
        <f aca="true" t="shared" si="141" ref="H282:R284">H283</f>
        <v>5160</v>
      </c>
      <c r="I282" s="91">
        <f t="shared" si="141"/>
        <v>0</v>
      </c>
      <c r="J282" s="91">
        <f t="shared" si="141"/>
        <v>0</v>
      </c>
      <c r="K282" s="91">
        <f t="shared" si="141"/>
        <v>5160</v>
      </c>
      <c r="L282" s="91">
        <f t="shared" si="141"/>
        <v>5160</v>
      </c>
      <c r="M282" s="91">
        <f t="shared" si="141"/>
        <v>0</v>
      </c>
      <c r="N282" s="91">
        <f t="shared" si="141"/>
        <v>0</v>
      </c>
      <c r="O282" s="91">
        <f t="shared" si="141"/>
        <v>5160</v>
      </c>
      <c r="P282" s="91">
        <f t="shared" si="141"/>
        <v>5160</v>
      </c>
      <c r="Q282" s="91">
        <f t="shared" si="141"/>
        <v>0</v>
      </c>
      <c r="R282" s="91">
        <f t="shared" si="141"/>
        <v>0</v>
      </c>
    </row>
    <row r="283" spans="1:18" ht="20.25">
      <c r="A283" s="96" t="s">
        <v>227</v>
      </c>
      <c r="B283" s="95">
        <v>115</v>
      </c>
      <c r="C283" s="94" t="s">
        <v>157</v>
      </c>
      <c r="D283" s="94" t="s">
        <v>152</v>
      </c>
      <c r="E283" s="94" t="s">
        <v>344</v>
      </c>
      <c r="F283" s="115"/>
      <c r="G283" s="91">
        <f>G284</f>
        <v>5610</v>
      </c>
      <c r="H283" s="91">
        <f t="shared" si="141"/>
        <v>5160</v>
      </c>
      <c r="I283" s="91">
        <f t="shared" si="141"/>
        <v>0</v>
      </c>
      <c r="J283" s="91">
        <f t="shared" si="141"/>
        <v>0</v>
      </c>
      <c r="K283" s="91">
        <f t="shared" si="141"/>
        <v>5160</v>
      </c>
      <c r="L283" s="91">
        <f t="shared" si="141"/>
        <v>5160</v>
      </c>
      <c r="M283" s="91">
        <f t="shared" si="141"/>
        <v>0</v>
      </c>
      <c r="N283" s="91">
        <f t="shared" si="141"/>
        <v>0</v>
      </c>
      <c r="O283" s="91">
        <f t="shared" si="141"/>
        <v>5160</v>
      </c>
      <c r="P283" s="91">
        <f t="shared" si="141"/>
        <v>5160</v>
      </c>
      <c r="Q283" s="91">
        <f t="shared" si="141"/>
        <v>0</v>
      </c>
      <c r="R283" s="91">
        <f t="shared" si="141"/>
        <v>0</v>
      </c>
    </row>
    <row r="284" spans="1:18" ht="60.75">
      <c r="A284" s="110" t="s">
        <v>359</v>
      </c>
      <c r="B284" s="95">
        <v>115</v>
      </c>
      <c r="C284" s="94" t="s">
        <v>157</v>
      </c>
      <c r="D284" s="94" t="s">
        <v>152</v>
      </c>
      <c r="E284" s="94" t="s">
        <v>87</v>
      </c>
      <c r="F284" s="115"/>
      <c r="G284" s="91">
        <f>G285</f>
        <v>5610</v>
      </c>
      <c r="H284" s="91">
        <f t="shared" si="141"/>
        <v>5160</v>
      </c>
      <c r="I284" s="91">
        <f t="shared" si="141"/>
        <v>0</v>
      </c>
      <c r="J284" s="91">
        <f t="shared" si="141"/>
        <v>0</v>
      </c>
      <c r="K284" s="91">
        <f t="shared" si="141"/>
        <v>5160</v>
      </c>
      <c r="L284" s="91">
        <f t="shared" si="141"/>
        <v>5160</v>
      </c>
      <c r="M284" s="91">
        <f t="shared" si="141"/>
        <v>0</v>
      </c>
      <c r="N284" s="91">
        <f t="shared" si="141"/>
        <v>0</v>
      </c>
      <c r="O284" s="91">
        <f t="shared" si="141"/>
        <v>5160</v>
      </c>
      <c r="P284" s="91">
        <f t="shared" si="141"/>
        <v>5160</v>
      </c>
      <c r="Q284" s="91">
        <f t="shared" si="141"/>
        <v>0</v>
      </c>
      <c r="R284" s="91">
        <f t="shared" si="141"/>
        <v>0</v>
      </c>
    </row>
    <row r="285" spans="1:18" ht="81">
      <c r="A285" s="114" t="s">
        <v>258</v>
      </c>
      <c r="B285" s="95">
        <v>115</v>
      </c>
      <c r="C285" s="94" t="s">
        <v>157</v>
      </c>
      <c r="D285" s="94" t="s">
        <v>152</v>
      </c>
      <c r="E285" s="94" t="s">
        <v>88</v>
      </c>
      <c r="F285" s="94"/>
      <c r="G285" s="91">
        <f>G286+G287</f>
        <v>5610</v>
      </c>
      <c r="H285" s="91">
        <f aca="true" t="shared" si="142" ref="H285:R285">H286+H287</f>
        <v>5160</v>
      </c>
      <c r="I285" s="91">
        <f t="shared" si="142"/>
        <v>0</v>
      </c>
      <c r="J285" s="91">
        <f t="shared" si="142"/>
        <v>0</v>
      </c>
      <c r="K285" s="91">
        <f t="shared" si="142"/>
        <v>5160</v>
      </c>
      <c r="L285" s="91">
        <f t="shared" si="142"/>
        <v>5160</v>
      </c>
      <c r="M285" s="91">
        <f t="shared" si="142"/>
        <v>0</v>
      </c>
      <c r="N285" s="91">
        <f t="shared" si="142"/>
        <v>0</v>
      </c>
      <c r="O285" s="91">
        <f t="shared" si="142"/>
        <v>5160</v>
      </c>
      <c r="P285" s="91">
        <f t="shared" si="142"/>
        <v>5160</v>
      </c>
      <c r="Q285" s="91">
        <f t="shared" si="142"/>
        <v>0</v>
      </c>
      <c r="R285" s="91">
        <f t="shared" si="142"/>
        <v>0</v>
      </c>
    </row>
    <row r="286" spans="1:18" ht="40.5">
      <c r="A286" s="92" t="s">
        <v>118</v>
      </c>
      <c r="B286" s="95">
        <v>115</v>
      </c>
      <c r="C286" s="94" t="s">
        <v>157</v>
      </c>
      <c r="D286" s="94" t="s">
        <v>152</v>
      </c>
      <c r="E286" s="94" t="s">
        <v>88</v>
      </c>
      <c r="F286" s="94" t="s">
        <v>209</v>
      </c>
      <c r="G286" s="91">
        <v>55.5</v>
      </c>
      <c r="H286" s="91">
        <v>51.6</v>
      </c>
      <c r="I286" s="91"/>
      <c r="J286" s="91"/>
      <c r="K286" s="91">
        <f>L286+M286+N286</f>
        <v>51.6</v>
      </c>
      <c r="L286" s="91">
        <v>51.6</v>
      </c>
      <c r="M286" s="91"/>
      <c r="N286" s="91"/>
      <c r="O286" s="91">
        <f>P286+Q286+R286</f>
        <v>51.6</v>
      </c>
      <c r="P286" s="91">
        <v>51.6</v>
      </c>
      <c r="Q286" s="91"/>
      <c r="R286" s="91"/>
    </row>
    <row r="287" spans="1:18" ht="40.5">
      <c r="A287" s="92" t="s">
        <v>256</v>
      </c>
      <c r="B287" s="95">
        <v>115</v>
      </c>
      <c r="C287" s="94" t="s">
        <v>157</v>
      </c>
      <c r="D287" s="94" t="s">
        <v>152</v>
      </c>
      <c r="E287" s="94" t="s">
        <v>88</v>
      </c>
      <c r="F287" s="94" t="s">
        <v>255</v>
      </c>
      <c r="G287" s="91">
        <v>5554.5</v>
      </c>
      <c r="H287" s="91">
        <v>5108.4</v>
      </c>
      <c r="I287" s="91"/>
      <c r="J287" s="91"/>
      <c r="K287" s="91">
        <f>L287+M287+N287</f>
        <v>5108.4</v>
      </c>
      <c r="L287" s="91">
        <v>5108.4</v>
      </c>
      <c r="M287" s="91"/>
      <c r="N287" s="91"/>
      <c r="O287" s="91">
        <f>P287+Q287+R287</f>
        <v>5108.4</v>
      </c>
      <c r="P287" s="91">
        <v>5108.4</v>
      </c>
      <c r="Q287" s="91"/>
      <c r="R287" s="91"/>
    </row>
    <row r="288" spans="1:18" ht="20.25">
      <c r="A288" s="92" t="s">
        <v>191</v>
      </c>
      <c r="B288" s="95">
        <v>115</v>
      </c>
      <c r="C288" s="94" t="s">
        <v>173</v>
      </c>
      <c r="D288" s="94" t="s">
        <v>548</v>
      </c>
      <c r="E288" s="94"/>
      <c r="F288" s="94"/>
      <c r="G288" s="91">
        <f>G289</f>
        <v>609.5</v>
      </c>
      <c r="H288" s="91">
        <f aca="true" t="shared" si="143" ref="H288:R288">H289</f>
        <v>0</v>
      </c>
      <c r="I288" s="91">
        <f t="shared" si="143"/>
        <v>518.4</v>
      </c>
      <c r="J288" s="91">
        <f t="shared" si="143"/>
        <v>160</v>
      </c>
      <c r="K288" s="91">
        <f t="shared" si="143"/>
        <v>350</v>
      </c>
      <c r="L288" s="91">
        <f t="shared" si="143"/>
        <v>0</v>
      </c>
      <c r="M288" s="91">
        <f t="shared" si="143"/>
        <v>190</v>
      </c>
      <c r="N288" s="91">
        <f t="shared" si="143"/>
        <v>160</v>
      </c>
      <c r="O288" s="91">
        <f t="shared" si="143"/>
        <v>350</v>
      </c>
      <c r="P288" s="91">
        <f t="shared" si="143"/>
        <v>0</v>
      </c>
      <c r="Q288" s="91">
        <f t="shared" si="143"/>
        <v>190</v>
      </c>
      <c r="R288" s="91">
        <f t="shared" si="143"/>
        <v>160</v>
      </c>
    </row>
    <row r="289" spans="1:18" ht="20.25">
      <c r="A289" s="92" t="s">
        <v>192</v>
      </c>
      <c r="B289" s="95">
        <v>115</v>
      </c>
      <c r="C289" s="94" t="s">
        <v>173</v>
      </c>
      <c r="D289" s="94" t="s">
        <v>155</v>
      </c>
      <c r="E289" s="94"/>
      <c r="F289" s="94"/>
      <c r="G289" s="91">
        <f>G290+G302</f>
        <v>609.5</v>
      </c>
      <c r="H289" s="91">
        <f aca="true" t="shared" si="144" ref="H289:R289">H290+H302</f>
        <v>0</v>
      </c>
      <c r="I289" s="91">
        <f t="shared" si="144"/>
        <v>518.4</v>
      </c>
      <c r="J289" s="91">
        <f t="shared" si="144"/>
        <v>160</v>
      </c>
      <c r="K289" s="91">
        <f t="shared" si="144"/>
        <v>350</v>
      </c>
      <c r="L289" s="91">
        <f t="shared" si="144"/>
        <v>0</v>
      </c>
      <c r="M289" s="91">
        <f t="shared" si="144"/>
        <v>190</v>
      </c>
      <c r="N289" s="91">
        <f t="shared" si="144"/>
        <v>160</v>
      </c>
      <c r="O289" s="91">
        <f t="shared" si="144"/>
        <v>350</v>
      </c>
      <c r="P289" s="91">
        <f t="shared" si="144"/>
        <v>0</v>
      </c>
      <c r="Q289" s="91">
        <f t="shared" si="144"/>
        <v>190</v>
      </c>
      <c r="R289" s="91">
        <f t="shared" si="144"/>
        <v>160</v>
      </c>
    </row>
    <row r="290" spans="1:18" ht="40.5">
      <c r="A290" s="92" t="s">
        <v>447</v>
      </c>
      <c r="B290" s="95">
        <v>115</v>
      </c>
      <c r="C290" s="94" t="s">
        <v>173</v>
      </c>
      <c r="D290" s="94" t="s">
        <v>155</v>
      </c>
      <c r="E290" s="94" t="s">
        <v>349</v>
      </c>
      <c r="F290" s="94"/>
      <c r="G290" s="91">
        <f aca="true" t="shared" si="145" ref="G290:R290">G291+G294+G299</f>
        <v>350</v>
      </c>
      <c r="H290" s="91">
        <f t="shared" si="145"/>
        <v>0</v>
      </c>
      <c r="I290" s="91">
        <f t="shared" si="145"/>
        <v>190</v>
      </c>
      <c r="J290" s="91">
        <f t="shared" si="145"/>
        <v>160</v>
      </c>
      <c r="K290" s="91">
        <f t="shared" si="145"/>
        <v>350</v>
      </c>
      <c r="L290" s="91">
        <f t="shared" si="145"/>
        <v>0</v>
      </c>
      <c r="M290" s="91">
        <f t="shared" si="145"/>
        <v>190</v>
      </c>
      <c r="N290" s="91">
        <f t="shared" si="145"/>
        <v>160</v>
      </c>
      <c r="O290" s="91">
        <f t="shared" si="145"/>
        <v>350</v>
      </c>
      <c r="P290" s="91">
        <f t="shared" si="145"/>
        <v>0</v>
      </c>
      <c r="Q290" s="91">
        <f t="shared" si="145"/>
        <v>190</v>
      </c>
      <c r="R290" s="91">
        <f t="shared" si="145"/>
        <v>160</v>
      </c>
    </row>
    <row r="291" spans="1:18" ht="20.25">
      <c r="A291" s="92" t="s">
        <v>0</v>
      </c>
      <c r="B291" s="95">
        <v>115</v>
      </c>
      <c r="C291" s="94" t="s">
        <v>173</v>
      </c>
      <c r="D291" s="94" t="s">
        <v>155</v>
      </c>
      <c r="E291" s="94" t="s">
        <v>1</v>
      </c>
      <c r="F291" s="94"/>
      <c r="G291" s="91">
        <f aca="true" t="shared" si="146" ref="G291:R292">G292</f>
        <v>90</v>
      </c>
      <c r="H291" s="91">
        <f t="shared" si="146"/>
        <v>0</v>
      </c>
      <c r="I291" s="91">
        <f t="shared" si="146"/>
        <v>90</v>
      </c>
      <c r="J291" s="91">
        <f t="shared" si="146"/>
        <v>0</v>
      </c>
      <c r="K291" s="91">
        <f t="shared" si="146"/>
        <v>90</v>
      </c>
      <c r="L291" s="91">
        <f t="shared" si="146"/>
        <v>0</v>
      </c>
      <c r="M291" s="91">
        <f t="shared" si="146"/>
        <v>90</v>
      </c>
      <c r="N291" s="91">
        <f t="shared" si="146"/>
        <v>0</v>
      </c>
      <c r="O291" s="91">
        <f t="shared" si="146"/>
        <v>90</v>
      </c>
      <c r="P291" s="91">
        <f t="shared" si="146"/>
        <v>0</v>
      </c>
      <c r="Q291" s="91">
        <f t="shared" si="146"/>
        <v>90</v>
      </c>
      <c r="R291" s="91">
        <f t="shared" si="146"/>
        <v>0</v>
      </c>
    </row>
    <row r="292" spans="1:18" ht="20.25">
      <c r="A292" s="92" t="s">
        <v>4</v>
      </c>
      <c r="B292" s="95">
        <v>115</v>
      </c>
      <c r="C292" s="94" t="s">
        <v>173</v>
      </c>
      <c r="D292" s="94" t="s">
        <v>155</v>
      </c>
      <c r="E292" s="94" t="s">
        <v>2</v>
      </c>
      <c r="F292" s="94"/>
      <c r="G292" s="91">
        <f>G293</f>
        <v>90</v>
      </c>
      <c r="H292" s="91">
        <f t="shared" si="146"/>
        <v>0</v>
      </c>
      <c r="I292" s="91">
        <f t="shared" si="146"/>
        <v>90</v>
      </c>
      <c r="J292" s="91">
        <f t="shared" si="146"/>
        <v>0</v>
      </c>
      <c r="K292" s="91">
        <f t="shared" si="146"/>
        <v>90</v>
      </c>
      <c r="L292" s="91">
        <f t="shared" si="146"/>
        <v>0</v>
      </c>
      <c r="M292" s="91">
        <f t="shared" si="146"/>
        <v>90</v>
      </c>
      <c r="N292" s="91">
        <f t="shared" si="146"/>
        <v>0</v>
      </c>
      <c r="O292" s="91">
        <f t="shared" si="146"/>
        <v>90</v>
      </c>
      <c r="P292" s="91">
        <f t="shared" si="146"/>
        <v>0</v>
      </c>
      <c r="Q292" s="91">
        <f t="shared" si="146"/>
        <v>90</v>
      </c>
      <c r="R292" s="91">
        <f t="shared" si="146"/>
        <v>0</v>
      </c>
    </row>
    <row r="293" spans="1:18" ht="20.25">
      <c r="A293" s="92" t="s">
        <v>223</v>
      </c>
      <c r="B293" s="95">
        <v>115</v>
      </c>
      <c r="C293" s="94" t="s">
        <v>173</v>
      </c>
      <c r="D293" s="94" t="s">
        <v>155</v>
      </c>
      <c r="E293" s="94" t="s">
        <v>2</v>
      </c>
      <c r="F293" s="94" t="s">
        <v>222</v>
      </c>
      <c r="G293" s="91">
        <f>H293+I293+J293</f>
        <v>90</v>
      </c>
      <c r="H293" s="91"/>
      <c r="I293" s="91">
        <v>90</v>
      </c>
      <c r="J293" s="91"/>
      <c r="K293" s="91">
        <f>L293+M293+N293</f>
        <v>90</v>
      </c>
      <c r="L293" s="91"/>
      <c r="M293" s="91">
        <v>90</v>
      </c>
      <c r="N293" s="91"/>
      <c r="O293" s="91">
        <f>P293+Q293+R293</f>
        <v>90</v>
      </c>
      <c r="P293" s="91"/>
      <c r="Q293" s="91">
        <v>90</v>
      </c>
      <c r="R293" s="91"/>
    </row>
    <row r="294" spans="1:18" ht="20.25">
      <c r="A294" s="92" t="s">
        <v>5</v>
      </c>
      <c r="B294" s="95">
        <v>115</v>
      </c>
      <c r="C294" s="94" t="s">
        <v>173</v>
      </c>
      <c r="D294" s="94" t="s">
        <v>155</v>
      </c>
      <c r="E294" s="94" t="s">
        <v>6</v>
      </c>
      <c r="F294" s="94"/>
      <c r="G294" s="91">
        <f>G295+G297</f>
        <v>210</v>
      </c>
      <c r="H294" s="91">
        <f aca="true" t="shared" si="147" ref="H294:R294">H295+H297</f>
        <v>0</v>
      </c>
      <c r="I294" s="91">
        <f t="shared" si="147"/>
        <v>100</v>
      </c>
      <c r="J294" s="91">
        <f t="shared" si="147"/>
        <v>110</v>
      </c>
      <c r="K294" s="91">
        <f t="shared" si="147"/>
        <v>210</v>
      </c>
      <c r="L294" s="91">
        <f t="shared" si="147"/>
        <v>0</v>
      </c>
      <c r="M294" s="91">
        <f t="shared" si="147"/>
        <v>100</v>
      </c>
      <c r="N294" s="91">
        <f t="shared" si="147"/>
        <v>110</v>
      </c>
      <c r="O294" s="91">
        <f t="shared" si="147"/>
        <v>210</v>
      </c>
      <c r="P294" s="91">
        <f t="shared" si="147"/>
        <v>0</v>
      </c>
      <c r="Q294" s="91">
        <f t="shared" si="147"/>
        <v>100</v>
      </c>
      <c r="R294" s="91">
        <f t="shared" si="147"/>
        <v>110</v>
      </c>
    </row>
    <row r="295" spans="1:18" ht="20.25">
      <c r="A295" s="92" t="s">
        <v>4</v>
      </c>
      <c r="B295" s="95">
        <v>115</v>
      </c>
      <c r="C295" s="94" t="s">
        <v>173</v>
      </c>
      <c r="D295" s="94" t="s">
        <v>155</v>
      </c>
      <c r="E295" s="94" t="s">
        <v>7</v>
      </c>
      <c r="F295" s="94"/>
      <c r="G295" s="91">
        <f>G296</f>
        <v>100</v>
      </c>
      <c r="H295" s="91">
        <f aca="true" t="shared" si="148" ref="H295:R295">H296</f>
        <v>0</v>
      </c>
      <c r="I295" s="91">
        <f t="shared" si="148"/>
        <v>100</v>
      </c>
      <c r="J295" s="91">
        <f t="shared" si="148"/>
        <v>0</v>
      </c>
      <c r="K295" s="91">
        <f t="shared" si="148"/>
        <v>100</v>
      </c>
      <c r="L295" s="91">
        <f t="shared" si="148"/>
        <v>0</v>
      </c>
      <c r="M295" s="91">
        <f t="shared" si="148"/>
        <v>100</v>
      </c>
      <c r="N295" s="91">
        <f t="shared" si="148"/>
        <v>0</v>
      </c>
      <c r="O295" s="91">
        <f t="shared" si="148"/>
        <v>100</v>
      </c>
      <c r="P295" s="91">
        <f t="shared" si="148"/>
        <v>0</v>
      </c>
      <c r="Q295" s="91">
        <f t="shared" si="148"/>
        <v>100</v>
      </c>
      <c r="R295" s="91">
        <f t="shared" si="148"/>
        <v>0</v>
      </c>
    </row>
    <row r="296" spans="1:18" ht="20.25">
      <c r="A296" s="92" t="s">
        <v>223</v>
      </c>
      <c r="B296" s="95">
        <v>115</v>
      </c>
      <c r="C296" s="94" t="s">
        <v>173</v>
      </c>
      <c r="D296" s="94" t="s">
        <v>155</v>
      </c>
      <c r="E296" s="94" t="s">
        <v>7</v>
      </c>
      <c r="F296" s="94" t="s">
        <v>222</v>
      </c>
      <c r="G296" s="91">
        <f>H296+I296+J296</f>
        <v>100</v>
      </c>
      <c r="H296" s="91"/>
      <c r="I296" s="91">
        <v>100</v>
      </c>
      <c r="J296" s="91"/>
      <c r="K296" s="91">
        <f>L296+M296+N296</f>
        <v>100</v>
      </c>
      <c r="L296" s="91"/>
      <c r="M296" s="91">
        <v>100</v>
      </c>
      <c r="N296" s="91"/>
      <c r="O296" s="91">
        <f>P296+Q296+R296</f>
        <v>100</v>
      </c>
      <c r="P296" s="91"/>
      <c r="Q296" s="91">
        <v>100</v>
      </c>
      <c r="R296" s="91"/>
    </row>
    <row r="297" spans="1:18" ht="81">
      <c r="A297" s="92" t="s">
        <v>410</v>
      </c>
      <c r="B297" s="95">
        <v>115</v>
      </c>
      <c r="C297" s="94" t="s">
        <v>173</v>
      </c>
      <c r="D297" s="94" t="s">
        <v>155</v>
      </c>
      <c r="E297" s="94" t="s">
        <v>102</v>
      </c>
      <c r="F297" s="94"/>
      <c r="G297" s="91">
        <f>G298</f>
        <v>110</v>
      </c>
      <c r="H297" s="91">
        <f aca="true" t="shared" si="149" ref="H297:R297">H298</f>
        <v>0</v>
      </c>
      <c r="I297" s="91">
        <f t="shared" si="149"/>
        <v>0</v>
      </c>
      <c r="J297" s="91">
        <f t="shared" si="149"/>
        <v>110</v>
      </c>
      <c r="K297" s="91">
        <f t="shared" si="149"/>
        <v>110</v>
      </c>
      <c r="L297" s="91">
        <f t="shared" si="149"/>
        <v>0</v>
      </c>
      <c r="M297" s="91">
        <f t="shared" si="149"/>
        <v>0</v>
      </c>
      <c r="N297" s="91">
        <f t="shared" si="149"/>
        <v>110</v>
      </c>
      <c r="O297" s="91">
        <f t="shared" si="149"/>
        <v>110</v>
      </c>
      <c r="P297" s="91">
        <f t="shared" si="149"/>
        <v>0</v>
      </c>
      <c r="Q297" s="91">
        <f t="shared" si="149"/>
        <v>0</v>
      </c>
      <c r="R297" s="91">
        <f t="shared" si="149"/>
        <v>110</v>
      </c>
    </row>
    <row r="298" spans="1:18" ht="20.25">
      <c r="A298" s="92" t="s">
        <v>223</v>
      </c>
      <c r="B298" s="95">
        <v>115</v>
      </c>
      <c r="C298" s="94" t="s">
        <v>173</v>
      </c>
      <c r="D298" s="94" t="s">
        <v>155</v>
      </c>
      <c r="E298" s="94" t="s">
        <v>102</v>
      </c>
      <c r="F298" s="94" t="s">
        <v>222</v>
      </c>
      <c r="G298" s="91">
        <f>H298+I298+J298</f>
        <v>110</v>
      </c>
      <c r="H298" s="91"/>
      <c r="I298" s="91"/>
      <c r="J298" s="91">
        <v>110</v>
      </c>
      <c r="K298" s="91">
        <f>L298+M298+N298</f>
        <v>110</v>
      </c>
      <c r="L298" s="91"/>
      <c r="M298" s="91"/>
      <c r="N298" s="91">
        <v>110</v>
      </c>
      <c r="O298" s="91">
        <f>P298+Q298+R298</f>
        <v>110</v>
      </c>
      <c r="P298" s="91"/>
      <c r="Q298" s="91"/>
      <c r="R298" s="91">
        <v>110</v>
      </c>
    </row>
    <row r="299" spans="1:18" ht="40.5">
      <c r="A299" s="92" t="s">
        <v>99</v>
      </c>
      <c r="B299" s="95">
        <v>115</v>
      </c>
      <c r="C299" s="94" t="s">
        <v>173</v>
      </c>
      <c r="D299" s="94" t="s">
        <v>155</v>
      </c>
      <c r="E299" s="94" t="s">
        <v>100</v>
      </c>
      <c r="F299" s="94"/>
      <c r="G299" s="91">
        <f>G300</f>
        <v>50</v>
      </c>
      <c r="H299" s="91">
        <f aca="true" t="shared" si="150" ref="H299:R299">H300</f>
        <v>0</v>
      </c>
      <c r="I299" s="91">
        <f t="shared" si="150"/>
        <v>0</v>
      </c>
      <c r="J299" s="91">
        <f t="shared" si="150"/>
        <v>50</v>
      </c>
      <c r="K299" s="91">
        <f t="shared" si="150"/>
        <v>50</v>
      </c>
      <c r="L299" s="91">
        <f t="shared" si="150"/>
        <v>0</v>
      </c>
      <c r="M299" s="91">
        <f t="shared" si="150"/>
        <v>0</v>
      </c>
      <c r="N299" s="91">
        <f t="shared" si="150"/>
        <v>50</v>
      </c>
      <c r="O299" s="91">
        <f t="shared" si="150"/>
        <v>50</v>
      </c>
      <c r="P299" s="91">
        <f t="shared" si="150"/>
        <v>0</v>
      </c>
      <c r="Q299" s="91">
        <f t="shared" si="150"/>
        <v>0</v>
      </c>
      <c r="R299" s="91">
        <f t="shared" si="150"/>
        <v>50</v>
      </c>
    </row>
    <row r="300" spans="1:18" ht="81">
      <c r="A300" s="92" t="s">
        <v>410</v>
      </c>
      <c r="B300" s="95">
        <v>115</v>
      </c>
      <c r="C300" s="94" t="s">
        <v>173</v>
      </c>
      <c r="D300" s="94" t="s">
        <v>155</v>
      </c>
      <c r="E300" s="94" t="s">
        <v>101</v>
      </c>
      <c r="F300" s="94"/>
      <c r="G300" s="91">
        <f>G301</f>
        <v>50</v>
      </c>
      <c r="H300" s="91">
        <f aca="true" t="shared" si="151" ref="H300:R300">H301</f>
        <v>0</v>
      </c>
      <c r="I300" s="91">
        <f t="shared" si="151"/>
        <v>0</v>
      </c>
      <c r="J300" s="91">
        <f t="shared" si="151"/>
        <v>50</v>
      </c>
      <c r="K300" s="91">
        <f t="shared" si="151"/>
        <v>50</v>
      </c>
      <c r="L300" s="91">
        <f t="shared" si="151"/>
        <v>0</v>
      </c>
      <c r="M300" s="91">
        <f t="shared" si="151"/>
        <v>0</v>
      </c>
      <c r="N300" s="91">
        <f t="shared" si="151"/>
        <v>50</v>
      </c>
      <c r="O300" s="91">
        <f t="shared" si="151"/>
        <v>50</v>
      </c>
      <c r="P300" s="91">
        <f t="shared" si="151"/>
        <v>0</v>
      </c>
      <c r="Q300" s="91">
        <f t="shared" si="151"/>
        <v>0</v>
      </c>
      <c r="R300" s="91">
        <f t="shared" si="151"/>
        <v>50</v>
      </c>
    </row>
    <row r="301" spans="1:18" ht="20.25">
      <c r="A301" s="92" t="s">
        <v>223</v>
      </c>
      <c r="B301" s="95">
        <v>115</v>
      </c>
      <c r="C301" s="94" t="s">
        <v>173</v>
      </c>
      <c r="D301" s="94" t="s">
        <v>155</v>
      </c>
      <c r="E301" s="94" t="s">
        <v>101</v>
      </c>
      <c r="F301" s="94" t="s">
        <v>222</v>
      </c>
      <c r="G301" s="91">
        <f>H301+I301+J301</f>
        <v>50</v>
      </c>
      <c r="H301" s="91"/>
      <c r="I301" s="91"/>
      <c r="J301" s="91">
        <v>50</v>
      </c>
      <c r="K301" s="91">
        <f>L301+M301+N301</f>
        <v>50</v>
      </c>
      <c r="L301" s="91"/>
      <c r="M301" s="91"/>
      <c r="N301" s="91">
        <v>50</v>
      </c>
      <c r="O301" s="91">
        <f>P301+Q301+R301</f>
        <v>50</v>
      </c>
      <c r="P301" s="91"/>
      <c r="Q301" s="91"/>
      <c r="R301" s="91">
        <v>50</v>
      </c>
    </row>
    <row r="302" spans="1:18" ht="40.5">
      <c r="A302" s="92" t="s">
        <v>455</v>
      </c>
      <c r="B302" s="95">
        <v>115</v>
      </c>
      <c r="C302" s="94" t="s">
        <v>173</v>
      </c>
      <c r="D302" s="94" t="s">
        <v>155</v>
      </c>
      <c r="E302" s="94" t="s">
        <v>338</v>
      </c>
      <c r="F302" s="94"/>
      <c r="G302" s="91">
        <f>G303</f>
        <v>259.5</v>
      </c>
      <c r="H302" s="91">
        <f aca="true" t="shared" si="152" ref="H302:R305">H303</f>
        <v>0</v>
      </c>
      <c r="I302" s="91">
        <f t="shared" si="152"/>
        <v>328.4</v>
      </c>
      <c r="J302" s="91">
        <f t="shared" si="152"/>
        <v>0</v>
      </c>
      <c r="K302" s="91">
        <f t="shared" si="152"/>
        <v>0</v>
      </c>
      <c r="L302" s="91">
        <f t="shared" si="152"/>
        <v>0</v>
      </c>
      <c r="M302" s="91">
        <f t="shared" si="152"/>
        <v>0</v>
      </c>
      <c r="N302" s="91">
        <f t="shared" si="152"/>
        <v>0</v>
      </c>
      <c r="O302" s="91">
        <f t="shared" si="152"/>
        <v>0</v>
      </c>
      <c r="P302" s="91">
        <f t="shared" si="152"/>
        <v>0</v>
      </c>
      <c r="Q302" s="91">
        <f t="shared" si="152"/>
        <v>0</v>
      </c>
      <c r="R302" s="91">
        <f t="shared" si="152"/>
        <v>0</v>
      </c>
    </row>
    <row r="303" spans="1:18" ht="20.25">
      <c r="A303" s="92" t="s">
        <v>21</v>
      </c>
      <c r="B303" s="95">
        <v>115</v>
      </c>
      <c r="C303" s="94" t="s">
        <v>173</v>
      </c>
      <c r="D303" s="94" t="s">
        <v>155</v>
      </c>
      <c r="E303" s="94" t="s">
        <v>339</v>
      </c>
      <c r="F303" s="94"/>
      <c r="G303" s="91">
        <f>G304</f>
        <v>259.5</v>
      </c>
      <c r="H303" s="91">
        <f t="shared" si="152"/>
        <v>0</v>
      </c>
      <c r="I303" s="91">
        <f t="shared" si="152"/>
        <v>328.4</v>
      </c>
      <c r="J303" s="91">
        <f t="shared" si="152"/>
        <v>0</v>
      </c>
      <c r="K303" s="91">
        <f t="shared" si="152"/>
        <v>0</v>
      </c>
      <c r="L303" s="91">
        <f t="shared" si="152"/>
        <v>0</v>
      </c>
      <c r="M303" s="91">
        <f t="shared" si="152"/>
        <v>0</v>
      </c>
      <c r="N303" s="91">
        <f t="shared" si="152"/>
        <v>0</v>
      </c>
      <c r="O303" s="91">
        <f t="shared" si="152"/>
        <v>0</v>
      </c>
      <c r="P303" s="91">
        <f t="shared" si="152"/>
        <v>0</v>
      </c>
      <c r="Q303" s="91">
        <f t="shared" si="152"/>
        <v>0</v>
      </c>
      <c r="R303" s="91">
        <f t="shared" si="152"/>
        <v>0</v>
      </c>
    </row>
    <row r="304" spans="1:18" ht="40.5">
      <c r="A304" s="92" t="s">
        <v>62</v>
      </c>
      <c r="B304" s="95">
        <v>115</v>
      </c>
      <c r="C304" s="94" t="s">
        <v>173</v>
      </c>
      <c r="D304" s="94" t="s">
        <v>155</v>
      </c>
      <c r="E304" s="94" t="s">
        <v>63</v>
      </c>
      <c r="F304" s="94"/>
      <c r="G304" s="91">
        <f>G305</f>
        <v>259.5</v>
      </c>
      <c r="H304" s="91">
        <f t="shared" si="152"/>
        <v>0</v>
      </c>
      <c r="I304" s="91">
        <f t="shared" si="152"/>
        <v>328.4</v>
      </c>
      <c r="J304" s="91">
        <f t="shared" si="152"/>
        <v>0</v>
      </c>
      <c r="K304" s="91">
        <f t="shared" si="152"/>
        <v>0</v>
      </c>
      <c r="L304" s="91">
        <f t="shared" si="152"/>
        <v>0</v>
      </c>
      <c r="M304" s="91">
        <f t="shared" si="152"/>
        <v>0</v>
      </c>
      <c r="N304" s="91">
        <f t="shared" si="152"/>
        <v>0</v>
      </c>
      <c r="O304" s="91">
        <f t="shared" si="152"/>
        <v>0</v>
      </c>
      <c r="P304" s="91">
        <f t="shared" si="152"/>
        <v>0</v>
      </c>
      <c r="Q304" s="91">
        <f t="shared" si="152"/>
        <v>0</v>
      </c>
      <c r="R304" s="91">
        <f t="shared" si="152"/>
        <v>0</v>
      </c>
    </row>
    <row r="305" spans="1:18" ht="20.25">
      <c r="A305" s="92" t="s">
        <v>181</v>
      </c>
      <c r="B305" s="95">
        <v>115</v>
      </c>
      <c r="C305" s="94" t="s">
        <v>173</v>
      </c>
      <c r="D305" s="94" t="s">
        <v>155</v>
      </c>
      <c r="E305" s="94" t="s">
        <v>64</v>
      </c>
      <c r="F305" s="94"/>
      <c r="G305" s="91">
        <f>G306</f>
        <v>259.5</v>
      </c>
      <c r="H305" s="91">
        <f t="shared" si="152"/>
        <v>0</v>
      </c>
      <c r="I305" s="91">
        <f t="shared" si="152"/>
        <v>328.4</v>
      </c>
      <c r="J305" s="91">
        <f t="shared" si="152"/>
        <v>0</v>
      </c>
      <c r="K305" s="91">
        <f t="shared" si="152"/>
        <v>0</v>
      </c>
      <c r="L305" s="91">
        <f t="shared" si="152"/>
        <v>0</v>
      </c>
      <c r="M305" s="91">
        <f t="shared" si="152"/>
        <v>0</v>
      </c>
      <c r="N305" s="91">
        <f t="shared" si="152"/>
        <v>0</v>
      </c>
      <c r="O305" s="91">
        <f t="shared" si="152"/>
        <v>0</v>
      </c>
      <c r="P305" s="91">
        <f t="shared" si="152"/>
        <v>0</v>
      </c>
      <c r="Q305" s="91">
        <f t="shared" si="152"/>
        <v>0</v>
      </c>
      <c r="R305" s="91">
        <f t="shared" si="152"/>
        <v>0</v>
      </c>
    </row>
    <row r="306" spans="1:18" ht="20.25">
      <c r="A306" s="92" t="s">
        <v>223</v>
      </c>
      <c r="B306" s="95">
        <v>115</v>
      </c>
      <c r="C306" s="94" t="s">
        <v>173</v>
      </c>
      <c r="D306" s="94" t="s">
        <v>155</v>
      </c>
      <c r="E306" s="94" t="s">
        <v>64</v>
      </c>
      <c r="F306" s="94" t="s">
        <v>222</v>
      </c>
      <c r="G306" s="91">
        <v>259.5</v>
      </c>
      <c r="H306" s="91"/>
      <c r="I306" s="91">
        <v>328.4</v>
      </c>
      <c r="J306" s="91"/>
      <c r="K306" s="91">
        <f>L306+M306+N306</f>
        <v>0</v>
      </c>
      <c r="L306" s="91"/>
      <c r="M306" s="91"/>
      <c r="N306" s="91"/>
      <c r="O306" s="91">
        <f>P306+Q306+R306</f>
        <v>0</v>
      </c>
      <c r="P306" s="116"/>
      <c r="Q306" s="91"/>
      <c r="R306" s="116"/>
    </row>
    <row r="307" spans="1:18" ht="20.25">
      <c r="A307" s="88" t="s">
        <v>204</v>
      </c>
      <c r="B307" s="86">
        <v>546</v>
      </c>
      <c r="C307" s="102"/>
      <c r="D307" s="102"/>
      <c r="E307" s="86"/>
      <c r="F307" s="102"/>
      <c r="G307" s="90">
        <f aca="true" t="shared" si="153" ref="G307:O307">G308+G414+G437+G472+G505+G522+G573+G592+G631+G564</f>
        <v>165292.90000000002</v>
      </c>
      <c r="H307" s="90" t="e">
        <f t="shared" si="153"/>
        <v>#REF!</v>
      </c>
      <c r="I307" s="90" t="e">
        <f t="shared" si="153"/>
        <v>#REF!</v>
      </c>
      <c r="J307" s="90" t="e">
        <f t="shared" si="153"/>
        <v>#REF!</v>
      </c>
      <c r="K307" s="90">
        <f t="shared" si="153"/>
        <v>154082.2</v>
      </c>
      <c r="L307" s="90">
        <f t="shared" si="153"/>
        <v>49496.299999999996</v>
      </c>
      <c r="M307" s="90">
        <f t="shared" si="153"/>
        <v>87117.29999999999</v>
      </c>
      <c r="N307" s="90">
        <f t="shared" si="153"/>
        <v>2918.5999999999995</v>
      </c>
      <c r="O307" s="90">
        <f t="shared" si="153"/>
        <v>155698.8</v>
      </c>
      <c r="P307" s="91" t="e">
        <f>P308+P414+P437+P472+P505+P522+P573+P592+P631+#REF!+P564</f>
        <v>#REF!</v>
      </c>
      <c r="Q307" s="91" t="e">
        <f>Q308+Q414+Q437+Q472+Q505+Q522+Q573+Q592+Q631+#REF!+Q564</f>
        <v>#REF!</v>
      </c>
      <c r="R307" s="91" t="e">
        <f>R308+R414+R437+R472+R505+R522+R573+R592+R631+#REF!+R564</f>
        <v>#REF!</v>
      </c>
    </row>
    <row r="308" spans="1:18" ht="20.25">
      <c r="A308" s="92" t="s">
        <v>248</v>
      </c>
      <c r="B308" s="95">
        <v>546</v>
      </c>
      <c r="C308" s="94" t="s">
        <v>151</v>
      </c>
      <c r="D308" s="94" t="s">
        <v>548</v>
      </c>
      <c r="E308" s="95"/>
      <c r="F308" s="94"/>
      <c r="G308" s="91">
        <f aca="true" t="shared" si="154" ref="G308:R308">G309+G379+G383+G375</f>
        <v>47941.7</v>
      </c>
      <c r="H308" s="91">
        <f t="shared" si="154"/>
        <v>6430.7</v>
      </c>
      <c r="I308" s="91">
        <f t="shared" si="154"/>
        <v>41359.3</v>
      </c>
      <c r="J308" s="91">
        <f t="shared" si="154"/>
        <v>2486.3999999999996</v>
      </c>
      <c r="K308" s="91">
        <f t="shared" si="154"/>
        <v>48273.2</v>
      </c>
      <c r="L308" s="91">
        <f t="shared" si="154"/>
        <v>6117</v>
      </c>
      <c r="M308" s="91">
        <f t="shared" si="154"/>
        <v>40119.8</v>
      </c>
      <c r="N308" s="91">
        <f t="shared" si="154"/>
        <v>2486.3999999999996</v>
      </c>
      <c r="O308" s="91">
        <f t="shared" si="154"/>
        <v>42807.5</v>
      </c>
      <c r="P308" s="91">
        <f t="shared" si="154"/>
        <v>6119</v>
      </c>
      <c r="Q308" s="91">
        <f t="shared" si="154"/>
        <v>34202.100000000006</v>
      </c>
      <c r="R308" s="91">
        <f t="shared" si="154"/>
        <v>2486.3999999999996</v>
      </c>
    </row>
    <row r="309" spans="1:18" ht="60.75">
      <c r="A309" s="92" t="s">
        <v>123</v>
      </c>
      <c r="B309" s="95">
        <v>546</v>
      </c>
      <c r="C309" s="94" t="s">
        <v>151</v>
      </c>
      <c r="D309" s="94" t="s">
        <v>152</v>
      </c>
      <c r="E309" s="95"/>
      <c r="F309" s="94"/>
      <c r="G309" s="91">
        <f aca="true" t="shared" si="155" ref="G309:R309">G340+G350+G366+G318+G310+G331</f>
        <v>29252.199999999997</v>
      </c>
      <c r="H309" s="91">
        <f t="shared" si="155"/>
        <v>2489.3999999999996</v>
      </c>
      <c r="I309" s="91">
        <f t="shared" si="155"/>
        <v>24784.100000000002</v>
      </c>
      <c r="J309" s="91">
        <f t="shared" si="155"/>
        <v>412.70000000000005</v>
      </c>
      <c r="K309" s="91">
        <f t="shared" si="155"/>
        <v>26017.399999999998</v>
      </c>
      <c r="L309" s="91">
        <f t="shared" si="155"/>
        <v>2175.3999999999996</v>
      </c>
      <c r="M309" s="91">
        <f t="shared" si="155"/>
        <v>23429.300000000003</v>
      </c>
      <c r="N309" s="91">
        <f t="shared" si="155"/>
        <v>412.70000000000005</v>
      </c>
      <c r="O309" s="91">
        <f t="shared" si="155"/>
        <v>25386.699999999997</v>
      </c>
      <c r="P309" s="91">
        <f t="shared" si="155"/>
        <v>2177.1</v>
      </c>
      <c r="Q309" s="91">
        <f t="shared" si="155"/>
        <v>22796.9</v>
      </c>
      <c r="R309" s="91">
        <f t="shared" si="155"/>
        <v>412.70000000000005</v>
      </c>
    </row>
    <row r="310" spans="1:18" ht="60.75">
      <c r="A310" s="92" t="s">
        <v>459</v>
      </c>
      <c r="B310" s="95">
        <v>546</v>
      </c>
      <c r="C310" s="94" t="s">
        <v>151</v>
      </c>
      <c r="D310" s="94" t="s">
        <v>152</v>
      </c>
      <c r="E310" s="94" t="s">
        <v>298</v>
      </c>
      <c r="F310" s="94"/>
      <c r="G310" s="91">
        <f>G311</f>
        <v>147.7</v>
      </c>
      <c r="H310" s="91">
        <f aca="true" t="shared" si="156" ref="H310:R310">H311</f>
        <v>0</v>
      </c>
      <c r="I310" s="91">
        <f t="shared" si="156"/>
        <v>169</v>
      </c>
      <c r="J310" s="91">
        <f t="shared" si="156"/>
        <v>0</v>
      </c>
      <c r="K310" s="91">
        <f t="shared" si="156"/>
        <v>3</v>
      </c>
      <c r="L310" s="91">
        <f t="shared" si="156"/>
        <v>0</v>
      </c>
      <c r="M310" s="91">
        <f t="shared" si="156"/>
        <v>3</v>
      </c>
      <c r="N310" s="91">
        <f t="shared" si="156"/>
        <v>0</v>
      </c>
      <c r="O310" s="91">
        <f t="shared" si="156"/>
        <v>28</v>
      </c>
      <c r="P310" s="91">
        <f t="shared" si="156"/>
        <v>0</v>
      </c>
      <c r="Q310" s="91">
        <f t="shared" si="156"/>
        <v>28</v>
      </c>
      <c r="R310" s="91">
        <f t="shared" si="156"/>
        <v>0</v>
      </c>
    </row>
    <row r="311" spans="1:18" ht="40.5">
      <c r="A311" s="92" t="s">
        <v>460</v>
      </c>
      <c r="B311" s="95">
        <v>546</v>
      </c>
      <c r="C311" s="94" t="s">
        <v>151</v>
      </c>
      <c r="D311" s="94" t="s">
        <v>152</v>
      </c>
      <c r="E311" s="94" t="s">
        <v>299</v>
      </c>
      <c r="F311" s="94"/>
      <c r="G311" s="91">
        <f>G312+G315</f>
        <v>147.7</v>
      </c>
      <c r="H311" s="91">
        <f aca="true" t="shared" si="157" ref="H311:R311">H312+H315</f>
        <v>0</v>
      </c>
      <c r="I311" s="91">
        <f t="shared" si="157"/>
        <v>169</v>
      </c>
      <c r="J311" s="91">
        <f t="shared" si="157"/>
        <v>0</v>
      </c>
      <c r="K311" s="91">
        <f t="shared" si="157"/>
        <v>3</v>
      </c>
      <c r="L311" s="91">
        <f t="shared" si="157"/>
        <v>0</v>
      </c>
      <c r="M311" s="91">
        <f t="shared" si="157"/>
        <v>3</v>
      </c>
      <c r="N311" s="91">
        <f t="shared" si="157"/>
        <v>0</v>
      </c>
      <c r="O311" s="91">
        <f t="shared" si="157"/>
        <v>28</v>
      </c>
      <c r="P311" s="91">
        <f t="shared" si="157"/>
        <v>0</v>
      </c>
      <c r="Q311" s="91">
        <f t="shared" si="157"/>
        <v>28</v>
      </c>
      <c r="R311" s="91">
        <f t="shared" si="157"/>
        <v>0</v>
      </c>
    </row>
    <row r="312" spans="1:18" ht="40.5">
      <c r="A312" s="96" t="s">
        <v>504</v>
      </c>
      <c r="B312" s="95">
        <v>546</v>
      </c>
      <c r="C312" s="94" t="s">
        <v>151</v>
      </c>
      <c r="D312" s="94" t="s">
        <v>152</v>
      </c>
      <c r="E312" s="94" t="s">
        <v>505</v>
      </c>
      <c r="F312" s="94"/>
      <c r="G312" s="91">
        <f>G313</f>
        <v>2.7</v>
      </c>
      <c r="H312" s="91">
        <f aca="true" t="shared" si="158" ref="H312:R313">H313</f>
        <v>0</v>
      </c>
      <c r="I312" s="91">
        <f t="shared" si="158"/>
        <v>23</v>
      </c>
      <c r="J312" s="91">
        <f t="shared" si="158"/>
        <v>0</v>
      </c>
      <c r="K312" s="91">
        <f t="shared" si="158"/>
        <v>3</v>
      </c>
      <c r="L312" s="91">
        <f t="shared" si="158"/>
        <v>0</v>
      </c>
      <c r="M312" s="91">
        <f t="shared" si="158"/>
        <v>3</v>
      </c>
      <c r="N312" s="91">
        <f t="shared" si="158"/>
        <v>0</v>
      </c>
      <c r="O312" s="91">
        <f t="shared" si="158"/>
        <v>28</v>
      </c>
      <c r="P312" s="91">
        <f t="shared" si="158"/>
        <v>0</v>
      </c>
      <c r="Q312" s="91">
        <f t="shared" si="158"/>
        <v>28</v>
      </c>
      <c r="R312" s="91">
        <f t="shared" si="158"/>
        <v>0</v>
      </c>
    </row>
    <row r="313" spans="1:18" ht="20.25">
      <c r="A313" s="96" t="s">
        <v>262</v>
      </c>
      <c r="B313" s="95">
        <v>546</v>
      </c>
      <c r="C313" s="94" t="s">
        <v>151</v>
      </c>
      <c r="D313" s="94" t="s">
        <v>152</v>
      </c>
      <c r="E313" s="94" t="s">
        <v>506</v>
      </c>
      <c r="F313" s="94"/>
      <c r="G313" s="91">
        <f>G314</f>
        <v>2.7</v>
      </c>
      <c r="H313" s="91">
        <f aca="true" t="shared" si="159" ref="H313:O313">H314</f>
        <v>0</v>
      </c>
      <c r="I313" s="91">
        <f t="shared" si="159"/>
        <v>23</v>
      </c>
      <c r="J313" s="91">
        <f t="shared" si="159"/>
        <v>0</v>
      </c>
      <c r="K313" s="91">
        <f t="shared" si="159"/>
        <v>3</v>
      </c>
      <c r="L313" s="91">
        <f t="shared" si="159"/>
        <v>0</v>
      </c>
      <c r="M313" s="91">
        <f t="shared" si="159"/>
        <v>3</v>
      </c>
      <c r="N313" s="91">
        <f t="shared" si="159"/>
        <v>0</v>
      </c>
      <c r="O313" s="91">
        <f t="shared" si="159"/>
        <v>28</v>
      </c>
      <c r="P313" s="91">
        <f t="shared" si="158"/>
        <v>0</v>
      </c>
      <c r="Q313" s="91">
        <f t="shared" si="158"/>
        <v>28</v>
      </c>
      <c r="R313" s="91">
        <f t="shared" si="158"/>
        <v>0</v>
      </c>
    </row>
    <row r="314" spans="1:18" ht="40.5">
      <c r="A314" s="92" t="s">
        <v>118</v>
      </c>
      <c r="B314" s="95">
        <v>546</v>
      </c>
      <c r="C314" s="94" t="s">
        <v>151</v>
      </c>
      <c r="D314" s="94" t="s">
        <v>152</v>
      </c>
      <c r="E314" s="94" t="s">
        <v>506</v>
      </c>
      <c r="F314" s="94" t="s">
        <v>209</v>
      </c>
      <c r="G314" s="91">
        <v>2.7</v>
      </c>
      <c r="H314" s="91"/>
      <c r="I314" s="91">
        <v>23</v>
      </c>
      <c r="J314" s="91"/>
      <c r="K314" s="91">
        <f>L314+M314+N314</f>
        <v>3</v>
      </c>
      <c r="L314" s="91"/>
      <c r="M314" s="91">
        <v>3</v>
      </c>
      <c r="N314" s="91"/>
      <c r="O314" s="91">
        <f>P314+Q314+R314</f>
        <v>28</v>
      </c>
      <c r="P314" s="91"/>
      <c r="Q314" s="91">
        <v>28</v>
      </c>
      <c r="R314" s="91"/>
    </row>
    <row r="315" spans="1:18" ht="40.5">
      <c r="A315" s="96" t="s">
        <v>573</v>
      </c>
      <c r="B315" s="95">
        <v>546</v>
      </c>
      <c r="C315" s="94" t="s">
        <v>151</v>
      </c>
      <c r="D315" s="94" t="s">
        <v>152</v>
      </c>
      <c r="E315" s="94" t="s">
        <v>498</v>
      </c>
      <c r="F315" s="94"/>
      <c r="G315" s="91">
        <f aca="true" t="shared" si="160" ref="G315:R316">G316</f>
        <v>145</v>
      </c>
      <c r="H315" s="91">
        <f t="shared" si="160"/>
        <v>0</v>
      </c>
      <c r="I315" s="91">
        <f t="shared" si="160"/>
        <v>146</v>
      </c>
      <c r="J315" s="91">
        <f t="shared" si="160"/>
        <v>0</v>
      </c>
      <c r="K315" s="91">
        <f t="shared" si="160"/>
        <v>0</v>
      </c>
      <c r="L315" s="91">
        <f t="shared" si="160"/>
        <v>0</v>
      </c>
      <c r="M315" s="91">
        <f t="shared" si="160"/>
        <v>0</v>
      </c>
      <c r="N315" s="91">
        <f t="shared" si="160"/>
        <v>0</v>
      </c>
      <c r="O315" s="91">
        <f t="shared" si="160"/>
        <v>0</v>
      </c>
      <c r="P315" s="91">
        <f t="shared" si="160"/>
        <v>0</v>
      </c>
      <c r="Q315" s="91">
        <f t="shared" si="160"/>
        <v>0</v>
      </c>
      <c r="R315" s="91">
        <f t="shared" si="160"/>
        <v>0</v>
      </c>
    </row>
    <row r="316" spans="1:18" ht="20.25">
      <c r="A316" s="96" t="s">
        <v>262</v>
      </c>
      <c r="B316" s="95">
        <v>546</v>
      </c>
      <c r="C316" s="94" t="s">
        <v>151</v>
      </c>
      <c r="D316" s="94" t="s">
        <v>152</v>
      </c>
      <c r="E316" s="94" t="s">
        <v>522</v>
      </c>
      <c r="F316" s="94"/>
      <c r="G316" s="91">
        <f t="shared" si="160"/>
        <v>145</v>
      </c>
      <c r="H316" s="91">
        <f t="shared" si="160"/>
        <v>0</v>
      </c>
      <c r="I316" s="91">
        <f t="shared" si="160"/>
        <v>146</v>
      </c>
      <c r="J316" s="91">
        <f t="shared" si="160"/>
        <v>0</v>
      </c>
      <c r="K316" s="91">
        <f t="shared" si="160"/>
        <v>0</v>
      </c>
      <c r="L316" s="91">
        <f t="shared" si="160"/>
        <v>0</v>
      </c>
      <c r="M316" s="91">
        <f t="shared" si="160"/>
        <v>0</v>
      </c>
      <c r="N316" s="91">
        <f t="shared" si="160"/>
        <v>0</v>
      </c>
      <c r="O316" s="91">
        <f t="shared" si="160"/>
        <v>0</v>
      </c>
      <c r="P316" s="91">
        <f t="shared" si="160"/>
        <v>0</v>
      </c>
      <c r="Q316" s="91">
        <f t="shared" si="160"/>
        <v>0</v>
      </c>
      <c r="R316" s="91">
        <f t="shared" si="160"/>
        <v>0</v>
      </c>
    </row>
    <row r="317" spans="1:18" ht="40.5">
      <c r="A317" s="92" t="s">
        <v>118</v>
      </c>
      <c r="B317" s="95">
        <v>546</v>
      </c>
      <c r="C317" s="94" t="s">
        <v>151</v>
      </c>
      <c r="D317" s="94" t="s">
        <v>152</v>
      </c>
      <c r="E317" s="94" t="s">
        <v>522</v>
      </c>
      <c r="F317" s="94" t="s">
        <v>209</v>
      </c>
      <c r="G317" s="91">
        <v>145</v>
      </c>
      <c r="H317" s="91"/>
      <c r="I317" s="91">
        <v>146</v>
      </c>
      <c r="J317" s="91"/>
      <c r="K317" s="91">
        <f>L317+M317+N317</f>
        <v>0</v>
      </c>
      <c r="L317" s="91"/>
      <c r="M317" s="91"/>
      <c r="N317" s="91"/>
      <c r="O317" s="91">
        <f>P317+Q317+R317</f>
        <v>0</v>
      </c>
      <c r="P317" s="91"/>
      <c r="Q317" s="91"/>
      <c r="R317" s="91"/>
    </row>
    <row r="318" spans="1:18" ht="40.5">
      <c r="A318" s="92" t="s">
        <v>452</v>
      </c>
      <c r="B318" s="95">
        <v>546</v>
      </c>
      <c r="C318" s="94" t="s">
        <v>151</v>
      </c>
      <c r="D318" s="94" t="s">
        <v>152</v>
      </c>
      <c r="E318" s="94" t="s">
        <v>11</v>
      </c>
      <c r="F318" s="94"/>
      <c r="G318" s="91">
        <f>G323+G319</f>
        <v>1465.1</v>
      </c>
      <c r="H318" s="91">
        <f aca="true" t="shared" si="161" ref="H318:R318">H323+H319</f>
        <v>1308.3</v>
      </c>
      <c r="I318" s="91">
        <f t="shared" si="161"/>
        <v>0</v>
      </c>
      <c r="J318" s="91">
        <f t="shared" si="161"/>
        <v>0</v>
      </c>
      <c r="K318" s="91">
        <f t="shared" si="161"/>
        <v>1087.1</v>
      </c>
      <c r="L318" s="91">
        <f t="shared" si="161"/>
        <v>1087.1</v>
      </c>
      <c r="M318" s="91">
        <f t="shared" si="161"/>
        <v>0</v>
      </c>
      <c r="N318" s="91">
        <f t="shared" si="161"/>
        <v>0</v>
      </c>
      <c r="O318" s="91">
        <f t="shared" si="161"/>
        <v>1087.1</v>
      </c>
      <c r="P318" s="91">
        <f t="shared" si="161"/>
        <v>1087.1</v>
      </c>
      <c r="Q318" s="91">
        <f t="shared" si="161"/>
        <v>0</v>
      </c>
      <c r="R318" s="91">
        <f t="shared" si="161"/>
        <v>0</v>
      </c>
    </row>
    <row r="319" spans="1:18" ht="40.5">
      <c r="A319" s="92" t="s">
        <v>48</v>
      </c>
      <c r="B319" s="95">
        <v>546</v>
      </c>
      <c r="C319" s="94" t="s">
        <v>151</v>
      </c>
      <c r="D319" s="94" t="s">
        <v>152</v>
      </c>
      <c r="E319" s="94" t="s">
        <v>49</v>
      </c>
      <c r="F319" s="94"/>
      <c r="G319" s="91">
        <f>G320</f>
        <v>248</v>
      </c>
      <c r="H319" s="91">
        <f aca="true" t="shared" si="162" ref="H319:J321">H320</f>
        <v>221.2</v>
      </c>
      <c r="I319" s="91">
        <f t="shared" si="162"/>
        <v>0</v>
      </c>
      <c r="J319" s="91">
        <f t="shared" si="162"/>
        <v>0</v>
      </c>
      <c r="K319" s="91">
        <f>K320</f>
        <v>0</v>
      </c>
      <c r="L319" s="91"/>
      <c r="M319" s="91"/>
      <c r="N319" s="91"/>
      <c r="O319" s="91">
        <f>O320</f>
        <v>0</v>
      </c>
      <c r="P319" s="91"/>
      <c r="Q319" s="91"/>
      <c r="R319" s="91"/>
    </row>
    <row r="320" spans="1:18" ht="81">
      <c r="A320" s="92" t="s">
        <v>637</v>
      </c>
      <c r="B320" s="95">
        <v>546</v>
      </c>
      <c r="C320" s="94" t="s">
        <v>151</v>
      </c>
      <c r="D320" s="94" t="s">
        <v>152</v>
      </c>
      <c r="E320" s="94" t="s">
        <v>635</v>
      </c>
      <c r="F320" s="94"/>
      <c r="G320" s="91">
        <f>G321</f>
        <v>248</v>
      </c>
      <c r="H320" s="91">
        <f t="shared" si="162"/>
        <v>221.2</v>
      </c>
      <c r="I320" s="91">
        <f t="shared" si="162"/>
        <v>0</v>
      </c>
      <c r="J320" s="91">
        <f t="shared" si="162"/>
        <v>0</v>
      </c>
      <c r="K320" s="91">
        <f>K321</f>
        <v>0</v>
      </c>
      <c r="L320" s="91"/>
      <c r="M320" s="91"/>
      <c r="N320" s="91"/>
      <c r="O320" s="91">
        <f>O321</f>
        <v>0</v>
      </c>
      <c r="P320" s="91"/>
      <c r="Q320" s="91"/>
      <c r="R320" s="91"/>
    </row>
    <row r="321" spans="1:18" ht="101.25">
      <c r="A321" s="117" t="s">
        <v>638</v>
      </c>
      <c r="B321" s="95">
        <v>546</v>
      </c>
      <c r="C321" s="94" t="s">
        <v>151</v>
      </c>
      <c r="D321" s="94" t="s">
        <v>152</v>
      </c>
      <c r="E321" s="94" t="s">
        <v>634</v>
      </c>
      <c r="F321" s="94"/>
      <c r="G321" s="91">
        <f>G322</f>
        <v>248</v>
      </c>
      <c r="H321" s="91">
        <f t="shared" si="162"/>
        <v>221.2</v>
      </c>
      <c r="I321" s="91">
        <f t="shared" si="162"/>
        <v>0</v>
      </c>
      <c r="J321" s="91">
        <f>J322</f>
        <v>0</v>
      </c>
      <c r="K321" s="91">
        <f>K322</f>
        <v>0</v>
      </c>
      <c r="L321" s="91"/>
      <c r="M321" s="91"/>
      <c r="N321" s="91"/>
      <c r="O321" s="91">
        <f>O322</f>
        <v>0</v>
      </c>
      <c r="P321" s="91"/>
      <c r="Q321" s="91"/>
      <c r="R321" s="91"/>
    </row>
    <row r="322" spans="1:18" ht="40.5">
      <c r="A322" s="92" t="s">
        <v>118</v>
      </c>
      <c r="B322" s="95">
        <v>546</v>
      </c>
      <c r="C322" s="94" t="s">
        <v>151</v>
      </c>
      <c r="D322" s="94" t="s">
        <v>152</v>
      </c>
      <c r="E322" s="94" t="s">
        <v>634</v>
      </c>
      <c r="F322" s="94" t="s">
        <v>209</v>
      </c>
      <c r="G322" s="91">
        <v>248</v>
      </c>
      <c r="H322" s="91">
        <v>221.2</v>
      </c>
      <c r="I322" s="91"/>
      <c r="J322" s="91"/>
      <c r="K322" s="91">
        <f>M322+N322+L322</f>
        <v>0</v>
      </c>
      <c r="L322" s="91"/>
      <c r="M322" s="91"/>
      <c r="N322" s="91"/>
      <c r="O322" s="91">
        <f>P322+Q322+R322</f>
        <v>0</v>
      </c>
      <c r="P322" s="91"/>
      <c r="Q322" s="91"/>
      <c r="R322" s="91"/>
    </row>
    <row r="323" spans="1:18" ht="20.25">
      <c r="A323" s="92" t="s">
        <v>55</v>
      </c>
      <c r="B323" s="95">
        <v>546</v>
      </c>
      <c r="C323" s="94" t="s">
        <v>151</v>
      </c>
      <c r="D323" s="94" t="s">
        <v>152</v>
      </c>
      <c r="E323" s="94" t="s">
        <v>54</v>
      </c>
      <c r="F323" s="94"/>
      <c r="G323" s="91">
        <f>G324</f>
        <v>1217.1</v>
      </c>
      <c r="H323" s="91">
        <f aca="true" t="shared" si="163" ref="H323:R324">H324</f>
        <v>1087.1</v>
      </c>
      <c r="I323" s="91">
        <f t="shared" si="163"/>
        <v>0</v>
      </c>
      <c r="J323" s="91">
        <f t="shared" si="163"/>
        <v>0</v>
      </c>
      <c r="K323" s="91">
        <f t="shared" si="163"/>
        <v>1087.1</v>
      </c>
      <c r="L323" s="91">
        <f t="shared" si="163"/>
        <v>1087.1</v>
      </c>
      <c r="M323" s="91">
        <f t="shared" si="163"/>
        <v>0</v>
      </c>
      <c r="N323" s="91">
        <f t="shared" si="163"/>
        <v>0</v>
      </c>
      <c r="O323" s="91">
        <f t="shared" si="163"/>
        <v>1087.1</v>
      </c>
      <c r="P323" s="91">
        <f t="shared" si="163"/>
        <v>1087.1</v>
      </c>
      <c r="Q323" s="91">
        <f t="shared" si="163"/>
        <v>0</v>
      </c>
      <c r="R323" s="91">
        <f t="shared" si="163"/>
        <v>0</v>
      </c>
    </row>
    <row r="324" spans="1:18" ht="60.75">
      <c r="A324" s="92" t="s">
        <v>493</v>
      </c>
      <c r="B324" s="95">
        <v>546</v>
      </c>
      <c r="C324" s="94" t="s">
        <v>151</v>
      </c>
      <c r="D324" s="94" t="s">
        <v>152</v>
      </c>
      <c r="E324" s="94" t="s">
        <v>68</v>
      </c>
      <c r="F324" s="94"/>
      <c r="G324" s="91">
        <f>G325+G328</f>
        <v>1217.1</v>
      </c>
      <c r="H324" s="91">
        <f aca="true" t="shared" si="164" ref="H324:O324">H325+H328</f>
        <v>1087.1</v>
      </c>
      <c r="I324" s="91">
        <f t="shared" si="164"/>
        <v>0</v>
      </c>
      <c r="J324" s="91">
        <f t="shared" si="164"/>
        <v>0</v>
      </c>
      <c r="K324" s="91">
        <f t="shared" si="164"/>
        <v>1087.1</v>
      </c>
      <c r="L324" s="91">
        <f t="shared" si="164"/>
        <v>1087.1</v>
      </c>
      <c r="M324" s="91">
        <f t="shared" si="164"/>
        <v>0</v>
      </c>
      <c r="N324" s="91">
        <f t="shared" si="164"/>
        <v>0</v>
      </c>
      <c r="O324" s="91">
        <f t="shared" si="164"/>
        <v>1087.1</v>
      </c>
      <c r="P324" s="91">
        <f t="shared" si="163"/>
        <v>1087.1</v>
      </c>
      <c r="Q324" s="91">
        <f t="shared" si="163"/>
        <v>0</v>
      </c>
      <c r="R324" s="91">
        <f t="shared" si="163"/>
        <v>0</v>
      </c>
    </row>
    <row r="325" spans="1:18" ht="141.75">
      <c r="A325" s="118" t="s">
        <v>549</v>
      </c>
      <c r="B325" s="95">
        <v>546</v>
      </c>
      <c r="C325" s="94" t="s">
        <v>151</v>
      </c>
      <c r="D325" s="94" t="s">
        <v>152</v>
      </c>
      <c r="E325" s="94" t="s">
        <v>96</v>
      </c>
      <c r="F325" s="94"/>
      <c r="G325" s="91">
        <f>G326+G327</f>
        <v>595</v>
      </c>
      <c r="H325" s="91">
        <f aca="true" t="shared" si="165" ref="H325:R325">H326+H327</f>
        <v>1087.1</v>
      </c>
      <c r="I325" s="91">
        <f t="shared" si="165"/>
        <v>0</v>
      </c>
      <c r="J325" s="91">
        <f t="shared" si="165"/>
        <v>0</v>
      </c>
      <c r="K325" s="91">
        <f t="shared" si="165"/>
        <v>0</v>
      </c>
      <c r="L325" s="91">
        <f t="shared" si="165"/>
        <v>1087.1</v>
      </c>
      <c r="M325" s="91">
        <f t="shared" si="165"/>
        <v>0</v>
      </c>
      <c r="N325" s="91">
        <f t="shared" si="165"/>
        <v>0</v>
      </c>
      <c r="O325" s="91">
        <f t="shared" si="165"/>
        <v>0</v>
      </c>
      <c r="P325" s="91">
        <f t="shared" si="165"/>
        <v>1087.1</v>
      </c>
      <c r="Q325" s="91">
        <f t="shared" si="165"/>
        <v>0</v>
      </c>
      <c r="R325" s="91">
        <f t="shared" si="165"/>
        <v>0</v>
      </c>
    </row>
    <row r="326" spans="1:18" ht="20.25">
      <c r="A326" s="92" t="s">
        <v>205</v>
      </c>
      <c r="B326" s="95">
        <v>546</v>
      </c>
      <c r="C326" s="94" t="s">
        <v>151</v>
      </c>
      <c r="D326" s="94" t="s">
        <v>152</v>
      </c>
      <c r="E326" s="94" t="s">
        <v>96</v>
      </c>
      <c r="F326" s="94" t="s">
        <v>206</v>
      </c>
      <c r="G326" s="91">
        <v>508.8</v>
      </c>
      <c r="H326" s="91">
        <v>907.8</v>
      </c>
      <c r="I326" s="91"/>
      <c r="J326" s="91"/>
      <c r="K326" s="91">
        <v>0</v>
      </c>
      <c r="L326" s="91">
        <v>907.8</v>
      </c>
      <c r="M326" s="91"/>
      <c r="N326" s="91"/>
      <c r="O326" s="91">
        <v>0</v>
      </c>
      <c r="P326" s="91">
        <v>907.8</v>
      </c>
      <c r="Q326" s="91"/>
      <c r="R326" s="91"/>
    </row>
    <row r="327" spans="1:18" ht="40.5">
      <c r="A327" s="119" t="s">
        <v>118</v>
      </c>
      <c r="B327" s="95">
        <v>546</v>
      </c>
      <c r="C327" s="94" t="s">
        <v>151</v>
      </c>
      <c r="D327" s="94" t="s">
        <v>152</v>
      </c>
      <c r="E327" s="94" t="s">
        <v>96</v>
      </c>
      <c r="F327" s="94" t="s">
        <v>209</v>
      </c>
      <c r="G327" s="91">
        <v>86.2</v>
      </c>
      <c r="H327" s="91">
        <v>179.3</v>
      </c>
      <c r="I327" s="91"/>
      <c r="J327" s="91"/>
      <c r="K327" s="91">
        <v>0</v>
      </c>
      <c r="L327" s="91">
        <v>179.3</v>
      </c>
      <c r="M327" s="91"/>
      <c r="N327" s="91"/>
      <c r="O327" s="91">
        <v>0</v>
      </c>
      <c r="P327" s="91">
        <v>179.3</v>
      </c>
      <c r="Q327" s="91"/>
      <c r="R327" s="91"/>
    </row>
    <row r="328" spans="1:18" ht="162">
      <c r="A328" s="120" t="s">
        <v>642</v>
      </c>
      <c r="B328" s="121">
        <v>546</v>
      </c>
      <c r="C328" s="94" t="s">
        <v>151</v>
      </c>
      <c r="D328" s="94" t="s">
        <v>152</v>
      </c>
      <c r="E328" s="94" t="s">
        <v>643</v>
      </c>
      <c r="F328" s="94"/>
      <c r="G328" s="91">
        <f>G329+G330</f>
        <v>622.0999999999999</v>
      </c>
      <c r="H328" s="91">
        <f aca="true" t="shared" si="166" ref="H328:O328">H329+H330</f>
        <v>0</v>
      </c>
      <c r="I328" s="91">
        <f t="shared" si="166"/>
        <v>0</v>
      </c>
      <c r="J328" s="91">
        <f t="shared" si="166"/>
        <v>0</v>
      </c>
      <c r="K328" s="91">
        <f t="shared" si="166"/>
        <v>1087.1</v>
      </c>
      <c r="L328" s="91">
        <f t="shared" si="166"/>
        <v>0</v>
      </c>
      <c r="M328" s="91">
        <f t="shared" si="166"/>
        <v>0</v>
      </c>
      <c r="N328" s="91">
        <f t="shared" si="166"/>
        <v>0</v>
      </c>
      <c r="O328" s="91">
        <f t="shared" si="166"/>
        <v>1087.1</v>
      </c>
      <c r="P328" s="91"/>
      <c r="Q328" s="91"/>
      <c r="R328" s="91"/>
    </row>
    <row r="329" spans="1:18" ht="20.25">
      <c r="A329" s="122" t="s">
        <v>205</v>
      </c>
      <c r="B329" s="95">
        <v>546</v>
      </c>
      <c r="C329" s="94" t="s">
        <v>151</v>
      </c>
      <c r="D329" s="94" t="s">
        <v>152</v>
      </c>
      <c r="E329" s="94" t="s">
        <v>643</v>
      </c>
      <c r="F329" s="94" t="s">
        <v>206</v>
      </c>
      <c r="G329" s="91">
        <v>280.2</v>
      </c>
      <c r="H329" s="91"/>
      <c r="I329" s="91"/>
      <c r="J329" s="91"/>
      <c r="K329" s="91">
        <v>907.8</v>
      </c>
      <c r="L329" s="91"/>
      <c r="M329" s="91"/>
      <c r="N329" s="91"/>
      <c r="O329" s="91">
        <v>907.8</v>
      </c>
      <c r="P329" s="91"/>
      <c r="Q329" s="91"/>
      <c r="R329" s="91"/>
    </row>
    <row r="330" spans="1:18" ht="40.5">
      <c r="A330" s="92" t="s">
        <v>118</v>
      </c>
      <c r="B330" s="95">
        <v>546</v>
      </c>
      <c r="C330" s="94" t="s">
        <v>151</v>
      </c>
      <c r="D330" s="94" t="s">
        <v>152</v>
      </c>
      <c r="E330" s="94" t="s">
        <v>643</v>
      </c>
      <c r="F330" s="94" t="s">
        <v>209</v>
      </c>
      <c r="G330" s="91">
        <v>341.9</v>
      </c>
      <c r="H330" s="91"/>
      <c r="I330" s="91"/>
      <c r="J330" s="91"/>
      <c r="K330" s="91">
        <v>179.3</v>
      </c>
      <c r="L330" s="91"/>
      <c r="M330" s="91"/>
      <c r="N330" s="91"/>
      <c r="O330" s="91">
        <v>179.3</v>
      </c>
      <c r="P330" s="91"/>
      <c r="Q330" s="91"/>
      <c r="R330" s="91"/>
    </row>
    <row r="331" spans="1:18" ht="60.75">
      <c r="A331" s="92" t="s">
        <v>466</v>
      </c>
      <c r="B331" s="95">
        <v>546</v>
      </c>
      <c r="C331" s="94" t="s">
        <v>151</v>
      </c>
      <c r="D331" s="94" t="s">
        <v>152</v>
      </c>
      <c r="E331" s="95" t="s">
        <v>291</v>
      </c>
      <c r="F331" s="94"/>
      <c r="G331" s="91">
        <f>G332</f>
        <v>882.3</v>
      </c>
      <c r="H331" s="91">
        <f aca="true" t="shared" si="167" ref="H331:R333">H332</f>
        <v>882.3</v>
      </c>
      <c r="I331" s="91">
        <f t="shared" si="167"/>
        <v>0</v>
      </c>
      <c r="J331" s="91">
        <f t="shared" si="167"/>
        <v>0</v>
      </c>
      <c r="K331" s="91">
        <f t="shared" si="167"/>
        <v>882.3</v>
      </c>
      <c r="L331" s="91">
        <f t="shared" si="167"/>
        <v>882.3</v>
      </c>
      <c r="M331" s="91">
        <f t="shared" si="167"/>
        <v>0</v>
      </c>
      <c r="N331" s="91">
        <f t="shared" si="167"/>
        <v>0</v>
      </c>
      <c r="O331" s="91">
        <f t="shared" si="167"/>
        <v>882.3</v>
      </c>
      <c r="P331" s="91">
        <f t="shared" si="167"/>
        <v>882.3</v>
      </c>
      <c r="Q331" s="91">
        <f t="shared" si="167"/>
        <v>0</v>
      </c>
      <c r="R331" s="91">
        <f t="shared" si="167"/>
        <v>0</v>
      </c>
    </row>
    <row r="332" spans="1:18" ht="20.25">
      <c r="A332" s="100" t="s">
        <v>228</v>
      </c>
      <c r="B332" s="95">
        <v>546</v>
      </c>
      <c r="C332" s="94" t="s">
        <v>151</v>
      </c>
      <c r="D332" s="94" t="s">
        <v>152</v>
      </c>
      <c r="E332" s="95" t="s">
        <v>72</v>
      </c>
      <c r="F332" s="94"/>
      <c r="G332" s="91">
        <f>G333</f>
        <v>882.3</v>
      </c>
      <c r="H332" s="91">
        <f t="shared" si="167"/>
        <v>882.3</v>
      </c>
      <c r="I332" s="91">
        <f t="shared" si="167"/>
        <v>0</v>
      </c>
      <c r="J332" s="91">
        <f t="shared" si="167"/>
        <v>0</v>
      </c>
      <c r="K332" s="91">
        <f t="shared" si="167"/>
        <v>882.3</v>
      </c>
      <c r="L332" s="91">
        <f t="shared" si="167"/>
        <v>882.3</v>
      </c>
      <c r="M332" s="91">
        <f t="shared" si="167"/>
        <v>0</v>
      </c>
      <c r="N332" s="91">
        <f t="shared" si="167"/>
        <v>0</v>
      </c>
      <c r="O332" s="91">
        <f t="shared" si="167"/>
        <v>882.3</v>
      </c>
      <c r="P332" s="91">
        <f t="shared" si="167"/>
        <v>882.3</v>
      </c>
      <c r="Q332" s="91">
        <f t="shared" si="167"/>
        <v>0</v>
      </c>
      <c r="R332" s="91">
        <f t="shared" si="167"/>
        <v>0</v>
      </c>
    </row>
    <row r="333" spans="1:18" ht="40.5">
      <c r="A333" s="92" t="s">
        <v>561</v>
      </c>
      <c r="B333" s="95">
        <v>546</v>
      </c>
      <c r="C333" s="94" t="s">
        <v>151</v>
      </c>
      <c r="D333" s="94" t="s">
        <v>152</v>
      </c>
      <c r="E333" s="95" t="s">
        <v>560</v>
      </c>
      <c r="F333" s="94"/>
      <c r="G333" s="91">
        <f>G334+G337</f>
        <v>882.3</v>
      </c>
      <c r="H333" s="91">
        <f aca="true" t="shared" si="168" ref="H333:O333">H334+H337</f>
        <v>882.3</v>
      </c>
      <c r="I333" s="91">
        <f t="shared" si="168"/>
        <v>0</v>
      </c>
      <c r="J333" s="91">
        <f t="shared" si="168"/>
        <v>0</v>
      </c>
      <c r="K333" s="91">
        <f t="shared" si="168"/>
        <v>882.3</v>
      </c>
      <c r="L333" s="91">
        <f t="shared" si="168"/>
        <v>882.3</v>
      </c>
      <c r="M333" s="91">
        <f t="shared" si="168"/>
        <v>0</v>
      </c>
      <c r="N333" s="91">
        <f t="shared" si="168"/>
        <v>0</v>
      </c>
      <c r="O333" s="91">
        <f t="shared" si="168"/>
        <v>882.3</v>
      </c>
      <c r="P333" s="91">
        <f t="shared" si="167"/>
        <v>882.3</v>
      </c>
      <c r="Q333" s="91">
        <f t="shared" si="167"/>
        <v>0</v>
      </c>
      <c r="R333" s="91">
        <f t="shared" si="167"/>
        <v>0</v>
      </c>
    </row>
    <row r="334" spans="1:18" ht="101.25">
      <c r="A334" s="117" t="s">
        <v>562</v>
      </c>
      <c r="B334" s="95">
        <v>546</v>
      </c>
      <c r="C334" s="94" t="s">
        <v>151</v>
      </c>
      <c r="D334" s="94" t="s">
        <v>152</v>
      </c>
      <c r="E334" s="95" t="s">
        <v>568</v>
      </c>
      <c r="F334" s="94"/>
      <c r="G334" s="91">
        <f>G335+G336</f>
        <v>518.3</v>
      </c>
      <c r="H334" s="91">
        <f aca="true" t="shared" si="169" ref="H334:R334">H335+H336</f>
        <v>882.3</v>
      </c>
      <c r="I334" s="91">
        <f t="shared" si="169"/>
        <v>0</v>
      </c>
      <c r="J334" s="91">
        <f t="shared" si="169"/>
        <v>0</v>
      </c>
      <c r="K334" s="91">
        <f t="shared" si="169"/>
        <v>0</v>
      </c>
      <c r="L334" s="91">
        <f t="shared" si="169"/>
        <v>882.3</v>
      </c>
      <c r="M334" s="91">
        <f t="shared" si="169"/>
        <v>0</v>
      </c>
      <c r="N334" s="91">
        <f t="shared" si="169"/>
        <v>0</v>
      </c>
      <c r="O334" s="91">
        <f t="shared" si="169"/>
        <v>0</v>
      </c>
      <c r="P334" s="91">
        <f t="shared" si="169"/>
        <v>882.3</v>
      </c>
      <c r="Q334" s="91">
        <f t="shared" si="169"/>
        <v>0</v>
      </c>
      <c r="R334" s="91">
        <f t="shared" si="169"/>
        <v>0</v>
      </c>
    </row>
    <row r="335" spans="1:18" ht="20.25">
      <c r="A335" s="92" t="s">
        <v>205</v>
      </c>
      <c r="B335" s="95">
        <v>546</v>
      </c>
      <c r="C335" s="94" t="s">
        <v>151</v>
      </c>
      <c r="D335" s="94" t="s">
        <v>152</v>
      </c>
      <c r="E335" s="95" t="s">
        <v>568</v>
      </c>
      <c r="F335" s="94" t="s">
        <v>206</v>
      </c>
      <c r="G335" s="91">
        <v>384.7</v>
      </c>
      <c r="H335" s="91">
        <v>700</v>
      </c>
      <c r="I335" s="91"/>
      <c r="J335" s="91"/>
      <c r="K335" s="91">
        <v>0</v>
      </c>
      <c r="L335" s="91">
        <v>700</v>
      </c>
      <c r="M335" s="91"/>
      <c r="N335" s="91"/>
      <c r="O335" s="91">
        <v>0</v>
      </c>
      <c r="P335" s="91">
        <v>700</v>
      </c>
      <c r="Q335" s="116"/>
      <c r="R335" s="116"/>
    </row>
    <row r="336" spans="1:18" ht="40.5">
      <c r="A336" s="92" t="s">
        <v>118</v>
      </c>
      <c r="B336" s="95">
        <v>546</v>
      </c>
      <c r="C336" s="94" t="s">
        <v>151</v>
      </c>
      <c r="D336" s="94" t="s">
        <v>152</v>
      </c>
      <c r="E336" s="95" t="s">
        <v>568</v>
      </c>
      <c r="F336" s="94" t="s">
        <v>209</v>
      </c>
      <c r="G336" s="91">
        <v>133.6</v>
      </c>
      <c r="H336" s="91">
        <v>182.3</v>
      </c>
      <c r="I336" s="91"/>
      <c r="J336" s="91"/>
      <c r="K336" s="91">
        <v>0</v>
      </c>
      <c r="L336" s="91">
        <v>182.3</v>
      </c>
      <c r="M336" s="91"/>
      <c r="N336" s="91"/>
      <c r="O336" s="91">
        <v>0</v>
      </c>
      <c r="P336" s="91">
        <v>182.3</v>
      </c>
      <c r="Q336" s="116"/>
      <c r="R336" s="116"/>
    </row>
    <row r="337" spans="1:18" ht="101.25">
      <c r="A337" s="92" t="s">
        <v>644</v>
      </c>
      <c r="B337" s="95">
        <v>546</v>
      </c>
      <c r="C337" s="94" t="s">
        <v>151</v>
      </c>
      <c r="D337" s="94" t="s">
        <v>152</v>
      </c>
      <c r="E337" s="95" t="s">
        <v>645</v>
      </c>
      <c r="F337" s="94"/>
      <c r="G337" s="91">
        <f>G338+G339</f>
        <v>364</v>
      </c>
      <c r="H337" s="91">
        <f aca="true" t="shared" si="170" ref="H337:O337">H338+H339</f>
        <v>0</v>
      </c>
      <c r="I337" s="91">
        <f t="shared" si="170"/>
        <v>0</v>
      </c>
      <c r="J337" s="91">
        <f t="shared" si="170"/>
        <v>0</v>
      </c>
      <c r="K337" s="91">
        <f t="shared" si="170"/>
        <v>882.3</v>
      </c>
      <c r="L337" s="91">
        <f t="shared" si="170"/>
        <v>0</v>
      </c>
      <c r="M337" s="91">
        <f t="shared" si="170"/>
        <v>0</v>
      </c>
      <c r="N337" s="91">
        <f t="shared" si="170"/>
        <v>0</v>
      </c>
      <c r="O337" s="91">
        <f t="shared" si="170"/>
        <v>882.3</v>
      </c>
      <c r="P337" s="91"/>
      <c r="Q337" s="116"/>
      <c r="R337" s="116"/>
    </row>
    <row r="338" spans="1:18" ht="20.25">
      <c r="A338" s="92" t="s">
        <v>205</v>
      </c>
      <c r="B338" s="95">
        <v>546</v>
      </c>
      <c r="C338" s="94" t="s">
        <v>151</v>
      </c>
      <c r="D338" s="94" t="s">
        <v>152</v>
      </c>
      <c r="E338" s="95" t="s">
        <v>645</v>
      </c>
      <c r="F338" s="94" t="s">
        <v>206</v>
      </c>
      <c r="G338" s="91">
        <v>344.2</v>
      </c>
      <c r="H338" s="91"/>
      <c r="I338" s="91"/>
      <c r="J338" s="91"/>
      <c r="K338" s="91">
        <v>700</v>
      </c>
      <c r="L338" s="91"/>
      <c r="M338" s="91"/>
      <c r="N338" s="91"/>
      <c r="O338" s="91">
        <v>700</v>
      </c>
      <c r="P338" s="91"/>
      <c r="Q338" s="116"/>
      <c r="R338" s="116"/>
    </row>
    <row r="339" spans="1:18" ht="40.5">
      <c r="A339" s="92" t="s">
        <v>118</v>
      </c>
      <c r="B339" s="95">
        <v>546</v>
      </c>
      <c r="C339" s="94" t="s">
        <v>151</v>
      </c>
      <c r="D339" s="94" t="s">
        <v>152</v>
      </c>
      <c r="E339" s="95" t="s">
        <v>645</v>
      </c>
      <c r="F339" s="94" t="s">
        <v>209</v>
      </c>
      <c r="G339" s="91">
        <v>19.8</v>
      </c>
      <c r="H339" s="91"/>
      <c r="I339" s="91"/>
      <c r="J339" s="91"/>
      <c r="K339" s="91">
        <v>182.3</v>
      </c>
      <c r="L339" s="91"/>
      <c r="M339" s="91"/>
      <c r="N339" s="91"/>
      <c r="O339" s="91">
        <v>182.3</v>
      </c>
      <c r="P339" s="91"/>
      <c r="Q339" s="116"/>
      <c r="R339" s="116"/>
    </row>
    <row r="340" spans="1:18" ht="20.25">
      <c r="A340" s="92" t="s">
        <v>249</v>
      </c>
      <c r="B340" s="95">
        <v>546</v>
      </c>
      <c r="C340" s="94" t="s">
        <v>151</v>
      </c>
      <c r="D340" s="94" t="s">
        <v>152</v>
      </c>
      <c r="E340" s="95" t="s">
        <v>277</v>
      </c>
      <c r="F340" s="94"/>
      <c r="G340" s="91">
        <f>G341+G344+G347</f>
        <v>203.99999999999997</v>
      </c>
      <c r="H340" s="91">
        <f aca="true" t="shared" si="171" ref="H340:O340">H341+H344+H347</f>
        <v>204</v>
      </c>
      <c r="I340" s="91">
        <f t="shared" si="171"/>
        <v>0</v>
      </c>
      <c r="J340" s="91">
        <f t="shared" si="171"/>
        <v>0</v>
      </c>
      <c r="K340" s="91">
        <f t="shared" si="171"/>
        <v>206</v>
      </c>
      <c r="L340" s="91">
        <f t="shared" si="171"/>
        <v>206</v>
      </c>
      <c r="M340" s="91">
        <f t="shared" si="171"/>
        <v>0</v>
      </c>
      <c r="N340" s="91">
        <f t="shared" si="171"/>
        <v>0</v>
      </c>
      <c r="O340" s="91">
        <f t="shared" si="171"/>
        <v>207.70000000000002</v>
      </c>
      <c r="P340" s="91">
        <f>P341+P344</f>
        <v>207.70000000000002</v>
      </c>
      <c r="Q340" s="91">
        <f>Q341+Q344</f>
        <v>0</v>
      </c>
      <c r="R340" s="91">
        <f>R341+R344</f>
        <v>0</v>
      </c>
    </row>
    <row r="341" spans="1:18" ht="101.25">
      <c r="A341" s="92" t="s">
        <v>254</v>
      </c>
      <c r="B341" s="95">
        <v>546</v>
      </c>
      <c r="C341" s="94" t="s">
        <v>151</v>
      </c>
      <c r="D341" s="94" t="s">
        <v>152</v>
      </c>
      <c r="E341" s="94" t="s">
        <v>278</v>
      </c>
      <c r="F341" s="94"/>
      <c r="G341" s="91">
        <f>G342+G343</f>
        <v>169.6</v>
      </c>
      <c r="H341" s="91">
        <f aca="true" t="shared" si="172" ref="H341:R341">H342+H343</f>
        <v>169.6</v>
      </c>
      <c r="I341" s="91">
        <f t="shared" si="172"/>
        <v>0</v>
      </c>
      <c r="J341" s="91">
        <f t="shared" si="172"/>
        <v>0</v>
      </c>
      <c r="K341" s="91">
        <f t="shared" si="172"/>
        <v>171.6</v>
      </c>
      <c r="L341" s="91">
        <f t="shared" si="172"/>
        <v>171.6</v>
      </c>
      <c r="M341" s="91">
        <f t="shared" si="172"/>
        <v>0</v>
      </c>
      <c r="N341" s="91">
        <f t="shared" si="172"/>
        <v>0</v>
      </c>
      <c r="O341" s="91">
        <f t="shared" si="172"/>
        <v>173.3</v>
      </c>
      <c r="P341" s="91">
        <f t="shared" si="172"/>
        <v>173.3</v>
      </c>
      <c r="Q341" s="91">
        <f t="shared" si="172"/>
        <v>0</v>
      </c>
      <c r="R341" s="91">
        <f t="shared" si="172"/>
        <v>0</v>
      </c>
    </row>
    <row r="342" spans="1:18" ht="20.25">
      <c r="A342" s="92" t="s">
        <v>205</v>
      </c>
      <c r="B342" s="95">
        <v>546</v>
      </c>
      <c r="C342" s="94" t="s">
        <v>151</v>
      </c>
      <c r="D342" s="94" t="s">
        <v>152</v>
      </c>
      <c r="E342" s="94" t="s">
        <v>278</v>
      </c>
      <c r="F342" s="94" t="s">
        <v>206</v>
      </c>
      <c r="G342" s="91">
        <v>117.8</v>
      </c>
      <c r="H342" s="91">
        <v>101.8</v>
      </c>
      <c r="I342" s="91"/>
      <c r="J342" s="91"/>
      <c r="K342" s="91">
        <f>L342+M342+N342</f>
        <v>103</v>
      </c>
      <c r="L342" s="91">
        <v>103</v>
      </c>
      <c r="M342" s="91"/>
      <c r="N342" s="91"/>
      <c r="O342" s="91">
        <f>P342+Q342+R342</f>
        <v>104</v>
      </c>
      <c r="P342" s="91">
        <v>104</v>
      </c>
      <c r="Q342" s="91"/>
      <c r="R342" s="91"/>
    </row>
    <row r="343" spans="1:18" ht="40.5">
      <c r="A343" s="92" t="s">
        <v>118</v>
      </c>
      <c r="B343" s="95">
        <v>546</v>
      </c>
      <c r="C343" s="94" t="s">
        <v>151</v>
      </c>
      <c r="D343" s="94" t="s">
        <v>152</v>
      </c>
      <c r="E343" s="94" t="s">
        <v>278</v>
      </c>
      <c r="F343" s="94" t="s">
        <v>209</v>
      </c>
      <c r="G343" s="91">
        <v>51.8</v>
      </c>
      <c r="H343" s="91">
        <v>67.8</v>
      </c>
      <c r="I343" s="91"/>
      <c r="J343" s="91"/>
      <c r="K343" s="91">
        <f>L343+M343+N343</f>
        <v>68.6</v>
      </c>
      <c r="L343" s="91">
        <v>68.6</v>
      </c>
      <c r="M343" s="91"/>
      <c r="N343" s="91"/>
      <c r="O343" s="91">
        <f>P343+Q343+R343</f>
        <v>69.3</v>
      </c>
      <c r="P343" s="91">
        <v>69.3</v>
      </c>
      <c r="Q343" s="91"/>
      <c r="R343" s="91"/>
    </row>
    <row r="344" spans="1:18" ht="101.25">
      <c r="A344" s="92" t="s">
        <v>594</v>
      </c>
      <c r="B344" s="95">
        <v>546</v>
      </c>
      <c r="C344" s="94" t="s">
        <v>151</v>
      </c>
      <c r="D344" s="94" t="s">
        <v>152</v>
      </c>
      <c r="E344" s="94" t="s">
        <v>279</v>
      </c>
      <c r="F344" s="94"/>
      <c r="G344" s="91">
        <f>G345+G346</f>
        <v>17.2</v>
      </c>
      <c r="H344" s="91">
        <f aca="true" t="shared" si="173" ref="H344:R344">H345+H346</f>
        <v>34.4</v>
      </c>
      <c r="I344" s="91">
        <f t="shared" si="173"/>
        <v>0</v>
      </c>
      <c r="J344" s="91">
        <f t="shared" si="173"/>
        <v>0</v>
      </c>
      <c r="K344" s="91">
        <f t="shared" si="173"/>
        <v>0</v>
      </c>
      <c r="L344" s="91">
        <f t="shared" si="173"/>
        <v>34.4</v>
      </c>
      <c r="M344" s="91">
        <f t="shared" si="173"/>
        <v>0</v>
      </c>
      <c r="N344" s="91">
        <f t="shared" si="173"/>
        <v>0</v>
      </c>
      <c r="O344" s="91">
        <f t="shared" si="173"/>
        <v>0</v>
      </c>
      <c r="P344" s="91">
        <f t="shared" si="173"/>
        <v>34.4</v>
      </c>
      <c r="Q344" s="91">
        <f t="shared" si="173"/>
        <v>0</v>
      </c>
      <c r="R344" s="91">
        <f t="shared" si="173"/>
        <v>0</v>
      </c>
    </row>
    <row r="345" spans="1:18" ht="20.25">
      <c r="A345" s="92" t="s">
        <v>205</v>
      </c>
      <c r="B345" s="95">
        <v>546</v>
      </c>
      <c r="C345" s="94" t="s">
        <v>151</v>
      </c>
      <c r="D345" s="94" t="s">
        <v>152</v>
      </c>
      <c r="E345" s="94" t="s">
        <v>279</v>
      </c>
      <c r="F345" s="94" t="s">
        <v>206</v>
      </c>
      <c r="G345" s="91">
        <v>14.5</v>
      </c>
      <c r="H345" s="91">
        <v>25.8</v>
      </c>
      <c r="I345" s="91"/>
      <c r="J345" s="91"/>
      <c r="K345" s="91">
        <v>0</v>
      </c>
      <c r="L345" s="91">
        <v>25.8</v>
      </c>
      <c r="M345" s="91"/>
      <c r="N345" s="91"/>
      <c r="O345" s="91">
        <v>0</v>
      </c>
      <c r="P345" s="91">
        <v>25.8</v>
      </c>
      <c r="Q345" s="91"/>
      <c r="R345" s="91"/>
    </row>
    <row r="346" spans="1:18" ht="40.5">
      <c r="A346" s="92" t="s">
        <v>118</v>
      </c>
      <c r="B346" s="95">
        <v>546</v>
      </c>
      <c r="C346" s="94" t="s">
        <v>151</v>
      </c>
      <c r="D346" s="94" t="s">
        <v>152</v>
      </c>
      <c r="E346" s="94" t="s">
        <v>279</v>
      </c>
      <c r="F346" s="94" t="s">
        <v>209</v>
      </c>
      <c r="G346" s="91">
        <v>2.7</v>
      </c>
      <c r="H346" s="91">
        <v>8.6</v>
      </c>
      <c r="I346" s="91"/>
      <c r="J346" s="91"/>
      <c r="K346" s="91">
        <v>0</v>
      </c>
      <c r="L346" s="91">
        <v>8.6</v>
      </c>
      <c r="M346" s="91"/>
      <c r="N346" s="91"/>
      <c r="O346" s="91">
        <v>0</v>
      </c>
      <c r="P346" s="91">
        <v>8.6</v>
      </c>
      <c r="Q346" s="91"/>
      <c r="R346" s="91"/>
    </row>
    <row r="347" spans="1:18" ht="101.25">
      <c r="A347" s="92" t="s">
        <v>646</v>
      </c>
      <c r="B347" s="95">
        <v>546</v>
      </c>
      <c r="C347" s="94" t="s">
        <v>151</v>
      </c>
      <c r="D347" s="94" t="s">
        <v>152</v>
      </c>
      <c r="E347" s="94" t="s">
        <v>647</v>
      </c>
      <c r="F347" s="94"/>
      <c r="G347" s="91">
        <f>G348+G349</f>
        <v>17.2</v>
      </c>
      <c r="H347" s="91">
        <f aca="true" t="shared" si="174" ref="H347:O347">H348+H349</f>
        <v>0</v>
      </c>
      <c r="I347" s="91">
        <f t="shared" si="174"/>
        <v>0</v>
      </c>
      <c r="J347" s="91">
        <f t="shared" si="174"/>
        <v>0</v>
      </c>
      <c r="K347" s="91">
        <f t="shared" si="174"/>
        <v>34.4</v>
      </c>
      <c r="L347" s="91">
        <f t="shared" si="174"/>
        <v>0</v>
      </c>
      <c r="M347" s="91">
        <f t="shared" si="174"/>
        <v>0</v>
      </c>
      <c r="N347" s="91">
        <f t="shared" si="174"/>
        <v>0</v>
      </c>
      <c r="O347" s="91">
        <f t="shared" si="174"/>
        <v>34.4</v>
      </c>
      <c r="P347" s="91"/>
      <c r="Q347" s="91"/>
      <c r="R347" s="91"/>
    </row>
    <row r="348" spans="1:18" ht="20.25">
      <c r="A348" s="92" t="s">
        <v>205</v>
      </c>
      <c r="B348" s="95">
        <v>546</v>
      </c>
      <c r="C348" s="94" t="s">
        <v>151</v>
      </c>
      <c r="D348" s="94" t="s">
        <v>152</v>
      </c>
      <c r="E348" s="94" t="s">
        <v>647</v>
      </c>
      <c r="F348" s="94" t="s">
        <v>206</v>
      </c>
      <c r="G348" s="91">
        <v>13.2</v>
      </c>
      <c r="H348" s="91"/>
      <c r="I348" s="91"/>
      <c r="J348" s="91"/>
      <c r="K348" s="91">
        <v>25.8</v>
      </c>
      <c r="L348" s="91"/>
      <c r="M348" s="91"/>
      <c r="N348" s="91"/>
      <c r="O348" s="91">
        <v>25.8</v>
      </c>
      <c r="P348" s="91"/>
      <c r="Q348" s="91"/>
      <c r="R348" s="91"/>
    </row>
    <row r="349" spans="1:18" ht="40.5">
      <c r="A349" s="92" t="s">
        <v>118</v>
      </c>
      <c r="B349" s="95">
        <v>546</v>
      </c>
      <c r="C349" s="94" t="s">
        <v>151</v>
      </c>
      <c r="D349" s="94" t="s">
        <v>152</v>
      </c>
      <c r="E349" s="94" t="s">
        <v>647</v>
      </c>
      <c r="F349" s="94" t="s">
        <v>209</v>
      </c>
      <c r="G349" s="91">
        <v>4</v>
      </c>
      <c r="H349" s="91"/>
      <c r="I349" s="91"/>
      <c r="J349" s="91"/>
      <c r="K349" s="91">
        <v>8.6</v>
      </c>
      <c r="L349" s="91"/>
      <c r="M349" s="91"/>
      <c r="N349" s="91"/>
      <c r="O349" s="91">
        <v>8.6</v>
      </c>
      <c r="P349" s="91"/>
      <c r="Q349" s="91"/>
      <c r="R349" s="91"/>
    </row>
    <row r="350" spans="1:18" ht="20.25">
      <c r="A350" s="100" t="s">
        <v>409</v>
      </c>
      <c r="B350" s="95">
        <v>546</v>
      </c>
      <c r="C350" s="94" t="s">
        <v>151</v>
      </c>
      <c r="D350" s="94" t="s">
        <v>152</v>
      </c>
      <c r="E350" s="95" t="s">
        <v>280</v>
      </c>
      <c r="F350" s="94"/>
      <c r="G350" s="91">
        <f aca="true" t="shared" si="175" ref="G350:R350">G351+G363</f>
        <v>600.6</v>
      </c>
      <c r="H350" s="91">
        <f t="shared" si="175"/>
        <v>0</v>
      </c>
      <c r="I350" s="91">
        <f t="shared" si="175"/>
        <v>187.9</v>
      </c>
      <c r="J350" s="91">
        <f t="shared" si="175"/>
        <v>412.70000000000005</v>
      </c>
      <c r="K350" s="91">
        <f t="shared" si="175"/>
        <v>600.6</v>
      </c>
      <c r="L350" s="91">
        <f t="shared" si="175"/>
        <v>0</v>
      </c>
      <c r="M350" s="91">
        <f t="shared" si="175"/>
        <v>187.9</v>
      </c>
      <c r="N350" s="91">
        <f t="shared" si="175"/>
        <v>412.70000000000005</v>
      </c>
      <c r="O350" s="91">
        <f t="shared" si="175"/>
        <v>600.6</v>
      </c>
      <c r="P350" s="91">
        <f t="shared" si="175"/>
        <v>0</v>
      </c>
      <c r="Q350" s="91">
        <f t="shared" si="175"/>
        <v>187.9</v>
      </c>
      <c r="R350" s="91">
        <f t="shared" si="175"/>
        <v>412.70000000000005</v>
      </c>
    </row>
    <row r="351" spans="1:18" ht="40.5">
      <c r="A351" s="92" t="s">
        <v>272</v>
      </c>
      <c r="B351" s="95">
        <v>546</v>
      </c>
      <c r="C351" s="94" t="s">
        <v>151</v>
      </c>
      <c r="D351" s="94" t="s">
        <v>152</v>
      </c>
      <c r="E351" s="95" t="s">
        <v>281</v>
      </c>
      <c r="F351" s="94"/>
      <c r="G351" s="91">
        <f>G352+G355+G358+G361</f>
        <v>412.70000000000005</v>
      </c>
      <c r="H351" s="91">
        <f aca="true" t="shared" si="176" ref="H351:R351">H352+H355+H358+H361</f>
        <v>0</v>
      </c>
      <c r="I351" s="91">
        <f t="shared" si="176"/>
        <v>0</v>
      </c>
      <c r="J351" s="91">
        <f t="shared" si="176"/>
        <v>412.70000000000005</v>
      </c>
      <c r="K351" s="91">
        <f t="shared" si="176"/>
        <v>412.70000000000005</v>
      </c>
      <c r="L351" s="91">
        <f t="shared" si="176"/>
        <v>0</v>
      </c>
      <c r="M351" s="91">
        <f t="shared" si="176"/>
        <v>0</v>
      </c>
      <c r="N351" s="91">
        <f t="shared" si="176"/>
        <v>412.70000000000005</v>
      </c>
      <c r="O351" s="91">
        <f t="shared" si="176"/>
        <v>412.70000000000005</v>
      </c>
      <c r="P351" s="91">
        <f t="shared" si="176"/>
        <v>0</v>
      </c>
      <c r="Q351" s="91">
        <f t="shared" si="176"/>
        <v>0</v>
      </c>
      <c r="R351" s="91">
        <f t="shared" si="176"/>
        <v>412.70000000000005</v>
      </c>
    </row>
    <row r="352" spans="1:18" ht="40.5">
      <c r="A352" s="92" t="s">
        <v>524</v>
      </c>
      <c r="B352" s="95">
        <v>546</v>
      </c>
      <c r="C352" s="94" t="s">
        <v>151</v>
      </c>
      <c r="D352" s="94" t="s">
        <v>152</v>
      </c>
      <c r="E352" s="95" t="s">
        <v>282</v>
      </c>
      <c r="F352" s="94"/>
      <c r="G352" s="91">
        <f>G353+G354</f>
        <v>44.8</v>
      </c>
      <c r="H352" s="91">
        <f aca="true" t="shared" si="177" ref="H352:R352">H353+H354</f>
        <v>0</v>
      </c>
      <c r="I352" s="91">
        <f t="shared" si="177"/>
        <v>0</v>
      </c>
      <c r="J352" s="91">
        <f t="shared" si="177"/>
        <v>44.8</v>
      </c>
      <c r="K352" s="91">
        <f t="shared" si="177"/>
        <v>44.8</v>
      </c>
      <c r="L352" s="91">
        <f t="shared" si="177"/>
        <v>0</v>
      </c>
      <c r="M352" s="91">
        <f t="shared" si="177"/>
        <v>0</v>
      </c>
      <c r="N352" s="91">
        <f t="shared" si="177"/>
        <v>44.8</v>
      </c>
      <c r="O352" s="91">
        <f t="shared" si="177"/>
        <v>44.8</v>
      </c>
      <c r="P352" s="91">
        <f t="shared" si="177"/>
        <v>0</v>
      </c>
      <c r="Q352" s="91">
        <f t="shared" si="177"/>
        <v>0</v>
      </c>
      <c r="R352" s="91">
        <f t="shared" si="177"/>
        <v>44.8</v>
      </c>
    </row>
    <row r="353" spans="1:18" ht="20.25">
      <c r="A353" s="92" t="s">
        <v>205</v>
      </c>
      <c r="B353" s="95">
        <v>546</v>
      </c>
      <c r="C353" s="94" t="s">
        <v>151</v>
      </c>
      <c r="D353" s="94" t="s">
        <v>152</v>
      </c>
      <c r="E353" s="95" t="s">
        <v>282</v>
      </c>
      <c r="F353" s="94" t="s">
        <v>206</v>
      </c>
      <c r="G353" s="91">
        <f>H353+I353+J353</f>
        <v>26.8</v>
      </c>
      <c r="H353" s="91"/>
      <c r="I353" s="91"/>
      <c r="J353" s="91">
        <v>26.8</v>
      </c>
      <c r="K353" s="91">
        <f>L353+M353+N353</f>
        <v>26.8</v>
      </c>
      <c r="L353" s="91"/>
      <c r="M353" s="91"/>
      <c r="N353" s="91">
        <v>26.8</v>
      </c>
      <c r="O353" s="91">
        <f>P353+Q353+R353</f>
        <v>26.8</v>
      </c>
      <c r="P353" s="91"/>
      <c r="Q353" s="91"/>
      <c r="R353" s="91">
        <v>26.8</v>
      </c>
    </row>
    <row r="354" spans="1:18" ht="40.5">
      <c r="A354" s="92" t="s">
        <v>118</v>
      </c>
      <c r="B354" s="95">
        <v>546</v>
      </c>
      <c r="C354" s="94" t="s">
        <v>151</v>
      </c>
      <c r="D354" s="94" t="s">
        <v>152</v>
      </c>
      <c r="E354" s="95" t="s">
        <v>282</v>
      </c>
      <c r="F354" s="94" t="s">
        <v>209</v>
      </c>
      <c r="G354" s="91">
        <f>H354+I354+J354</f>
        <v>18</v>
      </c>
      <c r="H354" s="91"/>
      <c r="I354" s="91"/>
      <c r="J354" s="91">
        <v>18</v>
      </c>
      <c r="K354" s="91">
        <f>L354+M354+N354</f>
        <v>18</v>
      </c>
      <c r="L354" s="91"/>
      <c r="M354" s="91"/>
      <c r="N354" s="91">
        <v>18</v>
      </c>
      <c r="O354" s="91">
        <f>P354+Q354+R354</f>
        <v>18</v>
      </c>
      <c r="P354" s="91"/>
      <c r="Q354" s="91"/>
      <c r="R354" s="91">
        <v>18</v>
      </c>
    </row>
    <row r="355" spans="1:18" ht="40.5">
      <c r="A355" s="92" t="s">
        <v>525</v>
      </c>
      <c r="B355" s="95">
        <v>546</v>
      </c>
      <c r="C355" s="94" t="s">
        <v>151</v>
      </c>
      <c r="D355" s="94" t="s">
        <v>152</v>
      </c>
      <c r="E355" s="95" t="s">
        <v>283</v>
      </c>
      <c r="F355" s="94"/>
      <c r="G355" s="91">
        <f aca="true" t="shared" si="178" ref="G355:R355">G356+G357</f>
        <v>153</v>
      </c>
      <c r="H355" s="91">
        <f t="shared" si="178"/>
        <v>0</v>
      </c>
      <c r="I355" s="91">
        <f t="shared" si="178"/>
        <v>0</v>
      </c>
      <c r="J355" s="91">
        <f t="shared" si="178"/>
        <v>153</v>
      </c>
      <c r="K355" s="91">
        <f t="shared" si="178"/>
        <v>153</v>
      </c>
      <c r="L355" s="91">
        <f t="shared" si="178"/>
        <v>0</v>
      </c>
      <c r="M355" s="91">
        <f t="shared" si="178"/>
        <v>0</v>
      </c>
      <c r="N355" s="91">
        <f t="shared" si="178"/>
        <v>153</v>
      </c>
      <c r="O355" s="91">
        <f t="shared" si="178"/>
        <v>153</v>
      </c>
      <c r="P355" s="91">
        <f t="shared" si="178"/>
        <v>0</v>
      </c>
      <c r="Q355" s="91">
        <f t="shared" si="178"/>
        <v>0</v>
      </c>
      <c r="R355" s="91">
        <f t="shared" si="178"/>
        <v>153</v>
      </c>
    </row>
    <row r="356" spans="1:18" ht="20.25">
      <c r="A356" s="92" t="s">
        <v>205</v>
      </c>
      <c r="B356" s="95">
        <v>546</v>
      </c>
      <c r="C356" s="94" t="s">
        <v>151</v>
      </c>
      <c r="D356" s="94" t="s">
        <v>152</v>
      </c>
      <c r="E356" s="95" t="s">
        <v>283</v>
      </c>
      <c r="F356" s="94" t="s">
        <v>206</v>
      </c>
      <c r="G356" s="91">
        <f>H356+I356+J356</f>
        <v>134.1</v>
      </c>
      <c r="H356" s="91"/>
      <c r="I356" s="91"/>
      <c r="J356" s="91">
        <v>134.1</v>
      </c>
      <c r="K356" s="91">
        <f>L356+M356+N356</f>
        <v>134.1</v>
      </c>
      <c r="L356" s="91"/>
      <c r="M356" s="91"/>
      <c r="N356" s="91">
        <v>134.1</v>
      </c>
      <c r="O356" s="91">
        <f>P356+Q356+R356</f>
        <v>134.1</v>
      </c>
      <c r="P356" s="91"/>
      <c r="Q356" s="91"/>
      <c r="R356" s="91">
        <v>134.1</v>
      </c>
    </row>
    <row r="357" spans="1:18" ht="40.5">
      <c r="A357" s="92" t="s">
        <v>118</v>
      </c>
      <c r="B357" s="95">
        <v>546</v>
      </c>
      <c r="C357" s="94" t="s">
        <v>151</v>
      </c>
      <c r="D357" s="94" t="s">
        <v>152</v>
      </c>
      <c r="E357" s="95" t="s">
        <v>283</v>
      </c>
      <c r="F357" s="94" t="s">
        <v>209</v>
      </c>
      <c r="G357" s="91">
        <f>H357+I357+J357</f>
        <v>18.9</v>
      </c>
      <c r="H357" s="91"/>
      <c r="I357" s="91"/>
      <c r="J357" s="91">
        <v>18.9</v>
      </c>
      <c r="K357" s="91">
        <f>L357+M357+N357</f>
        <v>18.9</v>
      </c>
      <c r="L357" s="91"/>
      <c r="M357" s="91"/>
      <c r="N357" s="91">
        <v>18.9</v>
      </c>
      <c r="O357" s="91">
        <f>P357+Q357+R357</f>
        <v>18.9</v>
      </c>
      <c r="P357" s="91"/>
      <c r="Q357" s="91"/>
      <c r="R357" s="91">
        <v>18.9</v>
      </c>
    </row>
    <row r="358" spans="1:18" ht="40.5">
      <c r="A358" s="100" t="s">
        <v>526</v>
      </c>
      <c r="B358" s="95">
        <v>546</v>
      </c>
      <c r="C358" s="94" t="s">
        <v>151</v>
      </c>
      <c r="D358" s="94" t="s">
        <v>152</v>
      </c>
      <c r="E358" s="95" t="s">
        <v>284</v>
      </c>
      <c r="F358" s="94"/>
      <c r="G358" s="91">
        <f>G359+G360</f>
        <v>214.8</v>
      </c>
      <c r="H358" s="91">
        <f aca="true" t="shared" si="179" ref="H358:R358">H359+H360</f>
        <v>0</v>
      </c>
      <c r="I358" s="91">
        <f t="shared" si="179"/>
        <v>0</v>
      </c>
      <c r="J358" s="91">
        <f t="shared" si="179"/>
        <v>214.8</v>
      </c>
      <c r="K358" s="91">
        <f t="shared" si="179"/>
        <v>214.8</v>
      </c>
      <c r="L358" s="91">
        <f t="shared" si="179"/>
        <v>0</v>
      </c>
      <c r="M358" s="91">
        <f t="shared" si="179"/>
        <v>0</v>
      </c>
      <c r="N358" s="91">
        <f t="shared" si="179"/>
        <v>214.8</v>
      </c>
      <c r="O358" s="91">
        <f t="shared" si="179"/>
        <v>214.8</v>
      </c>
      <c r="P358" s="91">
        <f t="shared" si="179"/>
        <v>0</v>
      </c>
      <c r="Q358" s="91">
        <f t="shared" si="179"/>
        <v>0</v>
      </c>
      <c r="R358" s="91">
        <f t="shared" si="179"/>
        <v>214.8</v>
      </c>
    </row>
    <row r="359" spans="1:18" ht="20.25">
      <c r="A359" s="92" t="s">
        <v>205</v>
      </c>
      <c r="B359" s="95">
        <v>546</v>
      </c>
      <c r="C359" s="94" t="s">
        <v>151</v>
      </c>
      <c r="D359" s="94" t="s">
        <v>152</v>
      </c>
      <c r="E359" s="95" t="s">
        <v>284</v>
      </c>
      <c r="F359" s="94" t="s">
        <v>206</v>
      </c>
      <c r="G359" s="91">
        <f>H359+I359+J359</f>
        <v>197</v>
      </c>
      <c r="H359" s="91"/>
      <c r="I359" s="91"/>
      <c r="J359" s="91">
        <v>197</v>
      </c>
      <c r="K359" s="91">
        <f>L359+M359+N359</f>
        <v>197</v>
      </c>
      <c r="L359" s="91"/>
      <c r="M359" s="91"/>
      <c r="N359" s="91">
        <v>197</v>
      </c>
      <c r="O359" s="91">
        <f>P359+Q359+R359</f>
        <v>197</v>
      </c>
      <c r="P359" s="91"/>
      <c r="Q359" s="91"/>
      <c r="R359" s="91">
        <v>197</v>
      </c>
    </row>
    <row r="360" spans="1:18" ht="40.5">
      <c r="A360" s="92" t="s">
        <v>118</v>
      </c>
      <c r="B360" s="95">
        <v>546</v>
      </c>
      <c r="C360" s="94" t="s">
        <v>151</v>
      </c>
      <c r="D360" s="94" t="s">
        <v>152</v>
      </c>
      <c r="E360" s="95" t="s">
        <v>284</v>
      </c>
      <c r="F360" s="94" t="s">
        <v>209</v>
      </c>
      <c r="G360" s="91">
        <f>H360+I360+J360</f>
        <v>17.8</v>
      </c>
      <c r="H360" s="91"/>
      <c r="I360" s="91"/>
      <c r="J360" s="91">
        <v>17.8</v>
      </c>
      <c r="K360" s="91">
        <f>L360+M360+N360</f>
        <v>17.8</v>
      </c>
      <c r="L360" s="91"/>
      <c r="M360" s="91"/>
      <c r="N360" s="91">
        <v>17.8</v>
      </c>
      <c r="O360" s="91">
        <f>P360+Q360+R360</f>
        <v>17.8</v>
      </c>
      <c r="P360" s="91"/>
      <c r="Q360" s="91"/>
      <c r="R360" s="91">
        <v>17.8</v>
      </c>
    </row>
    <row r="361" spans="1:18" ht="60.75">
      <c r="A361" s="92" t="s">
        <v>542</v>
      </c>
      <c r="B361" s="95">
        <v>546</v>
      </c>
      <c r="C361" s="94" t="s">
        <v>151</v>
      </c>
      <c r="D361" s="94" t="s">
        <v>152</v>
      </c>
      <c r="E361" s="95" t="s">
        <v>416</v>
      </c>
      <c r="F361" s="94"/>
      <c r="G361" s="91">
        <f>G362</f>
        <v>0.1</v>
      </c>
      <c r="H361" s="91">
        <f aca="true" t="shared" si="180" ref="H361:R361">H362</f>
        <v>0</v>
      </c>
      <c r="I361" s="91">
        <f t="shared" si="180"/>
        <v>0</v>
      </c>
      <c r="J361" s="91">
        <f t="shared" si="180"/>
        <v>0.1</v>
      </c>
      <c r="K361" s="91">
        <f t="shared" si="180"/>
        <v>0.1</v>
      </c>
      <c r="L361" s="91">
        <f t="shared" si="180"/>
        <v>0</v>
      </c>
      <c r="M361" s="91">
        <f t="shared" si="180"/>
        <v>0</v>
      </c>
      <c r="N361" s="91">
        <f t="shared" si="180"/>
        <v>0.1</v>
      </c>
      <c r="O361" s="91">
        <f t="shared" si="180"/>
        <v>0.1</v>
      </c>
      <c r="P361" s="91">
        <f t="shared" si="180"/>
        <v>0</v>
      </c>
      <c r="Q361" s="91">
        <f t="shared" si="180"/>
        <v>0</v>
      </c>
      <c r="R361" s="91">
        <f t="shared" si="180"/>
        <v>0.1</v>
      </c>
    </row>
    <row r="362" spans="1:18" ht="40.5">
      <c r="A362" s="92" t="s">
        <v>118</v>
      </c>
      <c r="B362" s="95">
        <v>546</v>
      </c>
      <c r="C362" s="94" t="s">
        <v>151</v>
      </c>
      <c r="D362" s="94" t="s">
        <v>152</v>
      </c>
      <c r="E362" s="95" t="s">
        <v>416</v>
      </c>
      <c r="F362" s="94" t="s">
        <v>209</v>
      </c>
      <c r="G362" s="91">
        <f>H362+I362+J362</f>
        <v>0.1</v>
      </c>
      <c r="H362" s="91"/>
      <c r="I362" s="91"/>
      <c r="J362" s="91">
        <v>0.1</v>
      </c>
      <c r="K362" s="91">
        <f>L362+M362+N362</f>
        <v>0.1</v>
      </c>
      <c r="L362" s="91"/>
      <c r="M362" s="91"/>
      <c r="N362" s="91">
        <v>0.1</v>
      </c>
      <c r="O362" s="91">
        <f>P362+Q362+R362</f>
        <v>0.1</v>
      </c>
      <c r="P362" s="91"/>
      <c r="Q362" s="91"/>
      <c r="R362" s="91">
        <v>0.1</v>
      </c>
    </row>
    <row r="363" spans="1:18" ht="40.5">
      <c r="A363" s="100" t="s">
        <v>273</v>
      </c>
      <c r="B363" s="95">
        <v>546</v>
      </c>
      <c r="C363" s="94" t="s">
        <v>151</v>
      </c>
      <c r="D363" s="94" t="s">
        <v>152</v>
      </c>
      <c r="E363" s="95" t="s">
        <v>79</v>
      </c>
      <c r="F363" s="94"/>
      <c r="G363" s="91">
        <f>G364</f>
        <v>187.9</v>
      </c>
      <c r="H363" s="91">
        <f aca="true" t="shared" si="181" ref="H363:R364">H364</f>
        <v>0</v>
      </c>
      <c r="I363" s="91">
        <f t="shared" si="181"/>
        <v>187.9</v>
      </c>
      <c r="J363" s="91">
        <f t="shared" si="181"/>
        <v>0</v>
      </c>
      <c r="K363" s="91">
        <f t="shared" si="181"/>
        <v>187.9</v>
      </c>
      <c r="L363" s="91">
        <f t="shared" si="181"/>
        <v>0</v>
      </c>
      <c r="M363" s="91">
        <f t="shared" si="181"/>
        <v>187.9</v>
      </c>
      <c r="N363" s="91">
        <f t="shared" si="181"/>
        <v>0</v>
      </c>
      <c r="O363" s="91">
        <f t="shared" si="181"/>
        <v>187.9</v>
      </c>
      <c r="P363" s="91">
        <f t="shared" si="181"/>
        <v>0</v>
      </c>
      <c r="Q363" s="91">
        <f t="shared" si="181"/>
        <v>187.9</v>
      </c>
      <c r="R363" s="91">
        <f t="shared" si="181"/>
        <v>0</v>
      </c>
    </row>
    <row r="364" spans="1:18" ht="121.5">
      <c r="A364" s="100" t="s">
        <v>527</v>
      </c>
      <c r="B364" s="95">
        <v>546</v>
      </c>
      <c r="C364" s="94" t="s">
        <v>151</v>
      </c>
      <c r="D364" s="94" t="s">
        <v>152</v>
      </c>
      <c r="E364" s="95" t="s">
        <v>83</v>
      </c>
      <c r="F364" s="94"/>
      <c r="G364" s="91">
        <f>G365</f>
        <v>187.9</v>
      </c>
      <c r="H364" s="91">
        <f t="shared" si="181"/>
        <v>0</v>
      </c>
      <c r="I364" s="91">
        <f t="shared" si="181"/>
        <v>187.9</v>
      </c>
      <c r="J364" s="91">
        <f t="shared" si="181"/>
        <v>0</v>
      </c>
      <c r="K364" s="91">
        <f t="shared" si="181"/>
        <v>187.9</v>
      </c>
      <c r="L364" s="91">
        <f t="shared" si="181"/>
        <v>0</v>
      </c>
      <c r="M364" s="91">
        <f t="shared" si="181"/>
        <v>187.9</v>
      </c>
      <c r="N364" s="91">
        <f t="shared" si="181"/>
        <v>0</v>
      </c>
      <c r="O364" s="91">
        <f t="shared" si="181"/>
        <v>187.9</v>
      </c>
      <c r="P364" s="91">
        <f t="shared" si="181"/>
        <v>0</v>
      </c>
      <c r="Q364" s="91">
        <f t="shared" si="181"/>
        <v>187.9</v>
      </c>
      <c r="R364" s="91">
        <f t="shared" si="181"/>
        <v>0</v>
      </c>
    </row>
    <row r="365" spans="1:18" ht="20.25">
      <c r="A365" s="100" t="s">
        <v>265</v>
      </c>
      <c r="B365" s="95">
        <v>546</v>
      </c>
      <c r="C365" s="94" t="s">
        <v>151</v>
      </c>
      <c r="D365" s="94" t="s">
        <v>152</v>
      </c>
      <c r="E365" s="95" t="s">
        <v>83</v>
      </c>
      <c r="F365" s="94" t="s">
        <v>264</v>
      </c>
      <c r="G365" s="91">
        <f>H365+I365+J365</f>
        <v>187.9</v>
      </c>
      <c r="H365" s="91"/>
      <c r="I365" s="91">
        <v>187.9</v>
      </c>
      <c r="J365" s="91"/>
      <c r="K365" s="91">
        <f>L365+M365+N365</f>
        <v>187.9</v>
      </c>
      <c r="L365" s="91"/>
      <c r="M365" s="91">
        <v>187.9</v>
      </c>
      <c r="N365" s="91"/>
      <c r="O365" s="91">
        <f>P365+Q365+R365</f>
        <v>187.9</v>
      </c>
      <c r="P365" s="91"/>
      <c r="Q365" s="91">
        <v>187.9</v>
      </c>
      <c r="R365" s="91"/>
    </row>
    <row r="366" spans="1:18" ht="20.25">
      <c r="A366" s="92" t="s">
        <v>244</v>
      </c>
      <c r="B366" s="95">
        <v>546</v>
      </c>
      <c r="C366" s="94" t="s">
        <v>151</v>
      </c>
      <c r="D366" s="94" t="s">
        <v>152</v>
      </c>
      <c r="E366" s="123" t="s">
        <v>285</v>
      </c>
      <c r="F366" s="94"/>
      <c r="G366" s="91">
        <f>G367+G371+G373</f>
        <v>25952.5</v>
      </c>
      <c r="H366" s="91">
        <f aca="true" t="shared" si="182" ref="H366:O366">H367+H371</f>
        <v>94.8</v>
      </c>
      <c r="I366" s="91">
        <f t="shared" si="182"/>
        <v>24427.2</v>
      </c>
      <c r="J366" s="91">
        <f t="shared" si="182"/>
        <v>0</v>
      </c>
      <c r="K366" s="91">
        <f t="shared" si="182"/>
        <v>23238.4</v>
      </c>
      <c r="L366" s="91">
        <f t="shared" si="182"/>
        <v>0</v>
      </c>
      <c r="M366" s="91">
        <f t="shared" si="182"/>
        <v>23238.4</v>
      </c>
      <c r="N366" s="91">
        <f t="shared" si="182"/>
        <v>0</v>
      </c>
      <c r="O366" s="91">
        <f t="shared" si="182"/>
        <v>22581</v>
      </c>
      <c r="P366" s="91">
        <f>P367</f>
        <v>0</v>
      </c>
      <c r="Q366" s="91">
        <f>Q367</f>
        <v>22581</v>
      </c>
      <c r="R366" s="91">
        <f>R367</f>
        <v>0</v>
      </c>
    </row>
    <row r="367" spans="1:18" ht="20.25">
      <c r="A367" s="92" t="s">
        <v>221</v>
      </c>
      <c r="B367" s="95">
        <v>546</v>
      </c>
      <c r="C367" s="94" t="s">
        <v>151</v>
      </c>
      <c r="D367" s="94" t="s">
        <v>152</v>
      </c>
      <c r="E367" s="95" t="s">
        <v>286</v>
      </c>
      <c r="F367" s="94"/>
      <c r="G367" s="91">
        <f>G368+G369+G370</f>
        <v>25460.600000000002</v>
      </c>
      <c r="H367" s="91">
        <f aca="true" t="shared" si="183" ref="H367:R367">H368+H369+H370+H373</f>
        <v>94.8</v>
      </c>
      <c r="I367" s="91">
        <f t="shared" si="183"/>
        <v>24427.2</v>
      </c>
      <c r="J367" s="91">
        <f t="shared" si="183"/>
        <v>0</v>
      </c>
      <c r="K367" s="91">
        <f t="shared" si="183"/>
        <v>23238.4</v>
      </c>
      <c r="L367" s="91">
        <f t="shared" si="183"/>
        <v>0</v>
      </c>
      <c r="M367" s="91">
        <f t="shared" si="183"/>
        <v>23238.4</v>
      </c>
      <c r="N367" s="91">
        <f t="shared" si="183"/>
        <v>0</v>
      </c>
      <c r="O367" s="91">
        <f t="shared" si="183"/>
        <v>22581</v>
      </c>
      <c r="P367" s="91">
        <f t="shared" si="183"/>
        <v>0</v>
      </c>
      <c r="Q367" s="91">
        <f t="shared" si="183"/>
        <v>22581</v>
      </c>
      <c r="R367" s="91">
        <f t="shared" si="183"/>
        <v>0</v>
      </c>
    </row>
    <row r="368" spans="1:18" ht="20.25">
      <c r="A368" s="92" t="s">
        <v>205</v>
      </c>
      <c r="B368" s="95">
        <v>546</v>
      </c>
      <c r="C368" s="94" t="s">
        <v>151</v>
      </c>
      <c r="D368" s="94" t="s">
        <v>152</v>
      </c>
      <c r="E368" s="95" t="s">
        <v>286</v>
      </c>
      <c r="F368" s="94" t="s">
        <v>206</v>
      </c>
      <c r="G368" s="91">
        <v>20882.4</v>
      </c>
      <c r="H368" s="91"/>
      <c r="I368" s="91">
        <v>19870.2</v>
      </c>
      <c r="J368" s="91"/>
      <c r="K368" s="91">
        <f>L368+M368+N368</f>
        <v>19402.9</v>
      </c>
      <c r="L368" s="91"/>
      <c r="M368" s="91">
        <v>19402.9</v>
      </c>
      <c r="N368" s="91"/>
      <c r="O368" s="91">
        <f>P368+Q368+R368</f>
        <v>19402.9</v>
      </c>
      <c r="P368" s="91"/>
      <c r="Q368" s="91">
        <v>19402.9</v>
      </c>
      <c r="R368" s="91"/>
    </row>
    <row r="369" spans="1:18" ht="40.5">
      <c r="A369" s="92" t="s">
        <v>118</v>
      </c>
      <c r="B369" s="95">
        <v>546</v>
      </c>
      <c r="C369" s="94" t="s">
        <v>151</v>
      </c>
      <c r="D369" s="94" t="s">
        <v>152</v>
      </c>
      <c r="E369" s="95" t="s">
        <v>286</v>
      </c>
      <c r="F369" s="94" t="s">
        <v>209</v>
      </c>
      <c r="G369" s="91">
        <v>4477.9</v>
      </c>
      <c r="H369" s="91"/>
      <c r="I369" s="91">
        <v>4397</v>
      </c>
      <c r="J369" s="91"/>
      <c r="K369" s="91">
        <f>L369+M369+N369</f>
        <v>3675.5</v>
      </c>
      <c r="L369" s="91"/>
      <c r="M369" s="91">
        <v>3675.5</v>
      </c>
      <c r="N369" s="91"/>
      <c r="O369" s="91">
        <f>P369+Q369+R369</f>
        <v>3018.1</v>
      </c>
      <c r="P369" s="91"/>
      <c r="Q369" s="91">
        <v>3018.1</v>
      </c>
      <c r="R369" s="91"/>
    </row>
    <row r="370" spans="1:18" ht="20.25">
      <c r="A370" s="92" t="s">
        <v>207</v>
      </c>
      <c r="B370" s="95">
        <v>546</v>
      </c>
      <c r="C370" s="94" t="s">
        <v>151</v>
      </c>
      <c r="D370" s="94" t="s">
        <v>152</v>
      </c>
      <c r="E370" s="95" t="s">
        <v>286</v>
      </c>
      <c r="F370" s="94" t="s">
        <v>210</v>
      </c>
      <c r="G370" s="91">
        <v>100.3</v>
      </c>
      <c r="H370" s="91"/>
      <c r="I370" s="91">
        <v>160</v>
      </c>
      <c r="J370" s="91"/>
      <c r="K370" s="91">
        <f>L370+M370+N370</f>
        <v>160</v>
      </c>
      <c r="L370" s="91"/>
      <c r="M370" s="91">
        <v>160</v>
      </c>
      <c r="N370" s="91"/>
      <c r="O370" s="91">
        <f>P370+Q370+R370</f>
        <v>160</v>
      </c>
      <c r="P370" s="91"/>
      <c r="Q370" s="91">
        <v>160</v>
      </c>
      <c r="R370" s="91"/>
    </row>
    <row r="371" spans="1:18" ht="150" customHeight="1">
      <c r="A371" s="98" t="s">
        <v>670</v>
      </c>
      <c r="B371" s="95">
        <v>546</v>
      </c>
      <c r="C371" s="94" t="s">
        <v>151</v>
      </c>
      <c r="D371" s="94" t="s">
        <v>152</v>
      </c>
      <c r="E371" s="95" t="s">
        <v>673</v>
      </c>
      <c r="F371" s="94"/>
      <c r="G371" s="91">
        <f>G372</f>
        <v>397.1</v>
      </c>
      <c r="H371" s="91">
        <f aca="true" t="shared" si="184" ref="H371:O371">H372</f>
        <v>0</v>
      </c>
      <c r="I371" s="91">
        <f t="shared" si="184"/>
        <v>0</v>
      </c>
      <c r="J371" s="91">
        <f t="shared" si="184"/>
        <v>0</v>
      </c>
      <c r="K371" s="91">
        <f t="shared" si="184"/>
        <v>0</v>
      </c>
      <c r="L371" s="91">
        <f t="shared" si="184"/>
        <v>0</v>
      </c>
      <c r="M371" s="91">
        <f t="shared" si="184"/>
        <v>0</v>
      </c>
      <c r="N371" s="91">
        <f t="shared" si="184"/>
        <v>0</v>
      </c>
      <c r="O371" s="91">
        <f t="shared" si="184"/>
        <v>0</v>
      </c>
      <c r="P371" s="91"/>
      <c r="Q371" s="91"/>
      <c r="R371" s="91"/>
    </row>
    <row r="372" spans="1:18" ht="20.25">
      <c r="A372" s="92" t="s">
        <v>205</v>
      </c>
      <c r="B372" s="95">
        <v>546</v>
      </c>
      <c r="C372" s="94" t="s">
        <v>151</v>
      </c>
      <c r="D372" s="94" t="s">
        <v>152</v>
      </c>
      <c r="E372" s="95" t="s">
        <v>673</v>
      </c>
      <c r="F372" s="94" t="s">
        <v>206</v>
      </c>
      <c r="G372" s="91">
        <v>397.1</v>
      </c>
      <c r="H372" s="91"/>
      <c r="I372" s="91"/>
      <c r="J372" s="91"/>
      <c r="K372" s="91">
        <v>0</v>
      </c>
      <c r="L372" s="91"/>
      <c r="M372" s="91"/>
      <c r="N372" s="91"/>
      <c r="O372" s="91">
        <v>0</v>
      </c>
      <c r="P372" s="91"/>
      <c r="Q372" s="91"/>
      <c r="R372" s="91"/>
    </row>
    <row r="373" spans="1:18" ht="60.75">
      <c r="A373" s="92" t="s">
        <v>581</v>
      </c>
      <c r="B373" s="95">
        <v>546</v>
      </c>
      <c r="C373" s="94" t="s">
        <v>151</v>
      </c>
      <c r="D373" s="94" t="s">
        <v>152</v>
      </c>
      <c r="E373" s="95" t="s">
        <v>580</v>
      </c>
      <c r="F373" s="94"/>
      <c r="G373" s="91">
        <f>G374</f>
        <v>94.8</v>
      </c>
      <c r="H373" s="91">
        <f>H374</f>
        <v>94.8</v>
      </c>
      <c r="I373" s="91">
        <f aca="true" t="shared" si="185" ref="I373:R373">I374</f>
        <v>0</v>
      </c>
      <c r="J373" s="91">
        <f t="shared" si="185"/>
        <v>0</v>
      </c>
      <c r="K373" s="91">
        <f t="shared" si="185"/>
        <v>0</v>
      </c>
      <c r="L373" s="91">
        <f t="shared" si="185"/>
        <v>0</v>
      </c>
      <c r="M373" s="91">
        <f t="shared" si="185"/>
        <v>0</v>
      </c>
      <c r="N373" s="91">
        <f t="shared" si="185"/>
        <v>0</v>
      </c>
      <c r="O373" s="91">
        <f t="shared" si="185"/>
        <v>0</v>
      </c>
      <c r="P373" s="91">
        <f t="shared" si="185"/>
        <v>0</v>
      </c>
      <c r="Q373" s="91">
        <f t="shared" si="185"/>
        <v>0</v>
      </c>
      <c r="R373" s="91">
        <f t="shared" si="185"/>
        <v>0</v>
      </c>
    </row>
    <row r="374" spans="1:18" ht="40.5">
      <c r="A374" s="92" t="s">
        <v>118</v>
      </c>
      <c r="B374" s="95">
        <v>546</v>
      </c>
      <c r="C374" s="94" t="s">
        <v>151</v>
      </c>
      <c r="D374" s="94" t="s">
        <v>152</v>
      </c>
      <c r="E374" s="95" t="s">
        <v>580</v>
      </c>
      <c r="F374" s="94" t="s">
        <v>209</v>
      </c>
      <c r="G374" s="91">
        <f>H374</f>
        <v>94.8</v>
      </c>
      <c r="H374" s="91">
        <v>94.8</v>
      </c>
      <c r="I374" s="91"/>
      <c r="J374" s="91"/>
      <c r="K374" s="91">
        <v>0</v>
      </c>
      <c r="L374" s="91"/>
      <c r="M374" s="91"/>
      <c r="N374" s="91"/>
      <c r="O374" s="91">
        <v>0</v>
      </c>
      <c r="P374" s="116"/>
      <c r="Q374" s="116"/>
      <c r="R374" s="116"/>
    </row>
    <row r="375" spans="1:18" ht="20.25">
      <c r="A375" s="92" t="s">
        <v>198</v>
      </c>
      <c r="B375" s="95">
        <v>546</v>
      </c>
      <c r="C375" s="94" t="s">
        <v>151</v>
      </c>
      <c r="D375" s="94" t="s">
        <v>159</v>
      </c>
      <c r="E375" s="95"/>
      <c r="F375" s="94"/>
      <c r="G375" s="91">
        <f>G376</f>
        <v>5.7</v>
      </c>
      <c r="H375" s="91">
        <f aca="true" t="shared" si="186" ref="H375:R375">H376</f>
        <v>5.7</v>
      </c>
      <c r="I375" s="91">
        <f t="shared" si="186"/>
        <v>0</v>
      </c>
      <c r="J375" s="91">
        <f t="shared" si="186"/>
        <v>0</v>
      </c>
      <c r="K375" s="91">
        <f t="shared" si="186"/>
        <v>6</v>
      </c>
      <c r="L375" s="91">
        <f t="shared" si="186"/>
        <v>6</v>
      </c>
      <c r="M375" s="91">
        <f t="shared" si="186"/>
        <v>0</v>
      </c>
      <c r="N375" s="91">
        <f t="shared" si="186"/>
        <v>0</v>
      </c>
      <c r="O375" s="91">
        <f t="shared" si="186"/>
        <v>6.3</v>
      </c>
      <c r="P375" s="91">
        <f t="shared" si="186"/>
        <v>6.3</v>
      </c>
      <c r="Q375" s="91">
        <f t="shared" si="186"/>
        <v>0</v>
      </c>
      <c r="R375" s="91">
        <f t="shared" si="186"/>
        <v>0</v>
      </c>
    </row>
    <row r="376" spans="1:18" ht="20.25">
      <c r="A376" s="92" t="s">
        <v>249</v>
      </c>
      <c r="B376" s="95">
        <v>546</v>
      </c>
      <c r="C376" s="94" t="s">
        <v>151</v>
      </c>
      <c r="D376" s="94" t="s">
        <v>159</v>
      </c>
      <c r="E376" s="95" t="s">
        <v>277</v>
      </c>
      <c r="F376" s="94"/>
      <c r="G376" s="91">
        <f>G377</f>
        <v>5.7</v>
      </c>
      <c r="H376" s="91">
        <f aca="true" t="shared" si="187" ref="H376:R376">H377</f>
        <v>5.7</v>
      </c>
      <c r="I376" s="91">
        <f t="shared" si="187"/>
        <v>0</v>
      </c>
      <c r="J376" s="91">
        <f t="shared" si="187"/>
        <v>0</v>
      </c>
      <c r="K376" s="91">
        <f t="shared" si="187"/>
        <v>6</v>
      </c>
      <c r="L376" s="91">
        <f t="shared" si="187"/>
        <v>6</v>
      </c>
      <c r="M376" s="91">
        <f t="shared" si="187"/>
        <v>0</v>
      </c>
      <c r="N376" s="91">
        <f t="shared" si="187"/>
        <v>0</v>
      </c>
      <c r="O376" s="91">
        <f t="shared" si="187"/>
        <v>6.3</v>
      </c>
      <c r="P376" s="91">
        <f t="shared" si="187"/>
        <v>6.3</v>
      </c>
      <c r="Q376" s="91">
        <f t="shared" si="187"/>
        <v>0</v>
      </c>
      <c r="R376" s="91">
        <f t="shared" si="187"/>
        <v>0</v>
      </c>
    </row>
    <row r="377" spans="1:18" ht="60.75">
      <c r="A377" s="92" t="s">
        <v>120</v>
      </c>
      <c r="B377" s="95">
        <v>546</v>
      </c>
      <c r="C377" s="94" t="s">
        <v>151</v>
      </c>
      <c r="D377" s="94" t="s">
        <v>159</v>
      </c>
      <c r="E377" s="95" t="s">
        <v>288</v>
      </c>
      <c r="F377" s="94"/>
      <c r="G377" s="91">
        <f>G378</f>
        <v>5.7</v>
      </c>
      <c r="H377" s="91">
        <f aca="true" t="shared" si="188" ref="H377:R377">H378</f>
        <v>5.7</v>
      </c>
      <c r="I377" s="91">
        <f t="shared" si="188"/>
        <v>0</v>
      </c>
      <c r="J377" s="91">
        <f t="shared" si="188"/>
        <v>0</v>
      </c>
      <c r="K377" s="91">
        <f t="shared" si="188"/>
        <v>6</v>
      </c>
      <c r="L377" s="91">
        <f t="shared" si="188"/>
        <v>6</v>
      </c>
      <c r="M377" s="91">
        <f t="shared" si="188"/>
        <v>0</v>
      </c>
      <c r="N377" s="91">
        <f t="shared" si="188"/>
        <v>0</v>
      </c>
      <c r="O377" s="91">
        <f t="shared" si="188"/>
        <v>6.3</v>
      </c>
      <c r="P377" s="91">
        <f t="shared" si="188"/>
        <v>6.3</v>
      </c>
      <c r="Q377" s="91">
        <f t="shared" si="188"/>
        <v>0</v>
      </c>
      <c r="R377" s="91">
        <f t="shared" si="188"/>
        <v>0</v>
      </c>
    </row>
    <row r="378" spans="1:18" ht="40.5">
      <c r="A378" s="92" t="s">
        <v>118</v>
      </c>
      <c r="B378" s="95">
        <v>546</v>
      </c>
      <c r="C378" s="94" t="s">
        <v>151</v>
      </c>
      <c r="D378" s="94" t="s">
        <v>159</v>
      </c>
      <c r="E378" s="95" t="s">
        <v>288</v>
      </c>
      <c r="F378" s="94" t="s">
        <v>209</v>
      </c>
      <c r="G378" s="91">
        <f>H378+I378+J378</f>
        <v>5.7</v>
      </c>
      <c r="H378" s="91">
        <v>5.7</v>
      </c>
      <c r="I378" s="91"/>
      <c r="J378" s="91"/>
      <c r="K378" s="91">
        <f>L378+M378+N378</f>
        <v>6</v>
      </c>
      <c r="L378" s="91">
        <v>6</v>
      </c>
      <c r="M378" s="91"/>
      <c r="N378" s="91"/>
      <c r="O378" s="91">
        <f>P378+Q378+R378</f>
        <v>6.3</v>
      </c>
      <c r="P378" s="91">
        <v>6.3</v>
      </c>
      <c r="Q378" s="91"/>
      <c r="R378" s="91"/>
    </row>
    <row r="379" spans="1:18" ht="20.25">
      <c r="A379" s="92" t="s">
        <v>153</v>
      </c>
      <c r="B379" s="95">
        <v>546</v>
      </c>
      <c r="C379" s="94" t="s">
        <v>151</v>
      </c>
      <c r="D379" s="94" t="s">
        <v>173</v>
      </c>
      <c r="E379" s="95"/>
      <c r="F379" s="94"/>
      <c r="G379" s="91">
        <f>G380</f>
        <v>0</v>
      </c>
      <c r="H379" s="91">
        <f aca="true" t="shared" si="189" ref="H379:R381">H380</f>
        <v>0</v>
      </c>
      <c r="I379" s="91">
        <f t="shared" si="189"/>
        <v>4950</v>
      </c>
      <c r="J379" s="91">
        <f t="shared" si="189"/>
        <v>0</v>
      </c>
      <c r="K379" s="91">
        <f t="shared" si="189"/>
        <v>5037</v>
      </c>
      <c r="L379" s="91">
        <f t="shared" si="189"/>
        <v>0</v>
      </c>
      <c r="M379" s="91">
        <f t="shared" si="189"/>
        <v>5487</v>
      </c>
      <c r="N379" s="91">
        <f t="shared" si="189"/>
        <v>0</v>
      </c>
      <c r="O379" s="91">
        <f t="shared" si="189"/>
        <v>500</v>
      </c>
      <c r="P379" s="91">
        <f t="shared" si="189"/>
        <v>0</v>
      </c>
      <c r="Q379" s="91">
        <f t="shared" si="189"/>
        <v>500</v>
      </c>
      <c r="R379" s="91">
        <f t="shared" si="189"/>
        <v>0</v>
      </c>
    </row>
    <row r="380" spans="1:18" ht="20.25">
      <c r="A380" s="92" t="s">
        <v>408</v>
      </c>
      <c r="B380" s="95">
        <v>546</v>
      </c>
      <c r="C380" s="94" t="s">
        <v>151</v>
      </c>
      <c r="D380" s="94" t="s">
        <v>173</v>
      </c>
      <c r="E380" s="95" t="s">
        <v>289</v>
      </c>
      <c r="F380" s="94"/>
      <c r="G380" s="91">
        <f>G381</f>
        <v>0</v>
      </c>
      <c r="H380" s="91">
        <f t="shared" si="189"/>
        <v>0</v>
      </c>
      <c r="I380" s="91">
        <f t="shared" si="189"/>
        <v>4950</v>
      </c>
      <c r="J380" s="91">
        <f t="shared" si="189"/>
        <v>0</v>
      </c>
      <c r="K380" s="91">
        <f t="shared" si="189"/>
        <v>5037</v>
      </c>
      <c r="L380" s="91">
        <f t="shared" si="189"/>
        <v>0</v>
      </c>
      <c r="M380" s="91">
        <f t="shared" si="189"/>
        <v>5487</v>
      </c>
      <c r="N380" s="91">
        <f t="shared" si="189"/>
        <v>0</v>
      </c>
      <c r="O380" s="91">
        <f t="shared" si="189"/>
        <v>500</v>
      </c>
      <c r="P380" s="91">
        <f t="shared" si="189"/>
        <v>0</v>
      </c>
      <c r="Q380" s="91">
        <f t="shared" si="189"/>
        <v>500</v>
      </c>
      <c r="R380" s="91">
        <f t="shared" si="189"/>
        <v>0</v>
      </c>
    </row>
    <row r="381" spans="1:18" ht="20.25">
      <c r="A381" s="92" t="s">
        <v>178</v>
      </c>
      <c r="B381" s="95">
        <v>546</v>
      </c>
      <c r="C381" s="94" t="s">
        <v>151</v>
      </c>
      <c r="D381" s="94" t="s">
        <v>173</v>
      </c>
      <c r="E381" s="95" t="s">
        <v>290</v>
      </c>
      <c r="F381" s="94"/>
      <c r="G381" s="91">
        <f>G382</f>
        <v>0</v>
      </c>
      <c r="H381" s="91">
        <f t="shared" si="189"/>
        <v>0</v>
      </c>
      <c r="I381" s="91">
        <f t="shared" si="189"/>
        <v>4950</v>
      </c>
      <c r="J381" s="91">
        <f t="shared" si="189"/>
        <v>0</v>
      </c>
      <c r="K381" s="91">
        <f t="shared" si="189"/>
        <v>5037</v>
      </c>
      <c r="L381" s="91">
        <f t="shared" si="189"/>
        <v>0</v>
      </c>
      <c r="M381" s="91">
        <f t="shared" si="189"/>
        <v>5487</v>
      </c>
      <c r="N381" s="91">
        <f t="shared" si="189"/>
        <v>0</v>
      </c>
      <c r="O381" s="91">
        <f t="shared" si="189"/>
        <v>500</v>
      </c>
      <c r="P381" s="91">
        <f t="shared" si="189"/>
        <v>0</v>
      </c>
      <c r="Q381" s="91">
        <f t="shared" si="189"/>
        <v>500</v>
      </c>
      <c r="R381" s="91">
        <f t="shared" si="189"/>
        <v>0</v>
      </c>
    </row>
    <row r="382" spans="1:18" ht="20.25">
      <c r="A382" s="92" t="s">
        <v>215</v>
      </c>
      <c r="B382" s="95">
        <v>546</v>
      </c>
      <c r="C382" s="94" t="s">
        <v>151</v>
      </c>
      <c r="D382" s="94" t="s">
        <v>173</v>
      </c>
      <c r="E382" s="95" t="s">
        <v>290</v>
      </c>
      <c r="F382" s="94" t="s">
        <v>214</v>
      </c>
      <c r="G382" s="91">
        <v>0</v>
      </c>
      <c r="H382" s="91"/>
      <c r="I382" s="91">
        <v>4950</v>
      </c>
      <c r="J382" s="91"/>
      <c r="K382" s="91">
        <v>5037</v>
      </c>
      <c r="L382" s="91"/>
      <c r="M382" s="91">
        <v>5487</v>
      </c>
      <c r="N382" s="91"/>
      <c r="O382" s="91">
        <f>P382+Q382+R382</f>
        <v>500</v>
      </c>
      <c r="P382" s="91"/>
      <c r="Q382" s="91">
        <v>500</v>
      </c>
      <c r="R382" s="91"/>
    </row>
    <row r="383" spans="1:18" ht="20.25">
      <c r="A383" s="92" t="s">
        <v>174</v>
      </c>
      <c r="B383" s="95">
        <v>546</v>
      </c>
      <c r="C383" s="94" t="s">
        <v>151</v>
      </c>
      <c r="D383" s="94" t="s">
        <v>189</v>
      </c>
      <c r="E383" s="95"/>
      <c r="F383" s="94"/>
      <c r="G383" s="91">
        <f aca="true" t="shared" si="190" ref="G383:R383">G389+G406+G409+G384+G397</f>
        <v>18683.800000000003</v>
      </c>
      <c r="H383" s="91">
        <f t="shared" si="190"/>
        <v>3935.6</v>
      </c>
      <c r="I383" s="91">
        <f t="shared" si="190"/>
        <v>11625.2</v>
      </c>
      <c r="J383" s="91">
        <f t="shared" si="190"/>
        <v>2073.7</v>
      </c>
      <c r="K383" s="91">
        <f t="shared" si="190"/>
        <v>17212.8</v>
      </c>
      <c r="L383" s="91">
        <f t="shared" si="190"/>
        <v>3935.6</v>
      </c>
      <c r="M383" s="91">
        <f t="shared" si="190"/>
        <v>11203.5</v>
      </c>
      <c r="N383" s="91">
        <f t="shared" si="190"/>
        <v>2073.7</v>
      </c>
      <c r="O383" s="91">
        <f t="shared" si="190"/>
        <v>16914.5</v>
      </c>
      <c r="P383" s="91">
        <f t="shared" si="190"/>
        <v>3935.6</v>
      </c>
      <c r="Q383" s="91">
        <f t="shared" si="190"/>
        <v>10905.2</v>
      </c>
      <c r="R383" s="91">
        <f t="shared" si="190"/>
        <v>2073.7</v>
      </c>
    </row>
    <row r="384" spans="1:18" ht="60.75">
      <c r="A384" s="96" t="s">
        <v>465</v>
      </c>
      <c r="B384" s="95">
        <v>546</v>
      </c>
      <c r="C384" s="94" t="s">
        <v>151</v>
      </c>
      <c r="D384" s="94" t="s">
        <v>189</v>
      </c>
      <c r="E384" s="95" t="s">
        <v>291</v>
      </c>
      <c r="F384" s="94"/>
      <c r="G384" s="91">
        <f>G385</f>
        <v>2.8</v>
      </c>
      <c r="H384" s="91">
        <f aca="true" t="shared" si="191" ref="H384:R387">H385</f>
        <v>0</v>
      </c>
      <c r="I384" s="91">
        <f t="shared" si="191"/>
        <v>5</v>
      </c>
      <c r="J384" s="91">
        <f t="shared" si="191"/>
        <v>0</v>
      </c>
      <c r="K384" s="91">
        <f t="shared" si="191"/>
        <v>5</v>
      </c>
      <c r="L384" s="91">
        <f t="shared" si="191"/>
        <v>0</v>
      </c>
      <c r="M384" s="91">
        <f t="shared" si="191"/>
        <v>5</v>
      </c>
      <c r="N384" s="91">
        <f t="shared" si="191"/>
        <v>0</v>
      </c>
      <c r="O384" s="91">
        <f t="shared" si="191"/>
        <v>5</v>
      </c>
      <c r="P384" s="91">
        <f t="shared" si="191"/>
        <v>0</v>
      </c>
      <c r="Q384" s="91">
        <f t="shared" si="191"/>
        <v>5</v>
      </c>
      <c r="R384" s="91">
        <f t="shared" si="191"/>
        <v>0</v>
      </c>
    </row>
    <row r="385" spans="1:18" ht="40.5">
      <c r="A385" s="100" t="s">
        <v>571</v>
      </c>
      <c r="B385" s="95">
        <v>546</v>
      </c>
      <c r="C385" s="94" t="s">
        <v>151</v>
      </c>
      <c r="D385" s="94" t="s">
        <v>189</v>
      </c>
      <c r="E385" s="95" t="s">
        <v>76</v>
      </c>
      <c r="F385" s="94"/>
      <c r="G385" s="91">
        <f>G386</f>
        <v>2.8</v>
      </c>
      <c r="H385" s="91">
        <f t="shared" si="191"/>
        <v>0</v>
      </c>
      <c r="I385" s="91">
        <f t="shared" si="191"/>
        <v>5</v>
      </c>
      <c r="J385" s="91">
        <f t="shared" si="191"/>
        <v>0</v>
      </c>
      <c r="K385" s="91">
        <f t="shared" si="191"/>
        <v>5</v>
      </c>
      <c r="L385" s="91">
        <f t="shared" si="191"/>
        <v>0</v>
      </c>
      <c r="M385" s="91">
        <f t="shared" si="191"/>
        <v>5</v>
      </c>
      <c r="N385" s="91">
        <f t="shared" si="191"/>
        <v>0</v>
      </c>
      <c r="O385" s="91">
        <f t="shared" si="191"/>
        <v>5</v>
      </c>
      <c r="P385" s="91">
        <f t="shared" si="191"/>
        <v>0</v>
      </c>
      <c r="Q385" s="91">
        <f t="shared" si="191"/>
        <v>5</v>
      </c>
      <c r="R385" s="91">
        <f>R386</f>
        <v>0</v>
      </c>
    </row>
    <row r="386" spans="1:18" ht="60.75">
      <c r="A386" s="100" t="s">
        <v>77</v>
      </c>
      <c r="B386" s="95">
        <v>546</v>
      </c>
      <c r="C386" s="94" t="s">
        <v>151</v>
      </c>
      <c r="D386" s="94" t="s">
        <v>189</v>
      </c>
      <c r="E386" s="95" t="s">
        <v>390</v>
      </c>
      <c r="F386" s="94"/>
      <c r="G386" s="91">
        <f>G387</f>
        <v>2.8</v>
      </c>
      <c r="H386" s="91">
        <f t="shared" si="191"/>
        <v>0</v>
      </c>
      <c r="I386" s="91">
        <f t="shared" si="191"/>
        <v>5</v>
      </c>
      <c r="J386" s="91">
        <f t="shared" si="191"/>
        <v>0</v>
      </c>
      <c r="K386" s="91">
        <f t="shared" si="191"/>
        <v>5</v>
      </c>
      <c r="L386" s="91">
        <f t="shared" si="191"/>
        <v>0</v>
      </c>
      <c r="M386" s="91">
        <f t="shared" si="191"/>
        <v>5</v>
      </c>
      <c r="N386" s="91">
        <f t="shared" si="191"/>
        <v>0</v>
      </c>
      <c r="O386" s="91">
        <f t="shared" si="191"/>
        <v>5</v>
      </c>
      <c r="P386" s="91">
        <f t="shared" si="191"/>
        <v>0</v>
      </c>
      <c r="Q386" s="91">
        <f t="shared" si="191"/>
        <v>5</v>
      </c>
      <c r="R386" s="91">
        <f>R387</f>
        <v>0</v>
      </c>
    </row>
    <row r="387" spans="1:18" ht="20.25">
      <c r="A387" s="100" t="s">
        <v>246</v>
      </c>
      <c r="B387" s="95">
        <v>546</v>
      </c>
      <c r="C387" s="94" t="s">
        <v>151</v>
      </c>
      <c r="D387" s="94" t="s">
        <v>189</v>
      </c>
      <c r="E387" s="95" t="s">
        <v>373</v>
      </c>
      <c r="F387" s="94"/>
      <c r="G387" s="91">
        <f>G388</f>
        <v>2.8</v>
      </c>
      <c r="H387" s="91">
        <f t="shared" si="191"/>
        <v>0</v>
      </c>
      <c r="I387" s="91">
        <f t="shared" si="191"/>
        <v>5</v>
      </c>
      <c r="J387" s="91">
        <f t="shared" si="191"/>
        <v>0</v>
      </c>
      <c r="K387" s="91">
        <f t="shared" si="191"/>
        <v>5</v>
      </c>
      <c r="L387" s="91">
        <f t="shared" si="191"/>
        <v>0</v>
      </c>
      <c r="M387" s="91">
        <f t="shared" si="191"/>
        <v>5</v>
      </c>
      <c r="N387" s="91">
        <f t="shared" si="191"/>
        <v>0</v>
      </c>
      <c r="O387" s="91">
        <f t="shared" si="191"/>
        <v>5</v>
      </c>
      <c r="P387" s="91">
        <f t="shared" si="191"/>
        <v>0</v>
      </c>
      <c r="Q387" s="91">
        <f t="shared" si="191"/>
        <v>5</v>
      </c>
      <c r="R387" s="91">
        <f>R388</f>
        <v>0</v>
      </c>
    </row>
    <row r="388" spans="1:18" ht="40.5">
      <c r="A388" s="92" t="s">
        <v>118</v>
      </c>
      <c r="B388" s="95">
        <v>546</v>
      </c>
      <c r="C388" s="94" t="s">
        <v>151</v>
      </c>
      <c r="D388" s="94" t="s">
        <v>189</v>
      </c>
      <c r="E388" s="95" t="s">
        <v>373</v>
      </c>
      <c r="F388" s="94" t="s">
        <v>209</v>
      </c>
      <c r="G388" s="91">
        <v>2.8</v>
      </c>
      <c r="H388" s="91"/>
      <c r="I388" s="91">
        <v>5</v>
      </c>
      <c r="J388" s="91"/>
      <c r="K388" s="91">
        <f>L388+M388+N388</f>
        <v>5</v>
      </c>
      <c r="L388" s="91"/>
      <c r="M388" s="91">
        <v>5</v>
      </c>
      <c r="N388" s="91"/>
      <c r="O388" s="91">
        <f>P388+Q388+R388</f>
        <v>5</v>
      </c>
      <c r="P388" s="91"/>
      <c r="Q388" s="91">
        <v>5</v>
      </c>
      <c r="R388" s="91"/>
    </row>
    <row r="389" spans="1:18" ht="40.5">
      <c r="A389" s="92" t="s">
        <v>448</v>
      </c>
      <c r="B389" s="95">
        <v>546</v>
      </c>
      <c r="C389" s="94" t="s">
        <v>151</v>
      </c>
      <c r="D389" s="94" t="s">
        <v>189</v>
      </c>
      <c r="E389" s="95" t="s">
        <v>292</v>
      </c>
      <c r="F389" s="95"/>
      <c r="G389" s="91">
        <f>G390</f>
        <v>17.2</v>
      </c>
      <c r="H389" s="91">
        <f aca="true" t="shared" si="192" ref="H389:R389">H390</f>
        <v>0</v>
      </c>
      <c r="I389" s="91">
        <f t="shared" si="192"/>
        <v>80</v>
      </c>
      <c r="J389" s="91">
        <f t="shared" si="192"/>
        <v>0</v>
      </c>
      <c r="K389" s="91">
        <f t="shared" si="192"/>
        <v>80</v>
      </c>
      <c r="L389" s="91">
        <f t="shared" si="192"/>
        <v>0</v>
      </c>
      <c r="M389" s="91">
        <f t="shared" si="192"/>
        <v>80</v>
      </c>
      <c r="N389" s="91">
        <f t="shared" si="192"/>
        <v>0</v>
      </c>
      <c r="O389" s="91">
        <f t="shared" si="192"/>
        <v>80</v>
      </c>
      <c r="P389" s="91">
        <f t="shared" si="192"/>
        <v>0</v>
      </c>
      <c r="Q389" s="91">
        <f t="shared" si="192"/>
        <v>80</v>
      </c>
      <c r="R389" s="91">
        <f t="shared" si="192"/>
        <v>0</v>
      </c>
    </row>
    <row r="390" spans="1:18" ht="40.5">
      <c r="A390" s="92" t="s">
        <v>450</v>
      </c>
      <c r="B390" s="95">
        <v>546</v>
      </c>
      <c r="C390" s="94" t="s">
        <v>151</v>
      </c>
      <c r="D390" s="94" t="s">
        <v>189</v>
      </c>
      <c r="E390" s="95" t="s">
        <v>374</v>
      </c>
      <c r="F390" s="95"/>
      <c r="G390" s="91">
        <f>G391+G394</f>
        <v>17.2</v>
      </c>
      <c r="H390" s="91">
        <f aca="true" t="shared" si="193" ref="H390:R390">H391+H394</f>
        <v>0</v>
      </c>
      <c r="I390" s="91">
        <f t="shared" si="193"/>
        <v>80</v>
      </c>
      <c r="J390" s="91">
        <f t="shared" si="193"/>
        <v>0</v>
      </c>
      <c r="K390" s="91">
        <f t="shared" si="193"/>
        <v>80</v>
      </c>
      <c r="L390" s="91">
        <f t="shared" si="193"/>
        <v>0</v>
      </c>
      <c r="M390" s="91">
        <f t="shared" si="193"/>
        <v>80</v>
      </c>
      <c r="N390" s="91">
        <f t="shared" si="193"/>
        <v>0</v>
      </c>
      <c r="O390" s="91">
        <f t="shared" si="193"/>
        <v>80</v>
      </c>
      <c r="P390" s="91">
        <f t="shared" si="193"/>
        <v>0</v>
      </c>
      <c r="Q390" s="91">
        <f t="shared" si="193"/>
        <v>80</v>
      </c>
      <c r="R390" s="91">
        <f t="shared" si="193"/>
        <v>0</v>
      </c>
    </row>
    <row r="391" spans="1:18" ht="40.5">
      <c r="A391" s="92" t="s">
        <v>39</v>
      </c>
      <c r="B391" s="95">
        <v>546</v>
      </c>
      <c r="C391" s="94" t="s">
        <v>151</v>
      </c>
      <c r="D391" s="94" t="s">
        <v>189</v>
      </c>
      <c r="E391" s="95" t="s">
        <v>378</v>
      </c>
      <c r="F391" s="95"/>
      <c r="G391" s="91">
        <f>G392</f>
        <v>10</v>
      </c>
      <c r="H391" s="91">
        <f aca="true" t="shared" si="194" ref="H391:R392">H392</f>
        <v>0</v>
      </c>
      <c r="I391" s="91">
        <f t="shared" si="194"/>
        <v>0</v>
      </c>
      <c r="J391" s="91">
        <f t="shared" si="194"/>
        <v>0</v>
      </c>
      <c r="K391" s="91">
        <f t="shared" si="194"/>
        <v>10</v>
      </c>
      <c r="L391" s="91">
        <f t="shared" si="194"/>
        <v>0</v>
      </c>
      <c r="M391" s="91">
        <f t="shared" si="194"/>
        <v>10</v>
      </c>
      <c r="N391" s="91">
        <f t="shared" si="194"/>
        <v>0</v>
      </c>
      <c r="O391" s="91">
        <f t="shared" si="194"/>
        <v>10</v>
      </c>
      <c r="P391" s="91">
        <f t="shared" si="194"/>
        <v>0</v>
      </c>
      <c r="Q391" s="91">
        <f t="shared" si="194"/>
        <v>10</v>
      </c>
      <c r="R391" s="91">
        <f t="shared" si="194"/>
        <v>0</v>
      </c>
    </row>
    <row r="392" spans="1:18" ht="40.5">
      <c r="A392" s="92" t="s">
        <v>243</v>
      </c>
      <c r="B392" s="95">
        <v>546</v>
      </c>
      <c r="C392" s="94" t="s">
        <v>151</v>
      </c>
      <c r="D392" s="94" t="s">
        <v>189</v>
      </c>
      <c r="E392" s="95" t="s">
        <v>379</v>
      </c>
      <c r="F392" s="95"/>
      <c r="G392" s="91">
        <f>G393</f>
        <v>10</v>
      </c>
      <c r="H392" s="91">
        <f t="shared" si="194"/>
        <v>0</v>
      </c>
      <c r="I392" s="91">
        <f t="shared" si="194"/>
        <v>0</v>
      </c>
      <c r="J392" s="91">
        <f t="shared" si="194"/>
        <v>0</v>
      </c>
      <c r="K392" s="91">
        <f t="shared" si="194"/>
        <v>10</v>
      </c>
      <c r="L392" s="91">
        <f t="shared" si="194"/>
        <v>0</v>
      </c>
      <c r="M392" s="91">
        <f t="shared" si="194"/>
        <v>10</v>
      </c>
      <c r="N392" s="91">
        <f t="shared" si="194"/>
        <v>0</v>
      </c>
      <c r="O392" s="91">
        <f t="shared" si="194"/>
        <v>10</v>
      </c>
      <c r="P392" s="91">
        <f t="shared" si="194"/>
        <v>0</v>
      </c>
      <c r="Q392" s="91">
        <f t="shared" si="194"/>
        <v>10</v>
      </c>
      <c r="R392" s="91">
        <f t="shared" si="194"/>
        <v>0</v>
      </c>
    </row>
    <row r="393" spans="1:18" ht="40.5">
      <c r="A393" s="92" t="s">
        <v>118</v>
      </c>
      <c r="B393" s="95">
        <v>546</v>
      </c>
      <c r="C393" s="94" t="s">
        <v>151</v>
      </c>
      <c r="D393" s="94" t="s">
        <v>189</v>
      </c>
      <c r="E393" s="95" t="s">
        <v>379</v>
      </c>
      <c r="F393" s="95">
        <v>240</v>
      </c>
      <c r="G393" s="91">
        <v>10</v>
      </c>
      <c r="H393" s="91"/>
      <c r="I393" s="91">
        <v>0</v>
      </c>
      <c r="J393" s="91"/>
      <c r="K393" s="91">
        <f>L393+M393+N393</f>
        <v>10</v>
      </c>
      <c r="L393" s="91"/>
      <c r="M393" s="91">
        <v>10</v>
      </c>
      <c r="N393" s="91"/>
      <c r="O393" s="91">
        <f>P393+Q393+R393</f>
        <v>10</v>
      </c>
      <c r="P393" s="91"/>
      <c r="Q393" s="91">
        <v>10</v>
      </c>
      <c r="R393" s="91"/>
    </row>
    <row r="394" spans="1:18" ht="40.5">
      <c r="A394" s="92" t="s">
        <v>360</v>
      </c>
      <c r="B394" s="95">
        <v>546</v>
      </c>
      <c r="C394" s="94" t="s">
        <v>151</v>
      </c>
      <c r="D394" s="94" t="s">
        <v>189</v>
      </c>
      <c r="E394" s="95" t="s">
        <v>381</v>
      </c>
      <c r="F394" s="95"/>
      <c r="G394" s="91">
        <f aca="true" t="shared" si="195" ref="G394:R395">G395</f>
        <v>7.2</v>
      </c>
      <c r="H394" s="91">
        <f t="shared" si="195"/>
        <v>0</v>
      </c>
      <c r="I394" s="91">
        <f t="shared" si="195"/>
        <v>80</v>
      </c>
      <c r="J394" s="91">
        <f t="shared" si="195"/>
        <v>0</v>
      </c>
      <c r="K394" s="91">
        <f t="shared" si="195"/>
        <v>70</v>
      </c>
      <c r="L394" s="91">
        <f t="shared" si="195"/>
        <v>0</v>
      </c>
      <c r="M394" s="91">
        <f t="shared" si="195"/>
        <v>70</v>
      </c>
      <c r="N394" s="91">
        <f t="shared" si="195"/>
        <v>0</v>
      </c>
      <c r="O394" s="91">
        <f t="shared" si="195"/>
        <v>70</v>
      </c>
      <c r="P394" s="91">
        <f t="shared" si="195"/>
        <v>0</v>
      </c>
      <c r="Q394" s="91">
        <f t="shared" si="195"/>
        <v>70</v>
      </c>
      <c r="R394" s="91">
        <f t="shared" si="195"/>
        <v>0</v>
      </c>
    </row>
    <row r="395" spans="1:18" ht="40.5">
      <c r="A395" s="92" t="s">
        <v>361</v>
      </c>
      <c r="B395" s="95">
        <v>546</v>
      </c>
      <c r="C395" s="94" t="s">
        <v>151</v>
      </c>
      <c r="D395" s="94" t="s">
        <v>189</v>
      </c>
      <c r="E395" s="95" t="s">
        <v>380</v>
      </c>
      <c r="F395" s="95"/>
      <c r="G395" s="91">
        <f t="shared" si="195"/>
        <v>7.2</v>
      </c>
      <c r="H395" s="91">
        <f t="shared" si="195"/>
        <v>0</v>
      </c>
      <c r="I395" s="91">
        <f t="shared" si="195"/>
        <v>80</v>
      </c>
      <c r="J395" s="91">
        <f t="shared" si="195"/>
        <v>0</v>
      </c>
      <c r="K395" s="91">
        <f t="shared" si="195"/>
        <v>70</v>
      </c>
      <c r="L395" s="91">
        <f t="shared" si="195"/>
        <v>0</v>
      </c>
      <c r="M395" s="91">
        <f t="shared" si="195"/>
        <v>70</v>
      </c>
      <c r="N395" s="91">
        <f t="shared" si="195"/>
        <v>0</v>
      </c>
      <c r="O395" s="91">
        <f t="shared" si="195"/>
        <v>70</v>
      </c>
      <c r="P395" s="91">
        <f t="shared" si="195"/>
        <v>0</v>
      </c>
      <c r="Q395" s="91">
        <f t="shared" si="195"/>
        <v>70</v>
      </c>
      <c r="R395" s="91">
        <f t="shared" si="195"/>
        <v>0</v>
      </c>
    </row>
    <row r="396" spans="1:18" ht="40.5">
      <c r="A396" s="92" t="s">
        <v>118</v>
      </c>
      <c r="B396" s="95">
        <v>546</v>
      </c>
      <c r="C396" s="94" t="s">
        <v>151</v>
      </c>
      <c r="D396" s="94" t="s">
        <v>189</v>
      </c>
      <c r="E396" s="95" t="s">
        <v>380</v>
      </c>
      <c r="F396" s="95">
        <v>240</v>
      </c>
      <c r="G396" s="91">
        <v>7.2</v>
      </c>
      <c r="H396" s="91"/>
      <c r="I396" s="91">
        <v>80</v>
      </c>
      <c r="J396" s="91"/>
      <c r="K396" s="91">
        <f>L396+M396+N396</f>
        <v>70</v>
      </c>
      <c r="L396" s="91"/>
      <c r="M396" s="91">
        <v>70</v>
      </c>
      <c r="N396" s="91"/>
      <c r="O396" s="91">
        <f>P396+Q396+R396</f>
        <v>70</v>
      </c>
      <c r="P396" s="91"/>
      <c r="Q396" s="91">
        <v>70</v>
      </c>
      <c r="R396" s="91"/>
    </row>
    <row r="397" spans="1:18" ht="40.5">
      <c r="A397" s="92" t="s">
        <v>446</v>
      </c>
      <c r="B397" s="95">
        <v>546</v>
      </c>
      <c r="C397" s="94" t="s">
        <v>151</v>
      </c>
      <c r="D397" s="94" t="s">
        <v>189</v>
      </c>
      <c r="E397" s="95" t="s">
        <v>327</v>
      </c>
      <c r="F397" s="95"/>
      <c r="G397" s="91">
        <f>G398</f>
        <v>14795.900000000001</v>
      </c>
      <c r="H397" s="91">
        <f aca="true" t="shared" si="196" ref="H397:R397">H398</f>
        <v>0</v>
      </c>
      <c r="I397" s="91">
        <f t="shared" si="196"/>
        <v>10967.300000000001</v>
      </c>
      <c r="J397" s="91">
        <f t="shared" si="196"/>
        <v>2073.7</v>
      </c>
      <c r="K397" s="91">
        <f t="shared" si="196"/>
        <v>12619.3</v>
      </c>
      <c r="L397" s="91">
        <f t="shared" si="196"/>
        <v>0</v>
      </c>
      <c r="M397" s="91">
        <f t="shared" si="196"/>
        <v>10545.6</v>
      </c>
      <c r="N397" s="91">
        <f t="shared" si="196"/>
        <v>2073.7</v>
      </c>
      <c r="O397" s="91">
        <f t="shared" si="196"/>
        <v>12321</v>
      </c>
      <c r="P397" s="91">
        <f t="shared" si="196"/>
        <v>0</v>
      </c>
      <c r="Q397" s="91">
        <f t="shared" si="196"/>
        <v>10247.300000000001</v>
      </c>
      <c r="R397" s="91">
        <f t="shared" si="196"/>
        <v>2073.7</v>
      </c>
    </row>
    <row r="398" spans="1:18" ht="40.5">
      <c r="A398" s="105" t="s">
        <v>422</v>
      </c>
      <c r="B398" s="95">
        <v>546</v>
      </c>
      <c r="C398" s="94" t="s">
        <v>151</v>
      </c>
      <c r="D398" s="94" t="s">
        <v>189</v>
      </c>
      <c r="E398" s="95" t="s">
        <v>424</v>
      </c>
      <c r="F398" s="95"/>
      <c r="G398" s="91">
        <f>G399+G403</f>
        <v>14795.900000000001</v>
      </c>
      <c r="H398" s="91">
        <f aca="true" t="shared" si="197" ref="H398:O398">H399+H403</f>
        <v>0</v>
      </c>
      <c r="I398" s="91">
        <f t="shared" si="197"/>
        <v>10967.300000000001</v>
      </c>
      <c r="J398" s="91">
        <f t="shared" si="197"/>
        <v>2073.7</v>
      </c>
      <c r="K398" s="91">
        <f t="shared" si="197"/>
        <v>12619.3</v>
      </c>
      <c r="L398" s="91">
        <f t="shared" si="197"/>
        <v>0</v>
      </c>
      <c r="M398" s="91">
        <f t="shared" si="197"/>
        <v>10545.6</v>
      </c>
      <c r="N398" s="91">
        <f t="shared" si="197"/>
        <v>2073.7</v>
      </c>
      <c r="O398" s="91">
        <f t="shared" si="197"/>
        <v>12321</v>
      </c>
      <c r="P398" s="91">
        <f>P399+P403</f>
        <v>0</v>
      </c>
      <c r="Q398" s="91">
        <f>Q399+Q403</f>
        <v>10247.300000000001</v>
      </c>
      <c r="R398" s="91">
        <f>R399+R403</f>
        <v>2073.7</v>
      </c>
    </row>
    <row r="399" spans="1:18" ht="20.25">
      <c r="A399" s="116" t="s">
        <v>423</v>
      </c>
      <c r="B399" s="95">
        <v>546</v>
      </c>
      <c r="C399" s="94" t="s">
        <v>151</v>
      </c>
      <c r="D399" s="94" t="s">
        <v>189</v>
      </c>
      <c r="E399" s="95" t="s">
        <v>425</v>
      </c>
      <c r="F399" s="95"/>
      <c r="G399" s="91">
        <f>G400+G401+G402</f>
        <v>12641.1</v>
      </c>
      <c r="H399" s="91">
        <f aca="true" t="shared" si="198" ref="H399:R399">H400+H401+H402</f>
        <v>0</v>
      </c>
      <c r="I399" s="91">
        <f t="shared" si="198"/>
        <v>10967.300000000001</v>
      </c>
      <c r="J399" s="91">
        <f t="shared" si="198"/>
        <v>0</v>
      </c>
      <c r="K399" s="91">
        <f t="shared" si="198"/>
        <v>10545.6</v>
      </c>
      <c r="L399" s="91">
        <f t="shared" si="198"/>
        <v>0</v>
      </c>
      <c r="M399" s="91">
        <f t="shared" si="198"/>
        <v>10545.6</v>
      </c>
      <c r="N399" s="91">
        <f t="shared" si="198"/>
        <v>0</v>
      </c>
      <c r="O399" s="91">
        <f t="shared" si="198"/>
        <v>10247.300000000001</v>
      </c>
      <c r="P399" s="91">
        <f t="shared" si="198"/>
        <v>0</v>
      </c>
      <c r="Q399" s="91">
        <f t="shared" si="198"/>
        <v>10247.300000000001</v>
      </c>
      <c r="R399" s="91">
        <f t="shared" si="198"/>
        <v>0</v>
      </c>
    </row>
    <row r="400" spans="1:18" ht="20.25">
      <c r="A400" s="92" t="s">
        <v>211</v>
      </c>
      <c r="B400" s="95">
        <v>546</v>
      </c>
      <c r="C400" s="94" t="s">
        <v>151</v>
      </c>
      <c r="D400" s="94" t="s">
        <v>189</v>
      </c>
      <c r="E400" s="95" t="s">
        <v>425</v>
      </c>
      <c r="F400" s="95">
        <v>110</v>
      </c>
      <c r="G400" s="91">
        <v>11496.1</v>
      </c>
      <c r="H400" s="91"/>
      <c r="I400" s="91">
        <v>10399.1</v>
      </c>
      <c r="J400" s="91"/>
      <c r="K400" s="91">
        <f>L400+M400+N400</f>
        <v>9679.1</v>
      </c>
      <c r="L400" s="91"/>
      <c r="M400" s="91">
        <v>9679.1</v>
      </c>
      <c r="N400" s="91"/>
      <c r="O400" s="91">
        <f>P400+Q400+R400</f>
        <v>9679.1</v>
      </c>
      <c r="P400" s="91"/>
      <c r="Q400" s="91">
        <v>9679.1</v>
      </c>
      <c r="R400" s="91"/>
    </row>
    <row r="401" spans="1:18" ht="40.5">
      <c r="A401" s="92" t="s">
        <v>118</v>
      </c>
      <c r="B401" s="95">
        <v>546</v>
      </c>
      <c r="C401" s="94" t="s">
        <v>151</v>
      </c>
      <c r="D401" s="94" t="s">
        <v>189</v>
      </c>
      <c r="E401" s="95" t="s">
        <v>425</v>
      </c>
      <c r="F401" s="95">
        <v>240</v>
      </c>
      <c r="G401" s="91">
        <v>1144.9</v>
      </c>
      <c r="H401" s="91"/>
      <c r="I401" s="91">
        <v>543.2</v>
      </c>
      <c r="J401" s="91"/>
      <c r="K401" s="91">
        <f>L401+M401+N401</f>
        <v>836.5</v>
      </c>
      <c r="L401" s="91"/>
      <c r="M401" s="91">
        <v>836.5</v>
      </c>
      <c r="N401" s="91"/>
      <c r="O401" s="91">
        <f>P401+Q401+R401</f>
        <v>543.2</v>
      </c>
      <c r="P401" s="91"/>
      <c r="Q401" s="91">
        <v>543.2</v>
      </c>
      <c r="R401" s="91"/>
    </row>
    <row r="402" spans="1:18" ht="20.25">
      <c r="A402" s="92" t="s">
        <v>207</v>
      </c>
      <c r="B402" s="95">
        <v>546</v>
      </c>
      <c r="C402" s="94" t="s">
        <v>151</v>
      </c>
      <c r="D402" s="94" t="s">
        <v>189</v>
      </c>
      <c r="E402" s="95" t="s">
        <v>425</v>
      </c>
      <c r="F402" s="95">
        <v>850</v>
      </c>
      <c r="G402" s="91">
        <v>0.1</v>
      </c>
      <c r="H402" s="91"/>
      <c r="I402" s="91">
        <v>25</v>
      </c>
      <c r="J402" s="91"/>
      <c r="K402" s="91">
        <f>L402+M402+N402</f>
        <v>30</v>
      </c>
      <c r="L402" s="91"/>
      <c r="M402" s="91">
        <v>30</v>
      </c>
      <c r="N402" s="91"/>
      <c r="O402" s="91">
        <f>P402+Q402+R402</f>
        <v>25</v>
      </c>
      <c r="P402" s="91"/>
      <c r="Q402" s="91">
        <v>25</v>
      </c>
      <c r="R402" s="91"/>
    </row>
    <row r="403" spans="1:18" ht="40.5">
      <c r="A403" s="92" t="s">
        <v>515</v>
      </c>
      <c r="B403" s="95">
        <v>546</v>
      </c>
      <c r="C403" s="94" t="s">
        <v>151</v>
      </c>
      <c r="D403" s="94" t="s">
        <v>189</v>
      </c>
      <c r="E403" s="95" t="s">
        <v>514</v>
      </c>
      <c r="F403" s="95"/>
      <c r="G403" s="91">
        <f>G404+G405</f>
        <v>2154.8</v>
      </c>
      <c r="H403" s="91">
        <f aca="true" t="shared" si="199" ref="H403:R403">H404+H405</f>
        <v>0</v>
      </c>
      <c r="I403" s="91">
        <f t="shared" si="199"/>
        <v>0</v>
      </c>
      <c r="J403" s="91">
        <f t="shared" si="199"/>
        <v>2073.7</v>
      </c>
      <c r="K403" s="91">
        <f t="shared" si="199"/>
        <v>2073.7</v>
      </c>
      <c r="L403" s="91">
        <f t="shared" si="199"/>
        <v>0</v>
      </c>
      <c r="M403" s="91">
        <f t="shared" si="199"/>
        <v>0</v>
      </c>
      <c r="N403" s="91">
        <f t="shared" si="199"/>
        <v>2073.7</v>
      </c>
      <c r="O403" s="91">
        <f t="shared" si="199"/>
        <v>2073.7</v>
      </c>
      <c r="P403" s="91">
        <f t="shared" si="199"/>
        <v>0</v>
      </c>
      <c r="Q403" s="91">
        <f t="shared" si="199"/>
        <v>0</v>
      </c>
      <c r="R403" s="91">
        <f t="shared" si="199"/>
        <v>2073.7</v>
      </c>
    </row>
    <row r="404" spans="1:18" ht="20.25">
      <c r="A404" s="92" t="s">
        <v>211</v>
      </c>
      <c r="B404" s="95">
        <v>546</v>
      </c>
      <c r="C404" s="94" t="s">
        <v>151</v>
      </c>
      <c r="D404" s="94" t="s">
        <v>189</v>
      </c>
      <c r="E404" s="95" t="s">
        <v>514</v>
      </c>
      <c r="F404" s="95">
        <v>110</v>
      </c>
      <c r="G404" s="91">
        <v>2062.3</v>
      </c>
      <c r="H404" s="91"/>
      <c r="I404" s="91"/>
      <c r="J404" s="91">
        <v>1858.8</v>
      </c>
      <c r="K404" s="91">
        <f>L404+M404+N404</f>
        <v>1858.8</v>
      </c>
      <c r="L404" s="91"/>
      <c r="M404" s="91"/>
      <c r="N404" s="91">
        <v>1858.8</v>
      </c>
      <c r="O404" s="91">
        <f>P404+Q404+R404</f>
        <v>1858.8</v>
      </c>
      <c r="P404" s="91"/>
      <c r="Q404" s="91"/>
      <c r="R404" s="91">
        <v>1858.8</v>
      </c>
    </row>
    <row r="405" spans="1:18" ht="40.5">
      <c r="A405" s="92" t="s">
        <v>118</v>
      </c>
      <c r="B405" s="95">
        <v>546</v>
      </c>
      <c r="C405" s="94" t="s">
        <v>151</v>
      </c>
      <c r="D405" s="94" t="s">
        <v>189</v>
      </c>
      <c r="E405" s="95" t="s">
        <v>514</v>
      </c>
      <c r="F405" s="95">
        <v>240</v>
      </c>
      <c r="G405" s="91">
        <v>92.5</v>
      </c>
      <c r="H405" s="91"/>
      <c r="I405" s="91"/>
      <c r="J405" s="91">
        <v>214.9</v>
      </c>
      <c r="K405" s="91">
        <f>L405+M405+N405</f>
        <v>214.9</v>
      </c>
      <c r="L405" s="91"/>
      <c r="M405" s="91"/>
      <c r="N405" s="91">
        <v>214.9</v>
      </c>
      <c r="O405" s="91">
        <f>P405+Q405+R405</f>
        <v>214.9</v>
      </c>
      <c r="P405" s="91"/>
      <c r="Q405" s="91"/>
      <c r="R405" s="91">
        <v>214.9</v>
      </c>
    </row>
    <row r="406" spans="1:18" ht="20.25">
      <c r="A406" s="92" t="s">
        <v>194</v>
      </c>
      <c r="B406" s="95">
        <v>546</v>
      </c>
      <c r="C406" s="94" t="s">
        <v>151</v>
      </c>
      <c r="D406" s="94" t="s">
        <v>189</v>
      </c>
      <c r="E406" s="123" t="s">
        <v>277</v>
      </c>
      <c r="F406" s="94"/>
      <c r="G406" s="91">
        <f>G407</f>
        <v>3618.4</v>
      </c>
      <c r="H406" s="91">
        <f aca="true" t="shared" si="200" ref="H406:R406">H407</f>
        <v>3935.6</v>
      </c>
      <c r="I406" s="91">
        <f t="shared" si="200"/>
        <v>0</v>
      </c>
      <c r="J406" s="91">
        <f t="shared" si="200"/>
        <v>0</v>
      </c>
      <c r="K406" s="91">
        <f t="shared" si="200"/>
        <v>3935.6</v>
      </c>
      <c r="L406" s="91">
        <f t="shared" si="200"/>
        <v>3935.6</v>
      </c>
      <c r="M406" s="91">
        <f t="shared" si="200"/>
        <v>0</v>
      </c>
      <c r="N406" s="91">
        <f t="shared" si="200"/>
        <v>0</v>
      </c>
      <c r="O406" s="91">
        <f t="shared" si="200"/>
        <v>3935.6</v>
      </c>
      <c r="P406" s="91">
        <f t="shared" si="200"/>
        <v>3935.6</v>
      </c>
      <c r="Q406" s="91">
        <f t="shared" si="200"/>
        <v>0</v>
      </c>
      <c r="R406" s="91">
        <f t="shared" si="200"/>
        <v>0</v>
      </c>
    </row>
    <row r="407" spans="1:18" ht="101.25">
      <c r="A407" s="92" t="s">
        <v>124</v>
      </c>
      <c r="B407" s="95">
        <v>546</v>
      </c>
      <c r="C407" s="94" t="s">
        <v>151</v>
      </c>
      <c r="D407" s="94" t="s">
        <v>189</v>
      </c>
      <c r="E407" s="123" t="s">
        <v>293</v>
      </c>
      <c r="F407" s="94"/>
      <c r="G407" s="91">
        <f>G408</f>
        <v>3618.4</v>
      </c>
      <c r="H407" s="91">
        <f aca="true" t="shared" si="201" ref="H407:R407">H408</f>
        <v>3935.6</v>
      </c>
      <c r="I407" s="91">
        <f t="shared" si="201"/>
        <v>0</v>
      </c>
      <c r="J407" s="91">
        <f t="shared" si="201"/>
        <v>0</v>
      </c>
      <c r="K407" s="91">
        <f t="shared" si="201"/>
        <v>3935.6</v>
      </c>
      <c r="L407" s="91">
        <f t="shared" si="201"/>
        <v>3935.6</v>
      </c>
      <c r="M407" s="91">
        <f t="shared" si="201"/>
        <v>0</v>
      </c>
      <c r="N407" s="91">
        <f t="shared" si="201"/>
        <v>0</v>
      </c>
      <c r="O407" s="91">
        <f t="shared" si="201"/>
        <v>3935.6</v>
      </c>
      <c r="P407" s="91">
        <f t="shared" si="201"/>
        <v>3935.6</v>
      </c>
      <c r="Q407" s="91">
        <f t="shared" si="201"/>
        <v>0</v>
      </c>
      <c r="R407" s="91">
        <f t="shared" si="201"/>
        <v>0</v>
      </c>
    </row>
    <row r="408" spans="1:18" ht="20.25">
      <c r="A408" s="92" t="s">
        <v>223</v>
      </c>
      <c r="B408" s="95">
        <v>546</v>
      </c>
      <c r="C408" s="94" t="s">
        <v>151</v>
      </c>
      <c r="D408" s="94" t="s">
        <v>189</v>
      </c>
      <c r="E408" s="123" t="s">
        <v>293</v>
      </c>
      <c r="F408" s="94" t="s">
        <v>222</v>
      </c>
      <c r="G408" s="91">
        <v>3618.4</v>
      </c>
      <c r="H408" s="91">
        <v>3935.6</v>
      </c>
      <c r="I408" s="91"/>
      <c r="J408" s="91"/>
      <c r="K408" s="91">
        <f>L408+M408+N408</f>
        <v>3935.6</v>
      </c>
      <c r="L408" s="91">
        <v>3935.6</v>
      </c>
      <c r="M408" s="91"/>
      <c r="N408" s="91"/>
      <c r="O408" s="91">
        <f>P408+Q408+R408</f>
        <v>3935.6</v>
      </c>
      <c r="P408" s="91">
        <v>3935.6</v>
      </c>
      <c r="Q408" s="91"/>
      <c r="R408" s="91"/>
    </row>
    <row r="409" spans="1:18" ht="40.5">
      <c r="A409" s="92" t="s">
        <v>239</v>
      </c>
      <c r="B409" s="95">
        <v>546</v>
      </c>
      <c r="C409" s="94" t="s">
        <v>151</v>
      </c>
      <c r="D409" s="94" t="s">
        <v>189</v>
      </c>
      <c r="E409" s="95" t="s">
        <v>295</v>
      </c>
      <c r="F409" s="94"/>
      <c r="G409" s="91">
        <f aca="true" t="shared" si="202" ref="G409:R409">G410</f>
        <v>249.5</v>
      </c>
      <c r="H409" s="91">
        <f t="shared" si="202"/>
        <v>0</v>
      </c>
      <c r="I409" s="91">
        <f t="shared" si="202"/>
        <v>572.9</v>
      </c>
      <c r="J409" s="91">
        <f t="shared" si="202"/>
        <v>0</v>
      </c>
      <c r="K409" s="91">
        <f t="shared" si="202"/>
        <v>572.9</v>
      </c>
      <c r="L409" s="91">
        <f t="shared" si="202"/>
        <v>0</v>
      </c>
      <c r="M409" s="91">
        <f t="shared" si="202"/>
        <v>572.9</v>
      </c>
      <c r="N409" s="91">
        <f t="shared" si="202"/>
        <v>0</v>
      </c>
      <c r="O409" s="91">
        <f t="shared" si="202"/>
        <v>572.9</v>
      </c>
      <c r="P409" s="91">
        <f t="shared" si="202"/>
        <v>0</v>
      </c>
      <c r="Q409" s="91">
        <f t="shared" si="202"/>
        <v>572.9</v>
      </c>
      <c r="R409" s="91">
        <f t="shared" si="202"/>
        <v>0</v>
      </c>
    </row>
    <row r="410" spans="1:18" ht="20.25">
      <c r="A410" s="92" t="s">
        <v>180</v>
      </c>
      <c r="B410" s="95">
        <v>546</v>
      </c>
      <c r="C410" s="94" t="s">
        <v>151</v>
      </c>
      <c r="D410" s="94" t="s">
        <v>189</v>
      </c>
      <c r="E410" s="95" t="s">
        <v>326</v>
      </c>
      <c r="F410" s="94"/>
      <c r="G410" s="91">
        <f aca="true" t="shared" si="203" ref="G410:R410">G412+G411+G413</f>
        <v>249.5</v>
      </c>
      <c r="H410" s="91">
        <f t="shared" si="203"/>
        <v>0</v>
      </c>
      <c r="I410" s="91">
        <f t="shared" si="203"/>
        <v>572.9</v>
      </c>
      <c r="J410" s="91">
        <f t="shared" si="203"/>
        <v>0</v>
      </c>
      <c r="K410" s="91">
        <f t="shared" si="203"/>
        <v>572.9</v>
      </c>
      <c r="L410" s="91">
        <f t="shared" si="203"/>
        <v>0</v>
      </c>
      <c r="M410" s="91">
        <f t="shared" si="203"/>
        <v>572.9</v>
      </c>
      <c r="N410" s="91">
        <f t="shared" si="203"/>
        <v>0</v>
      </c>
      <c r="O410" s="91">
        <f t="shared" si="203"/>
        <v>572.9</v>
      </c>
      <c r="P410" s="91">
        <f t="shared" si="203"/>
        <v>0</v>
      </c>
      <c r="Q410" s="91">
        <f t="shared" si="203"/>
        <v>572.9</v>
      </c>
      <c r="R410" s="91">
        <f t="shared" si="203"/>
        <v>0</v>
      </c>
    </row>
    <row r="411" spans="1:18" ht="40.5">
      <c r="A411" s="92" t="s">
        <v>118</v>
      </c>
      <c r="B411" s="95">
        <v>546</v>
      </c>
      <c r="C411" s="94" t="s">
        <v>151</v>
      </c>
      <c r="D411" s="94" t="s">
        <v>189</v>
      </c>
      <c r="E411" s="95" t="s">
        <v>326</v>
      </c>
      <c r="F411" s="94" t="s">
        <v>209</v>
      </c>
      <c r="G411" s="91">
        <v>158.1</v>
      </c>
      <c r="H411" s="91"/>
      <c r="I411" s="91">
        <v>200</v>
      </c>
      <c r="J411" s="91"/>
      <c r="K411" s="91">
        <f>L411+M411+N411</f>
        <v>200</v>
      </c>
      <c r="L411" s="91"/>
      <c r="M411" s="91">
        <v>200</v>
      </c>
      <c r="N411" s="91"/>
      <c r="O411" s="91">
        <f>P411+Q411+R411</f>
        <v>200</v>
      </c>
      <c r="P411" s="91"/>
      <c r="Q411" s="91">
        <v>200</v>
      </c>
      <c r="R411" s="91"/>
    </row>
    <row r="412" spans="1:18" ht="40.5">
      <c r="A412" s="92" t="s">
        <v>117</v>
      </c>
      <c r="B412" s="95">
        <v>546</v>
      </c>
      <c r="C412" s="94" t="s">
        <v>151</v>
      </c>
      <c r="D412" s="94" t="s">
        <v>189</v>
      </c>
      <c r="E412" s="95" t="s">
        <v>326</v>
      </c>
      <c r="F412" s="94" t="s">
        <v>220</v>
      </c>
      <c r="G412" s="91">
        <v>0</v>
      </c>
      <c r="H412" s="91"/>
      <c r="I412" s="91">
        <v>281.5</v>
      </c>
      <c r="J412" s="91"/>
      <c r="K412" s="91">
        <f>L412+M412+N412</f>
        <v>281.5</v>
      </c>
      <c r="L412" s="91"/>
      <c r="M412" s="91">
        <v>281.5</v>
      </c>
      <c r="N412" s="91"/>
      <c r="O412" s="91">
        <f>P412+Q412+R412</f>
        <v>281.5</v>
      </c>
      <c r="P412" s="91"/>
      <c r="Q412" s="91">
        <v>281.5</v>
      </c>
      <c r="R412" s="91"/>
    </row>
    <row r="413" spans="1:18" ht="20.25">
      <c r="A413" s="92" t="s">
        <v>207</v>
      </c>
      <c r="B413" s="95">
        <v>546</v>
      </c>
      <c r="C413" s="94" t="s">
        <v>151</v>
      </c>
      <c r="D413" s="94" t="s">
        <v>189</v>
      </c>
      <c r="E413" s="95" t="s">
        <v>326</v>
      </c>
      <c r="F413" s="94" t="s">
        <v>208</v>
      </c>
      <c r="G413" s="91">
        <f>H413+I413+J413</f>
        <v>91.4</v>
      </c>
      <c r="H413" s="91"/>
      <c r="I413" s="91">
        <v>91.4</v>
      </c>
      <c r="J413" s="91"/>
      <c r="K413" s="91">
        <f>L413+M413+N413</f>
        <v>91.4</v>
      </c>
      <c r="L413" s="91"/>
      <c r="M413" s="91">
        <v>91.4</v>
      </c>
      <c r="N413" s="91"/>
      <c r="O413" s="91">
        <f>P413+Q413+R413</f>
        <v>91.4</v>
      </c>
      <c r="P413" s="91"/>
      <c r="Q413" s="91">
        <v>91.4</v>
      </c>
      <c r="R413" s="91"/>
    </row>
    <row r="414" spans="1:18" ht="40.5">
      <c r="A414" s="92" t="s">
        <v>240</v>
      </c>
      <c r="B414" s="95">
        <v>546</v>
      </c>
      <c r="C414" s="94" t="s">
        <v>154</v>
      </c>
      <c r="D414" s="94" t="s">
        <v>548</v>
      </c>
      <c r="E414" s="95"/>
      <c r="F414" s="94"/>
      <c r="G414" s="91">
        <f aca="true" t="shared" si="204" ref="G414:R414">G415+G424</f>
        <v>915.3000000000001</v>
      </c>
      <c r="H414" s="91">
        <f t="shared" si="204"/>
        <v>735</v>
      </c>
      <c r="I414" s="91">
        <f t="shared" si="204"/>
        <v>194</v>
      </c>
      <c r="J414" s="91">
        <f t="shared" si="204"/>
        <v>54.699999999999996</v>
      </c>
      <c r="K414" s="91">
        <f t="shared" si="204"/>
        <v>534.5</v>
      </c>
      <c r="L414" s="91">
        <f t="shared" si="204"/>
        <v>295.6</v>
      </c>
      <c r="M414" s="91">
        <f t="shared" si="204"/>
        <v>184.2</v>
      </c>
      <c r="N414" s="91">
        <f t="shared" si="204"/>
        <v>54.699999999999996</v>
      </c>
      <c r="O414" s="91">
        <f t="shared" si="204"/>
        <v>523</v>
      </c>
      <c r="P414" s="91">
        <f t="shared" si="204"/>
        <v>278.9</v>
      </c>
      <c r="Q414" s="91">
        <f t="shared" si="204"/>
        <v>189.4</v>
      </c>
      <c r="R414" s="91">
        <f t="shared" si="204"/>
        <v>54.699999999999996</v>
      </c>
    </row>
    <row r="415" spans="1:18" ht="40.5">
      <c r="A415" s="92" t="s">
        <v>357</v>
      </c>
      <c r="B415" s="95">
        <v>546</v>
      </c>
      <c r="C415" s="94" t="s">
        <v>154</v>
      </c>
      <c r="D415" s="94" t="s">
        <v>156</v>
      </c>
      <c r="E415" s="95"/>
      <c r="F415" s="94"/>
      <c r="G415" s="91">
        <f aca="true" t="shared" si="205" ref="G415:R415">G416+G419</f>
        <v>95.1</v>
      </c>
      <c r="H415" s="91">
        <f t="shared" si="205"/>
        <v>0</v>
      </c>
      <c r="I415" s="91">
        <f t="shared" si="205"/>
        <v>110</v>
      </c>
      <c r="J415" s="91">
        <f t="shared" si="205"/>
        <v>54.699999999999996</v>
      </c>
      <c r="K415" s="91">
        <f t="shared" si="205"/>
        <v>178</v>
      </c>
      <c r="L415" s="91">
        <f t="shared" si="205"/>
        <v>0</v>
      </c>
      <c r="M415" s="91">
        <f t="shared" si="205"/>
        <v>123.3</v>
      </c>
      <c r="N415" s="91">
        <f t="shared" si="205"/>
        <v>54.699999999999996</v>
      </c>
      <c r="O415" s="91">
        <f t="shared" si="205"/>
        <v>184.1</v>
      </c>
      <c r="P415" s="91">
        <f t="shared" si="205"/>
        <v>0</v>
      </c>
      <c r="Q415" s="91">
        <f t="shared" si="205"/>
        <v>129.4</v>
      </c>
      <c r="R415" s="91">
        <f t="shared" si="205"/>
        <v>54.699999999999996</v>
      </c>
    </row>
    <row r="416" spans="1:18" ht="40.5">
      <c r="A416" s="92" t="s">
        <v>261</v>
      </c>
      <c r="B416" s="95">
        <v>546</v>
      </c>
      <c r="C416" s="94" t="s">
        <v>154</v>
      </c>
      <c r="D416" s="94" t="s">
        <v>156</v>
      </c>
      <c r="E416" s="95" t="s">
        <v>296</v>
      </c>
      <c r="F416" s="94"/>
      <c r="G416" s="91">
        <f>G417</f>
        <v>40.4</v>
      </c>
      <c r="H416" s="91">
        <f aca="true" t="shared" si="206" ref="H416:R416">H417</f>
        <v>0</v>
      </c>
      <c r="I416" s="91">
        <f t="shared" si="206"/>
        <v>110</v>
      </c>
      <c r="J416" s="91">
        <f t="shared" si="206"/>
        <v>0</v>
      </c>
      <c r="K416" s="91">
        <f t="shared" si="206"/>
        <v>123.3</v>
      </c>
      <c r="L416" s="91">
        <f t="shared" si="206"/>
        <v>0</v>
      </c>
      <c r="M416" s="91">
        <f t="shared" si="206"/>
        <v>123.3</v>
      </c>
      <c r="N416" s="91">
        <f t="shared" si="206"/>
        <v>0</v>
      </c>
      <c r="O416" s="91">
        <f t="shared" si="206"/>
        <v>129.4</v>
      </c>
      <c r="P416" s="91">
        <f t="shared" si="206"/>
        <v>0</v>
      </c>
      <c r="Q416" s="91">
        <f t="shared" si="206"/>
        <v>129.4</v>
      </c>
      <c r="R416" s="91">
        <f t="shared" si="206"/>
        <v>0</v>
      </c>
    </row>
    <row r="417" spans="1:18" ht="40.5">
      <c r="A417" s="92" t="s">
        <v>260</v>
      </c>
      <c r="B417" s="95">
        <v>546</v>
      </c>
      <c r="C417" s="94" t="s">
        <v>154</v>
      </c>
      <c r="D417" s="94" t="s">
        <v>156</v>
      </c>
      <c r="E417" s="95" t="s">
        <v>111</v>
      </c>
      <c r="F417" s="94"/>
      <c r="G417" s="91">
        <f>G418</f>
        <v>40.4</v>
      </c>
      <c r="H417" s="91">
        <f aca="true" t="shared" si="207" ref="H417:R417">H418</f>
        <v>0</v>
      </c>
      <c r="I417" s="91">
        <f t="shared" si="207"/>
        <v>110</v>
      </c>
      <c r="J417" s="91">
        <f t="shared" si="207"/>
        <v>0</v>
      </c>
      <c r="K417" s="91">
        <f t="shared" si="207"/>
        <v>123.3</v>
      </c>
      <c r="L417" s="91">
        <f t="shared" si="207"/>
        <v>0</v>
      </c>
      <c r="M417" s="91">
        <f t="shared" si="207"/>
        <v>123.3</v>
      </c>
      <c r="N417" s="91">
        <f t="shared" si="207"/>
        <v>0</v>
      </c>
      <c r="O417" s="91">
        <f t="shared" si="207"/>
        <v>129.4</v>
      </c>
      <c r="P417" s="91">
        <f t="shared" si="207"/>
        <v>0</v>
      </c>
      <c r="Q417" s="91">
        <f t="shared" si="207"/>
        <v>129.4</v>
      </c>
      <c r="R417" s="91">
        <f t="shared" si="207"/>
        <v>0</v>
      </c>
    </row>
    <row r="418" spans="1:18" ht="40.5">
      <c r="A418" s="100" t="s">
        <v>118</v>
      </c>
      <c r="B418" s="95">
        <v>546</v>
      </c>
      <c r="C418" s="94" t="s">
        <v>154</v>
      </c>
      <c r="D418" s="94" t="s">
        <v>156</v>
      </c>
      <c r="E418" s="95" t="s">
        <v>111</v>
      </c>
      <c r="F418" s="94" t="s">
        <v>209</v>
      </c>
      <c r="G418" s="91">
        <v>40.4</v>
      </c>
      <c r="H418" s="91"/>
      <c r="I418" s="91">
        <v>110</v>
      </c>
      <c r="J418" s="91"/>
      <c r="K418" s="91">
        <f>L418+M418+N418</f>
        <v>123.3</v>
      </c>
      <c r="L418" s="91"/>
      <c r="M418" s="91">
        <v>123.3</v>
      </c>
      <c r="N418" s="91"/>
      <c r="O418" s="91">
        <f>P418+Q418+R418</f>
        <v>129.4</v>
      </c>
      <c r="P418" s="91"/>
      <c r="Q418" s="91">
        <v>129.4</v>
      </c>
      <c r="R418" s="91"/>
    </row>
    <row r="419" spans="1:18" ht="20.25">
      <c r="A419" s="100" t="s">
        <v>409</v>
      </c>
      <c r="B419" s="95">
        <v>546</v>
      </c>
      <c r="C419" s="94" t="s">
        <v>154</v>
      </c>
      <c r="D419" s="94" t="s">
        <v>156</v>
      </c>
      <c r="E419" s="95" t="s">
        <v>280</v>
      </c>
      <c r="F419" s="94"/>
      <c r="G419" s="91">
        <f aca="true" t="shared" si="208" ref="G419:R420">G420</f>
        <v>54.699999999999996</v>
      </c>
      <c r="H419" s="91">
        <f t="shared" si="208"/>
        <v>0</v>
      </c>
      <c r="I419" s="91">
        <f t="shared" si="208"/>
        <v>0</v>
      </c>
      <c r="J419" s="91">
        <f t="shared" si="208"/>
        <v>54.699999999999996</v>
      </c>
      <c r="K419" s="91">
        <f t="shared" si="208"/>
        <v>54.699999999999996</v>
      </c>
      <c r="L419" s="91">
        <f t="shared" si="208"/>
        <v>0</v>
      </c>
      <c r="M419" s="91">
        <f t="shared" si="208"/>
        <v>0</v>
      </c>
      <c r="N419" s="91">
        <f t="shared" si="208"/>
        <v>54.699999999999996</v>
      </c>
      <c r="O419" s="91">
        <f t="shared" si="208"/>
        <v>54.699999999999996</v>
      </c>
      <c r="P419" s="91">
        <f t="shared" si="208"/>
        <v>0</v>
      </c>
      <c r="Q419" s="91">
        <f t="shared" si="208"/>
        <v>0</v>
      </c>
      <c r="R419" s="91">
        <f t="shared" si="208"/>
        <v>54.699999999999996</v>
      </c>
    </row>
    <row r="420" spans="1:18" ht="40.5">
      <c r="A420" s="100" t="s">
        <v>272</v>
      </c>
      <c r="B420" s="95">
        <v>546</v>
      </c>
      <c r="C420" s="94" t="s">
        <v>154</v>
      </c>
      <c r="D420" s="94" t="s">
        <v>156</v>
      </c>
      <c r="E420" s="95" t="s">
        <v>281</v>
      </c>
      <c r="F420" s="94"/>
      <c r="G420" s="91">
        <f t="shared" si="208"/>
        <v>54.699999999999996</v>
      </c>
      <c r="H420" s="91">
        <f t="shared" si="208"/>
        <v>0</v>
      </c>
      <c r="I420" s="91">
        <f t="shared" si="208"/>
        <v>0</v>
      </c>
      <c r="J420" s="91">
        <f t="shared" si="208"/>
        <v>54.699999999999996</v>
      </c>
      <c r="K420" s="91">
        <f t="shared" si="208"/>
        <v>54.699999999999996</v>
      </c>
      <c r="L420" s="91">
        <f t="shared" si="208"/>
        <v>0</v>
      </c>
      <c r="M420" s="91">
        <f t="shared" si="208"/>
        <v>0</v>
      </c>
      <c r="N420" s="91">
        <f t="shared" si="208"/>
        <v>54.699999999999996</v>
      </c>
      <c r="O420" s="91">
        <f t="shared" si="208"/>
        <v>54.699999999999996</v>
      </c>
      <c r="P420" s="91">
        <f t="shared" si="208"/>
        <v>0</v>
      </c>
      <c r="Q420" s="91">
        <f t="shared" si="208"/>
        <v>0</v>
      </c>
      <c r="R420" s="91">
        <f t="shared" si="208"/>
        <v>54.699999999999996</v>
      </c>
    </row>
    <row r="421" spans="1:18" ht="101.25">
      <c r="A421" s="100" t="s">
        <v>528</v>
      </c>
      <c r="B421" s="95">
        <v>546</v>
      </c>
      <c r="C421" s="94" t="s">
        <v>154</v>
      </c>
      <c r="D421" s="94" t="s">
        <v>156</v>
      </c>
      <c r="E421" s="95" t="s">
        <v>297</v>
      </c>
      <c r="F421" s="94"/>
      <c r="G421" s="91">
        <f aca="true" t="shared" si="209" ref="G421:R421">G422+G423</f>
        <v>54.699999999999996</v>
      </c>
      <c r="H421" s="91">
        <f t="shared" si="209"/>
        <v>0</v>
      </c>
      <c r="I421" s="91">
        <f t="shared" si="209"/>
        <v>0</v>
      </c>
      <c r="J421" s="91">
        <f t="shared" si="209"/>
        <v>54.699999999999996</v>
      </c>
      <c r="K421" s="91">
        <f t="shared" si="209"/>
        <v>54.699999999999996</v>
      </c>
      <c r="L421" s="91">
        <f t="shared" si="209"/>
        <v>0</v>
      </c>
      <c r="M421" s="91">
        <f t="shared" si="209"/>
        <v>0</v>
      </c>
      <c r="N421" s="91">
        <f t="shared" si="209"/>
        <v>54.699999999999996</v>
      </c>
      <c r="O421" s="91">
        <f t="shared" si="209"/>
        <v>54.699999999999996</v>
      </c>
      <c r="P421" s="91">
        <f t="shared" si="209"/>
        <v>0</v>
      </c>
      <c r="Q421" s="91">
        <f t="shared" si="209"/>
        <v>0</v>
      </c>
      <c r="R421" s="91">
        <f t="shared" si="209"/>
        <v>54.699999999999996</v>
      </c>
    </row>
    <row r="422" spans="1:18" ht="20.25">
      <c r="A422" s="100" t="s">
        <v>205</v>
      </c>
      <c r="B422" s="95">
        <v>546</v>
      </c>
      <c r="C422" s="94" t="s">
        <v>154</v>
      </c>
      <c r="D422" s="94" t="s">
        <v>156</v>
      </c>
      <c r="E422" s="95" t="s">
        <v>297</v>
      </c>
      <c r="F422" s="94" t="s">
        <v>206</v>
      </c>
      <c r="G422" s="91">
        <f>H422+J422</f>
        <v>32.8</v>
      </c>
      <c r="H422" s="91"/>
      <c r="I422" s="91"/>
      <c r="J422" s="91">
        <v>32.8</v>
      </c>
      <c r="K422" s="91">
        <f>L422+N422</f>
        <v>32.8</v>
      </c>
      <c r="L422" s="91"/>
      <c r="M422" s="91"/>
      <c r="N422" s="91">
        <v>32.8</v>
      </c>
      <c r="O422" s="91">
        <f>P422+R422</f>
        <v>32.8</v>
      </c>
      <c r="P422" s="91"/>
      <c r="Q422" s="91"/>
      <c r="R422" s="91">
        <v>32.8</v>
      </c>
    </row>
    <row r="423" spans="1:18" ht="40.5">
      <c r="A423" s="100" t="s">
        <v>118</v>
      </c>
      <c r="B423" s="95">
        <v>546</v>
      </c>
      <c r="C423" s="94" t="s">
        <v>154</v>
      </c>
      <c r="D423" s="94" t="s">
        <v>156</v>
      </c>
      <c r="E423" s="95" t="s">
        <v>297</v>
      </c>
      <c r="F423" s="94" t="s">
        <v>209</v>
      </c>
      <c r="G423" s="91">
        <f>H423+J423</f>
        <v>21.9</v>
      </c>
      <c r="H423" s="91"/>
      <c r="I423" s="91"/>
      <c r="J423" s="91">
        <v>21.9</v>
      </c>
      <c r="K423" s="91">
        <f>L423+N423</f>
        <v>21.9</v>
      </c>
      <c r="L423" s="91"/>
      <c r="M423" s="91"/>
      <c r="N423" s="91">
        <v>21.9</v>
      </c>
      <c r="O423" s="91">
        <f>P423+R423</f>
        <v>21.9</v>
      </c>
      <c r="P423" s="91"/>
      <c r="Q423" s="91"/>
      <c r="R423" s="91">
        <v>21.9</v>
      </c>
    </row>
    <row r="424" spans="1:18" ht="40.5">
      <c r="A424" s="100" t="s">
        <v>241</v>
      </c>
      <c r="B424" s="95">
        <v>546</v>
      </c>
      <c r="C424" s="94" t="s">
        <v>154</v>
      </c>
      <c r="D424" s="94" t="s">
        <v>176</v>
      </c>
      <c r="E424" s="95"/>
      <c r="F424" s="94"/>
      <c r="G424" s="91">
        <f>G425</f>
        <v>820.2</v>
      </c>
      <c r="H424" s="91">
        <f aca="true" t="shared" si="210" ref="H424:R424">H425</f>
        <v>735</v>
      </c>
      <c r="I424" s="91">
        <f t="shared" si="210"/>
        <v>84</v>
      </c>
      <c r="J424" s="91">
        <f t="shared" si="210"/>
        <v>0</v>
      </c>
      <c r="K424" s="91">
        <f t="shared" si="210"/>
        <v>356.50000000000006</v>
      </c>
      <c r="L424" s="91">
        <f t="shared" si="210"/>
        <v>295.6</v>
      </c>
      <c r="M424" s="91">
        <f t="shared" si="210"/>
        <v>60.9</v>
      </c>
      <c r="N424" s="91">
        <f t="shared" si="210"/>
        <v>0</v>
      </c>
      <c r="O424" s="91">
        <f t="shared" si="210"/>
        <v>338.9</v>
      </c>
      <c r="P424" s="91">
        <f t="shared" si="210"/>
        <v>278.9</v>
      </c>
      <c r="Q424" s="91">
        <f t="shared" si="210"/>
        <v>60</v>
      </c>
      <c r="R424" s="91">
        <f t="shared" si="210"/>
        <v>0</v>
      </c>
    </row>
    <row r="425" spans="1:18" ht="60.75">
      <c r="A425" s="92" t="s">
        <v>466</v>
      </c>
      <c r="B425" s="95">
        <v>546</v>
      </c>
      <c r="C425" s="94" t="s">
        <v>154</v>
      </c>
      <c r="D425" s="94" t="s">
        <v>176</v>
      </c>
      <c r="E425" s="95" t="s">
        <v>291</v>
      </c>
      <c r="F425" s="94"/>
      <c r="G425" s="91">
        <f>G426</f>
        <v>820.2</v>
      </c>
      <c r="H425" s="91">
        <f aca="true" t="shared" si="211" ref="H425:R425">H426</f>
        <v>735</v>
      </c>
      <c r="I425" s="91">
        <f t="shared" si="211"/>
        <v>84</v>
      </c>
      <c r="J425" s="91">
        <f t="shared" si="211"/>
        <v>0</v>
      </c>
      <c r="K425" s="91">
        <f t="shared" si="211"/>
        <v>356.50000000000006</v>
      </c>
      <c r="L425" s="91">
        <f t="shared" si="211"/>
        <v>295.6</v>
      </c>
      <c r="M425" s="91">
        <f t="shared" si="211"/>
        <v>60.9</v>
      </c>
      <c r="N425" s="91">
        <f t="shared" si="211"/>
        <v>0</v>
      </c>
      <c r="O425" s="91">
        <f t="shared" si="211"/>
        <v>338.9</v>
      </c>
      <c r="P425" s="91">
        <f t="shared" si="211"/>
        <v>278.9</v>
      </c>
      <c r="Q425" s="91">
        <f t="shared" si="211"/>
        <v>60</v>
      </c>
      <c r="R425" s="91">
        <f t="shared" si="211"/>
        <v>0</v>
      </c>
    </row>
    <row r="426" spans="1:18" ht="20.25">
      <c r="A426" s="100" t="s">
        <v>228</v>
      </c>
      <c r="B426" s="95">
        <v>546</v>
      </c>
      <c r="C426" s="94" t="s">
        <v>154</v>
      </c>
      <c r="D426" s="94" t="s">
        <v>176</v>
      </c>
      <c r="E426" s="95" t="s">
        <v>72</v>
      </c>
      <c r="F426" s="94"/>
      <c r="G426" s="91">
        <f aca="true" t="shared" si="212" ref="G426:R426">G431+G434+G427</f>
        <v>820.2</v>
      </c>
      <c r="H426" s="91">
        <f t="shared" si="212"/>
        <v>735</v>
      </c>
      <c r="I426" s="91">
        <f t="shared" si="212"/>
        <v>84</v>
      </c>
      <c r="J426" s="91">
        <f t="shared" si="212"/>
        <v>0</v>
      </c>
      <c r="K426" s="91">
        <f t="shared" si="212"/>
        <v>356.50000000000006</v>
      </c>
      <c r="L426" s="91">
        <f t="shared" si="212"/>
        <v>295.6</v>
      </c>
      <c r="M426" s="91">
        <f t="shared" si="212"/>
        <v>60.9</v>
      </c>
      <c r="N426" s="91">
        <f t="shared" si="212"/>
        <v>0</v>
      </c>
      <c r="O426" s="91">
        <f t="shared" si="212"/>
        <v>338.9</v>
      </c>
      <c r="P426" s="91">
        <f t="shared" si="212"/>
        <v>278.9</v>
      </c>
      <c r="Q426" s="91">
        <f t="shared" si="212"/>
        <v>60</v>
      </c>
      <c r="R426" s="91">
        <f t="shared" si="212"/>
        <v>0</v>
      </c>
    </row>
    <row r="427" spans="1:18" ht="20.25">
      <c r="A427" s="92" t="s">
        <v>593</v>
      </c>
      <c r="B427" s="95">
        <v>546</v>
      </c>
      <c r="C427" s="94" t="s">
        <v>154</v>
      </c>
      <c r="D427" s="94" t="s">
        <v>176</v>
      </c>
      <c r="E427" s="95" t="s">
        <v>134</v>
      </c>
      <c r="F427" s="94"/>
      <c r="G427" s="91">
        <f aca="true" t="shared" si="213" ref="G427:R427">G428</f>
        <v>34.6</v>
      </c>
      <c r="H427" s="91">
        <f t="shared" si="213"/>
        <v>0</v>
      </c>
      <c r="I427" s="91">
        <f t="shared" si="213"/>
        <v>35.3</v>
      </c>
      <c r="J427" s="91">
        <f t="shared" si="213"/>
        <v>0</v>
      </c>
      <c r="K427" s="91">
        <f t="shared" si="213"/>
        <v>35.3</v>
      </c>
      <c r="L427" s="91">
        <f t="shared" si="213"/>
        <v>0</v>
      </c>
      <c r="M427" s="91">
        <f t="shared" si="213"/>
        <v>35.3</v>
      </c>
      <c r="N427" s="91">
        <f t="shared" si="213"/>
        <v>0</v>
      </c>
      <c r="O427" s="91">
        <f t="shared" si="213"/>
        <v>35.3</v>
      </c>
      <c r="P427" s="91">
        <f t="shared" si="213"/>
        <v>0</v>
      </c>
      <c r="Q427" s="91">
        <f t="shared" si="213"/>
        <v>35.3</v>
      </c>
      <c r="R427" s="91">
        <f t="shared" si="213"/>
        <v>0</v>
      </c>
    </row>
    <row r="428" spans="1:18" ht="20.25">
      <c r="A428" s="92" t="s">
        <v>402</v>
      </c>
      <c r="B428" s="95">
        <v>546</v>
      </c>
      <c r="C428" s="94" t="s">
        <v>154</v>
      </c>
      <c r="D428" s="94" t="s">
        <v>176</v>
      </c>
      <c r="E428" s="95" t="s">
        <v>135</v>
      </c>
      <c r="F428" s="94"/>
      <c r="G428" s="91">
        <f>G430+G429</f>
        <v>34.6</v>
      </c>
      <c r="H428" s="91">
        <f aca="true" t="shared" si="214" ref="H428:R428">H430+H429</f>
        <v>0</v>
      </c>
      <c r="I428" s="91">
        <f t="shared" si="214"/>
        <v>35.3</v>
      </c>
      <c r="J428" s="91">
        <f t="shared" si="214"/>
        <v>0</v>
      </c>
      <c r="K428" s="91">
        <f t="shared" si="214"/>
        <v>35.3</v>
      </c>
      <c r="L428" s="91">
        <f t="shared" si="214"/>
        <v>0</v>
      </c>
      <c r="M428" s="91">
        <f t="shared" si="214"/>
        <v>35.3</v>
      </c>
      <c r="N428" s="91">
        <f t="shared" si="214"/>
        <v>0</v>
      </c>
      <c r="O428" s="91">
        <f t="shared" si="214"/>
        <v>35.3</v>
      </c>
      <c r="P428" s="91">
        <f t="shared" si="214"/>
        <v>0</v>
      </c>
      <c r="Q428" s="91">
        <f t="shared" si="214"/>
        <v>35.3</v>
      </c>
      <c r="R428" s="91">
        <f t="shared" si="214"/>
        <v>0</v>
      </c>
    </row>
    <row r="429" spans="1:18" ht="40.5">
      <c r="A429" s="92" t="s">
        <v>118</v>
      </c>
      <c r="B429" s="95">
        <v>546</v>
      </c>
      <c r="C429" s="94" t="s">
        <v>154</v>
      </c>
      <c r="D429" s="94" t="s">
        <v>176</v>
      </c>
      <c r="E429" s="95" t="s">
        <v>135</v>
      </c>
      <c r="F429" s="94" t="s">
        <v>209</v>
      </c>
      <c r="G429" s="91">
        <v>31.6</v>
      </c>
      <c r="H429" s="91"/>
      <c r="I429" s="91">
        <v>30.3</v>
      </c>
      <c r="J429" s="91"/>
      <c r="K429" s="91">
        <f>L429+M429+N429</f>
        <v>30.3</v>
      </c>
      <c r="L429" s="91"/>
      <c r="M429" s="91">
        <v>30.3</v>
      </c>
      <c r="N429" s="91"/>
      <c r="O429" s="91">
        <f>P429+Q429+R429</f>
        <v>30.3</v>
      </c>
      <c r="P429" s="91"/>
      <c r="Q429" s="91">
        <v>30.3</v>
      </c>
      <c r="R429" s="91"/>
    </row>
    <row r="430" spans="1:18" ht="20.25">
      <c r="A430" s="92" t="s">
        <v>217</v>
      </c>
      <c r="B430" s="95">
        <v>546</v>
      </c>
      <c r="C430" s="94" t="s">
        <v>154</v>
      </c>
      <c r="D430" s="94" t="s">
        <v>176</v>
      </c>
      <c r="E430" s="95" t="s">
        <v>135</v>
      </c>
      <c r="F430" s="94" t="s">
        <v>213</v>
      </c>
      <c r="G430" s="91">
        <v>3</v>
      </c>
      <c r="H430" s="91"/>
      <c r="I430" s="91">
        <v>5</v>
      </c>
      <c r="J430" s="91"/>
      <c r="K430" s="91">
        <f>L430+M430+N430</f>
        <v>5</v>
      </c>
      <c r="L430" s="91"/>
      <c r="M430" s="91">
        <v>5</v>
      </c>
      <c r="N430" s="91"/>
      <c r="O430" s="91">
        <f>P430+Q430+R430</f>
        <v>5</v>
      </c>
      <c r="P430" s="91"/>
      <c r="Q430" s="91">
        <v>5</v>
      </c>
      <c r="R430" s="91"/>
    </row>
    <row r="431" spans="1:18" ht="40.5">
      <c r="A431" s="92" t="s">
        <v>92</v>
      </c>
      <c r="B431" s="95">
        <v>546</v>
      </c>
      <c r="C431" s="94" t="s">
        <v>154</v>
      </c>
      <c r="D431" s="94" t="s">
        <v>176</v>
      </c>
      <c r="E431" s="95" t="s">
        <v>73</v>
      </c>
      <c r="F431" s="94"/>
      <c r="G431" s="91">
        <f>G432</f>
        <v>775.6</v>
      </c>
      <c r="H431" s="91">
        <f aca="true" t="shared" si="215" ref="H431:R432">H432</f>
        <v>735</v>
      </c>
      <c r="I431" s="91">
        <f t="shared" si="215"/>
        <v>38.7</v>
      </c>
      <c r="J431" s="91">
        <f t="shared" si="215"/>
        <v>0</v>
      </c>
      <c r="K431" s="91">
        <f t="shared" si="215"/>
        <v>311.20000000000005</v>
      </c>
      <c r="L431" s="91">
        <f t="shared" si="215"/>
        <v>295.6</v>
      </c>
      <c r="M431" s="91">
        <f t="shared" si="215"/>
        <v>15.6</v>
      </c>
      <c r="N431" s="91">
        <f t="shared" si="215"/>
        <v>0</v>
      </c>
      <c r="O431" s="91">
        <f t="shared" si="215"/>
        <v>293.59999999999997</v>
      </c>
      <c r="P431" s="91">
        <f t="shared" si="215"/>
        <v>278.9</v>
      </c>
      <c r="Q431" s="91">
        <f t="shared" si="215"/>
        <v>14.7</v>
      </c>
      <c r="R431" s="91">
        <f t="shared" si="215"/>
        <v>0</v>
      </c>
    </row>
    <row r="432" spans="1:18" ht="40.5">
      <c r="A432" s="92" t="s">
        <v>363</v>
      </c>
      <c r="B432" s="95">
        <v>546</v>
      </c>
      <c r="C432" s="94" t="s">
        <v>154</v>
      </c>
      <c r="D432" s="94" t="s">
        <v>176</v>
      </c>
      <c r="E432" s="95" t="s">
        <v>104</v>
      </c>
      <c r="F432" s="94"/>
      <c r="G432" s="91">
        <f>G433</f>
        <v>775.6</v>
      </c>
      <c r="H432" s="91">
        <f t="shared" si="215"/>
        <v>735</v>
      </c>
      <c r="I432" s="91">
        <f t="shared" si="215"/>
        <v>38.7</v>
      </c>
      <c r="J432" s="91">
        <f t="shared" si="215"/>
        <v>0</v>
      </c>
      <c r="K432" s="91">
        <f t="shared" si="215"/>
        <v>311.20000000000005</v>
      </c>
      <c r="L432" s="91">
        <f t="shared" si="215"/>
        <v>295.6</v>
      </c>
      <c r="M432" s="91">
        <f t="shared" si="215"/>
        <v>15.6</v>
      </c>
      <c r="N432" s="91">
        <f t="shared" si="215"/>
        <v>0</v>
      </c>
      <c r="O432" s="91">
        <f t="shared" si="215"/>
        <v>293.59999999999997</v>
      </c>
      <c r="P432" s="91">
        <f t="shared" si="215"/>
        <v>278.9</v>
      </c>
      <c r="Q432" s="91">
        <f t="shared" si="215"/>
        <v>14.7</v>
      </c>
      <c r="R432" s="91">
        <f t="shared" si="215"/>
        <v>0</v>
      </c>
    </row>
    <row r="433" spans="1:18" ht="40.5">
      <c r="A433" s="92" t="s">
        <v>118</v>
      </c>
      <c r="B433" s="95">
        <v>546</v>
      </c>
      <c r="C433" s="94" t="s">
        <v>154</v>
      </c>
      <c r="D433" s="94" t="s">
        <v>176</v>
      </c>
      <c r="E433" s="95" t="s">
        <v>104</v>
      </c>
      <c r="F433" s="94" t="s">
        <v>209</v>
      </c>
      <c r="G433" s="91">
        <v>775.6</v>
      </c>
      <c r="H433" s="91">
        <v>735</v>
      </c>
      <c r="I433" s="91">
        <v>38.7</v>
      </c>
      <c r="J433" s="91"/>
      <c r="K433" s="91">
        <f>L433++M433+N433</f>
        <v>311.20000000000005</v>
      </c>
      <c r="L433" s="91">
        <v>295.6</v>
      </c>
      <c r="M433" s="91">
        <v>15.6</v>
      </c>
      <c r="N433" s="91"/>
      <c r="O433" s="91">
        <f>P433++Q433+R433</f>
        <v>293.59999999999997</v>
      </c>
      <c r="P433" s="91">
        <v>278.9</v>
      </c>
      <c r="Q433" s="91">
        <v>14.7</v>
      </c>
      <c r="R433" s="91"/>
    </row>
    <row r="434" spans="1:18" ht="40.5">
      <c r="A434" s="92" t="s">
        <v>29</v>
      </c>
      <c r="B434" s="95">
        <v>546</v>
      </c>
      <c r="C434" s="94" t="s">
        <v>154</v>
      </c>
      <c r="D434" s="94" t="s">
        <v>176</v>
      </c>
      <c r="E434" s="95" t="s">
        <v>74</v>
      </c>
      <c r="F434" s="94"/>
      <c r="G434" s="91">
        <f>G435</f>
        <v>10</v>
      </c>
      <c r="H434" s="91">
        <f aca="true" t="shared" si="216" ref="H434:R435">H435</f>
        <v>0</v>
      </c>
      <c r="I434" s="91">
        <f t="shared" si="216"/>
        <v>10</v>
      </c>
      <c r="J434" s="91">
        <f t="shared" si="216"/>
        <v>0</v>
      </c>
      <c r="K434" s="91">
        <f t="shared" si="216"/>
        <v>10</v>
      </c>
      <c r="L434" s="91">
        <f t="shared" si="216"/>
        <v>0</v>
      </c>
      <c r="M434" s="91">
        <f t="shared" si="216"/>
        <v>10</v>
      </c>
      <c r="N434" s="91">
        <f t="shared" si="216"/>
        <v>0</v>
      </c>
      <c r="O434" s="91">
        <f t="shared" si="216"/>
        <v>10</v>
      </c>
      <c r="P434" s="91">
        <f t="shared" si="216"/>
        <v>0</v>
      </c>
      <c r="Q434" s="91">
        <f t="shared" si="216"/>
        <v>10</v>
      </c>
      <c r="R434" s="91">
        <f t="shared" si="216"/>
        <v>0</v>
      </c>
    </row>
    <row r="435" spans="1:18" ht="20.25">
      <c r="A435" s="92" t="s">
        <v>402</v>
      </c>
      <c r="B435" s="95">
        <v>546</v>
      </c>
      <c r="C435" s="94" t="s">
        <v>154</v>
      </c>
      <c r="D435" s="94" t="s">
        <v>176</v>
      </c>
      <c r="E435" s="95" t="s">
        <v>75</v>
      </c>
      <c r="F435" s="94"/>
      <c r="G435" s="91">
        <f>G436</f>
        <v>10</v>
      </c>
      <c r="H435" s="91">
        <f t="shared" si="216"/>
        <v>0</v>
      </c>
      <c r="I435" s="91">
        <f t="shared" si="216"/>
        <v>10</v>
      </c>
      <c r="J435" s="91">
        <f t="shared" si="216"/>
        <v>0</v>
      </c>
      <c r="K435" s="91">
        <f t="shared" si="216"/>
        <v>10</v>
      </c>
      <c r="L435" s="91">
        <f t="shared" si="216"/>
        <v>0</v>
      </c>
      <c r="M435" s="91">
        <f t="shared" si="216"/>
        <v>10</v>
      </c>
      <c r="N435" s="91">
        <f t="shared" si="216"/>
        <v>0</v>
      </c>
      <c r="O435" s="91">
        <f t="shared" si="216"/>
        <v>10</v>
      </c>
      <c r="P435" s="91">
        <f t="shared" si="216"/>
        <v>0</v>
      </c>
      <c r="Q435" s="91">
        <f t="shared" si="216"/>
        <v>10</v>
      </c>
      <c r="R435" s="91">
        <f t="shared" si="216"/>
        <v>0</v>
      </c>
    </row>
    <row r="436" spans="1:18" ht="20.25">
      <c r="A436" s="92" t="s">
        <v>217</v>
      </c>
      <c r="B436" s="95">
        <v>546</v>
      </c>
      <c r="C436" s="94" t="s">
        <v>154</v>
      </c>
      <c r="D436" s="94" t="s">
        <v>176</v>
      </c>
      <c r="E436" s="95" t="s">
        <v>75</v>
      </c>
      <c r="F436" s="94" t="s">
        <v>213</v>
      </c>
      <c r="G436" s="91">
        <f>H436+I436+J436</f>
        <v>10</v>
      </c>
      <c r="H436" s="91"/>
      <c r="I436" s="91">
        <v>10</v>
      </c>
      <c r="J436" s="91"/>
      <c r="K436" s="91">
        <f>L436+M436+N436</f>
        <v>10</v>
      </c>
      <c r="L436" s="91"/>
      <c r="M436" s="91">
        <v>10</v>
      </c>
      <c r="N436" s="91"/>
      <c r="O436" s="91">
        <f>P436+Q436+R436</f>
        <v>10</v>
      </c>
      <c r="P436" s="91"/>
      <c r="Q436" s="91">
        <v>10</v>
      </c>
      <c r="R436" s="91"/>
    </row>
    <row r="437" spans="1:18" ht="20.25">
      <c r="A437" s="92" t="s">
        <v>158</v>
      </c>
      <c r="B437" s="95">
        <v>546</v>
      </c>
      <c r="C437" s="94" t="s">
        <v>152</v>
      </c>
      <c r="D437" s="94" t="s">
        <v>548</v>
      </c>
      <c r="E437" s="94"/>
      <c r="F437" s="94"/>
      <c r="G437" s="91">
        <f>G441+G460+G438</f>
        <v>24455.300000000003</v>
      </c>
      <c r="H437" s="91">
        <f>H441+H460</f>
        <v>10890.7</v>
      </c>
      <c r="I437" s="91">
        <f>I441+I460</f>
        <v>12848.599999999999</v>
      </c>
      <c r="J437" s="91">
        <f>J441+J460</f>
        <v>0</v>
      </c>
      <c r="K437" s="91">
        <f>K441+K460+K438</f>
        <v>23078</v>
      </c>
      <c r="L437" s="91">
        <f>L441+L460+L438</f>
        <v>10064</v>
      </c>
      <c r="M437" s="91">
        <f>M441+M460+M438</f>
        <v>13014</v>
      </c>
      <c r="N437" s="91">
        <f>N441+N460+N438</f>
        <v>0</v>
      </c>
      <c r="O437" s="91">
        <f>O441+O460+O438</f>
        <v>23751</v>
      </c>
      <c r="P437" s="91">
        <f>P441+P460</f>
        <v>10064</v>
      </c>
      <c r="Q437" s="91">
        <f>Q441+Q460</f>
        <v>13687</v>
      </c>
      <c r="R437" s="91">
        <f>R441+R460</f>
        <v>0</v>
      </c>
    </row>
    <row r="438" spans="1:18" ht="20.25">
      <c r="A438" s="92" t="s">
        <v>657</v>
      </c>
      <c r="B438" s="95">
        <v>546</v>
      </c>
      <c r="C438" s="94" t="s">
        <v>152</v>
      </c>
      <c r="D438" s="94" t="s">
        <v>164</v>
      </c>
      <c r="E438" s="95" t="s">
        <v>659</v>
      </c>
      <c r="F438" s="94"/>
      <c r="G438" s="91">
        <f>G439</f>
        <v>2.4</v>
      </c>
      <c r="H438" s="91">
        <f aca="true" t="shared" si="217" ref="H438:O438">H439</f>
        <v>0</v>
      </c>
      <c r="I438" s="91">
        <f t="shared" si="217"/>
        <v>0</v>
      </c>
      <c r="J438" s="91">
        <f t="shared" si="217"/>
        <v>0</v>
      </c>
      <c r="K438" s="91">
        <f t="shared" si="217"/>
        <v>0</v>
      </c>
      <c r="L438" s="91">
        <f t="shared" si="217"/>
        <v>0</v>
      </c>
      <c r="M438" s="91">
        <f t="shared" si="217"/>
        <v>0</v>
      </c>
      <c r="N438" s="91">
        <f t="shared" si="217"/>
        <v>0</v>
      </c>
      <c r="O438" s="91">
        <f t="shared" si="217"/>
        <v>0</v>
      </c>
      <c r="P438" s="91"/>
      <c r="Q438" s="91"/>
      <c r="R438" s="91"/>
    </row>
    <row r="439" spans="1:18" ht="40.5">
      <c r="A439" s="92" t="s">
        <v>658</v>
      </c>
      <c r="B439" s="95">
        <v>546</v>
      </c>
      <c r="C439" s="94" t="s">
        <v>152</v>
      </c>
      <c r="D439" s="94" t="s">
        <v>164</v>
      </c>
      <c r="E439" s="95" t="s">
        <v>659</v>
      </c>
      <c r="F439" s="94"/>
      <c r="G439" s="91">
        <f>G440</f>
        <v>2.4</v>
      </c>
      <c r="H439" s="91">
        <f aca="true" t="shared" si="218" ref="H439:O439">H440</f>
        <v>0</v>
      </c>
      <c r="I439" s="91">
        <f t="shared" si="218"/>
        <v>0</v>
      </c>
      <c r="J439" s="91">
        <f t="shared" si="218"/>
        <v>0</v>
      </c>
      <c r="K439" s="91">
        <f t="shared" si="218"/>
        <v>0</v>
      </c>
      <c r="L439" s="91">
        <f t="shared" si="218"/>
        <v>0</v>
      </c>
      <c r="M439" s="91">
        <f t="shared" si="218"/>
        <v>0</v>
      </c>
      <c r="N439" s="91">
        <f t="shared" si="218"/>
        <v>0</v>
      </c>
      <c r="O439" s="91">
        <f t="shared" si="218"/>
        <v>0</v>
      </c>
      <c r="P439" s="91"/>
      <c r="Q439" s="91"/>
      <c r="R439" s="91"/>
    </row>
    <row r="440" spans="1:18" ht="40.5">
      <c r="A440" s="92" t="s">
        <v>118</v>
      </c>
      <c r="B440" s="95">
        <v>546</v>
      </c>
      <c r="C440" s="94" t="s">
        <v>152</v>
      </c>
      <c r="D440" s="94" t="s">
        <v>164</v>
      </c>
      <c r="E440" s="95" t="s">
        <v>659</v>
      </c>
      <c r="F440" s="94" t="s">
        <v>209</v>
      </c>
      <c r="G440" s="91">
        <v>2.4</v>
      </c>
      <c r="H440" s="91"/>
      <c r="I440" s="91"/>
      <c r="J440" s="91"/>
      <c r="K440" s="91">
        <v>0</v>
      </c>
      <c r="L440" s="91"/>
      <c r="M440" s="91"/>
      <c r="N440" s="91"/>
      <c r="O440" s="91"/>
      <c r="P440" s="91"/>
      <c r="Q440" s="91"/>
      <c r="R440" s="91"/>
    </row>
    <row r="441" spans="1:18" ht="20.25">
      <c r="A441" s="92" t="s">
        <v>190</v>
      </c>
      <c r="B441" s="95">
        <v>546</v>
      </c>
      <c r="C441" s="94" t="s">
        <v>152</v>
      </c>
      <c r="D441" s="94" t="s">
        <v>156</v>
      </c>
      <c r="E441" s="94"/>
      <c r="F441" s="94"/>
      <c r="G441" s="91">
        <f>G442</f>
        <v>23216.100000000002</v>
      </c>
      <c r="H441" s="91">
        <f aca="true" t="shared" si="219" ref="H441:R441">H442</f>
        <v>10399.5</v>
      </c>
      <c r="I441" s="91">
        <f t="shared" si="219"/>
        <v>12816.599999999999</v>
      </c>
      <c r="J441" s="91">
        <f t="shared" si="219"/>
        <v>0</v>
      </c>
      <c r="K441" s="91">
        <f t="shared" si="219"/>
        <v>22554.8</v>
      </c>
      <c r="L441" s="91">
        <f t="shared" si="219"/>
        <v>9572.8</v>
      </c>
      <c r="M441" s="91">
        <f t="shared" si="219"/>
        <v>12982</v>
      </c>
      <c r="N441" s="91">
        <f t="shared" si="219"/>
        <v>0</v>
      </c>
      <c r="O441" s="91">
        <f t="shared" si="219"/>
        <v>23227.8</v>
      </c>
      <c r="P441" s="91">
        <f t="shared" si="219"/>
        <v>9572.8</v>
      </c>
      <c r="Q441" s="91">
        <f t="shared" si="219"/>
        <v>13655</v>
      </c>
      <c r="R441" s="91">
        <f t="shared" si="219"/>
        <v>0</v>
      </c>
    </row>
    <row r="442" spans="1:18" ht="60.75">
      <c r="A442" s="92" t="s">
        <v>464</v>
      </c>
      <c r="B442" s="95">
        <v>546</v>
      </c>
      <c r="C442" s="94" t="s">
        <v>152</v>
      </c>
      <c r="D442" s="94" t="s">
        <v>156</v>
      </c>
      <c r="E442" s="94" t="s">
        <v>144</v>
      </c>
      <c r="F442" s="94"/>
      <c r="G442" s="91">
        <f>G443+G449+G457</f>
        <v>23216.100000000002</v>
      </c>
      <c r="H442" s="91">
        <f aca="true" t="shared" si="220" ref="H442:O442">H443+H449+H457</f>
        <v>10399.5</v>
      </c>
      <c r="I442" s="91">
        <f t="shared" si="220"/>
        <v>12816.599999999999</v>
      </c>
      <c r="J442" s="91">
        <f t="shared" si="220"/>
        <v>0</v>
      </c>
      <c r="K442" s="91">
        <f t="shared" si="220"/>
        <v>22554.8</v>
      </c>
      <c r="L442" s="91">
        <f t="shared" si="220"/>
        <v>9572.8</v>
      </c>
      <c r="M442" s="91">
        <f t="shared" si="220"/>
        <v>12982</v>
      </c>
      <c r="N442" s="91">
        <f t="shared" si="220"/>
        <v>0</v>
      </c>
      <c r="O442" s="91">
        <f t="shared" si="220"/>
        <v>23227.8</v>
      </c>
      <c r="P442" s="91">
        <f>P443+P449</f>
        <v>9572.8</v>
      </c>
      <c r="Q442" s="91">
        <f>Q443+Q449</f>
        <v>13655</v>
      </c>
      <c r="R442" s="91">
        <f>R443+R449</f>
        <v>0</v>
      </c>
    </row>
    <row r="443" spans="1:18" ht="40.5">
      <c r="A443" s="92" t="s">
        <v>27</v>
      </c>
      <c r="B443" s="95">
        <v>546</v>
      </c>
      <c r="C443" s="94" t="s">
        <v>152</v>
      </c>
      <c r="D443" s="94" t="s">
        <v>156</v>
      </c>
      <c r="E443" s="94" t="s">
        <v>145</v>
      </c>
      <c r="F443" s="94"/>
      <c r="G443" s="91">
        <f>G444+G447</f>
        <v>8671.600000000002</v>
      </c>
      <c r="H443" s="91">
        <f aca="true" t="shared" si="221" ref="H443:R443">H444</f>
        <v>0</v>
      </c>
      <c r="I443" s="91">
        <f t="shared" si="221"/>
        <v>7454.8</v>
      </c>
      <c r="J443" s="91">
        <f t="shared" si="221"/>
        <v>0</v>
      </c>
      <c r="K443" s="91">
        <f>K444+K447</f>
        <v>7500</v>
      </c>
      <c r="L443" s="91">
        <f>L444+L447</f>
        <v>0</v>
      </c>
      <c r="M443" s="91">
        <f>M444+M447</f>
        <v>7500</v>
      </c>
      <c r="N443" s="91">
        <f>N444+N447</f>
        <v>0</v>
      </c>
      <c r="O443" s="91">
        <f>O444+O447</f>
        <v>7500</v>
      </c>
      <c r="P443" s="91">
        <f t="shared" si="221"/>
        <v>0</v>
      </c>
      <c r="Q443" s="91">
        <f t="shared" si="221"/>
        <v>7500</v>
      </c>
      <c r="R443" s="91">
        <f t="shared" si="221"/>
        <v>0</v>
      </c>
    </row>
    <row r="444" spans="1:18" ht="20.25">
      <c r="A444" s="100" t="s">
        <v>253</v>
      </c>
      <c r="B444" s="95">
        <v>546</v>
      </c>
      <c r="C444" s="94" t="s">
        <v>152</v>
      </c>
      <c r="D444" s="94" t="s">
        <v>156</v>
      </c>
      <c r="E444" s="94" t="s">
        <v>146</v>
      </c>
      <c r="F444" s="94"/>
      <c r="G444" s="91">
        <f>G445+G446</f>
        <v>8590.900000000001</v>
      </c>
      <c r="H444" s="91">
        <f aca="true" t="shared" si="222" ref="H444:R444">H445+H446</f>
        <v>0</v>
      </c>
      <c r="I444" s="91">
        <f t="shared" si="222"/>
        <v>7454.8</v>
      </c>
      <c r="J444" s="91">
        <f t="shared" si="222"/>
        <v>0</v>
      </c>
      <c r="K444" s="91">
        <f t="shared" si="222"/>
        <v>7500</v>
      </c>
      <c r="L444" s="91">
        <f t="shared" si="222"/>
        <v>0</v>
      </c>
      <c r="M444" s="91">
        <f t="shared" si="222"/>
        <v>7500</v>
      </c>
      <c r="N444" s="91">
        <f t="shared" si="222"/>
        <v>0</v>
      </c>
      <c r="O444" s="91">
        <f t="shared" si="222"/>
        <v>7500</v>
      </c>
      <c r="P444" s="91">
        <f t="shared" si="222"/>
        <v>0</v>
      </c>
      <c r="Q444" s="91">
        <f t="shared" si="222"/>
        <v>7500</v>
      </c>
      <c r="R444" s="91">
        <f t="shared" si="222"/>
        <v>0</v>
      </c>
    </row>
    <row r="445" spans="1:18" ht="40.5">
      <c r="A445" s="92" t="s">
        <v>118</v>
      </c>
      <c r="B445" s="95">
        <v>546</v>
      </c>
      <c r="C445" s="94" t="s">
        <v>152</v>
      </c>
      <c r="D445" s="94" t="s">
        <v>156</v>
      </c>
      <c r="E445" s="94" t="s">
        <v>146</v>
      </c>
      <c r="F445" s="94" t="s">
        <v>209</v>
      </c>
      <c r="G445" s="91">
        <v>2084.8</v>
      </c>
      <c r="H445" s="91"/>
      <c r="I445" s="91">
        <v>2054.8</v>
      </c>
      <c r="J445" s="91"/>
      <c r="K445" s="91">
        <f>L445+M445+N445</f>
        <v>2100</v>
      </c>
      <c r="L445" s="91"/>
      <c r="M445" s="91">
        <v>2100</v>
      </c>
      <c r="N445" s="91"/>
      <c r="O445" s="91">
        <f>P445+Q445+R445</f>
        <v>2100</v>
      </c>
      <c r="P445" s="91"/>
      <c r="Q445" s="91">
        <v>2100</v>
      </c>
      <c r="R445" s="91"/>
    </row>
    <row r="446" spans="1:18" ht="20.25">
      <c r="A446" s="100" t="s">
        <v>265</v>
      </c>
      <c r="B446" s="95">
        <v>546</v>
      </c>
      <c r="C446" s="94" t="s">
        <v>152</v>
      </c>
      <c r="D446" s="94" t="s">
        <v>156</v>
      </c>
      <c r="E446" s="94" t="s">
        <v>146</v>
      </c>
      <c r="F446" s="94" t="s">
        <v>264</v>
      </c>
      <c r="G446" s="91">
        <v>6506.1</v>
      </c>
      <c r="H446" s="91"/>
      <c r="I446" s="91">
        <v>5400</v>
      </c>
      <c r="J446" s="91"/>
      <c r="K446" s="91">
        <f>L446+M446+N446</f>
        <v>5400</v>
      </c>
      <c r="L446" s="91"/>
      <c r="M446" s="91">
        <v>5400</v>
      </c>
      <c r="N446" s="91"/>
      <c r="O446" s="91">
        <f>P446+Q446+R446</f>
        <v>5400</v>
      </c>
      <c r="P446" s="91"/>
      <c r="Q446" s="91">
        <v>5400</v>
      </c>
      <c r="R446" s="91"/>
    </row>
    <row r="447" spans="1:18" ht="40.5">
      <c r="A447" s="96" t="s">
        <v>431</v>
      </c>
      <c r="B447" s="95">
        <v>546</v>
      </c>
      <c r="C447" s="94" t="s">
        <v>152</v>
      </c>
      <c r="D447" s="94" t="s">
        <v>156</v>
      </c>
      <c r="E447" s="94" t="s">
        <v>661</v>
      </c>
      <c r="F447" s="94"/>
      <c r="G447" s="91">
        <f>G448</f>
        <v>80.7</v>
      </c>
      <c r="H447" s="91">
        <f aca="true" t="shared" si="223" ref="H447:O447">H448</f>
        <v>0</v>
      </c>
      <c r="I447" s="91">
        <f t="shared" si="223"/>
        <v>0</v>
      </c>
      <c r="J447" s="91">
        <f t="shared" si="223"/>
        <v>0</v>
      </c>
      <c r="K447" s="91">
        <f t="shared" si="223"/>
        <v>0</v>
      </c>
      <c r="L447" s="91">
        <f t="shared" si="223"/>
        <v>0</v>
      </c>
      <c r="M447" s="91">
        <f t="shared" si="223"/>
        <v>0</v>
      </c>
      <c r="N447" s="91">
        <f t="shared" si="223"/>
        <v>0</v>
      </c>
      <c r="O447" s="91">
        <f t="shared" si="223"/>
        <v>0</v>
      </c>
      <c r="P447" s="91"/>
      <c r="Q447" s="91"/>
      <c r="R447" s="91"/>
    </row>
    <row r="448" spans="1:18" ht="20.25">
      <c r="A448" s="100" t="s">
        <v>265</v>
      </c>
      <c r="B448" s="95">
        <v>546</v>
      </c>
      <c r="C448" s="94" t="s">
        <v>152</v>
      </c>
      <c r="D448" s="94" t="s">
        <v>156</v>
      </c>
      <c r="E448" s="94" t="s">
        <v>661</v>
      </c>
      <c r="F448" s="94" t="s">
        <v>264</v>
      </c>
      <c r="G448" s="91">
        <v>80.7</v>
      </c>
      <c r="H448" s="91"/>
      <c r="I448" s="91"/>
      <c r="J448" s="91"/>
      <c r="K448" s="91">
        <v>0</v>
      </c>
      <c r="L448" s="91"/>
      <c r="M448" s="91"/>
      <c r="N448" s="91"/>
      <c r="O448" s="91">
        <v>0</v>
      </c>
      <c r="P448" s="91"/>
      <c r="Q448" s="91"/>
      <c r="R448" s="91"/>
    </row>
    <row r="449" spans="1:18" ht="40.5">
      <c r="A449" s="92" t="s">
        <v>28</v>
      </c>
      <c r="B449" s="95">
        <v>546</v>
      </c>
      <c r="C449" s="94" t="s">
        <v>152</v>
      </c>
      <c r="D449" s="94" t="s">
        <v>156</v>
      </c>
      <c r="E449" s="94" t="s">
        <v>147</v>
      </c>
      <c r="F449" s="94"/>
      <c r="G449" s="91">
        <f>G450+G455+G453</f>
        <v>6935.699999999999</v>
      </c>
      <c r="H449" s="91">
        <f aca="true" t="shared" si="224" ref="H449:R449">H450+H455+H453</f>
        <v>10399.5</v>
      </c>
      <c r="I449" s="91">
        <f t="shared" si="224"/>
        <v>5361.799999999999</v>
      </c>
      <c r="J449" s="91">
        <f t="shared" si="224"/>
        <v>0</v>
      </c>
      <c r="K449" s="91">
        <f t="shared" si="224"/>
        <v>15054.8</v>
      </c>
      <c r="L449" s="91">
        <f t="shared" si="224"/>
        <v>9572.8</v>
      </c>
      <c r="M449" s="91">
        <f t="shared" si="224"/>
        <v>5482</v>
      </c>
      <c r="N449" s="91">
        <f t="shared" si="224"/>
        <v>0</v>
      </c>
      <c r="O449" s="91">
        <f t="shared" si="224"/>
        <v>15727.8</v>
      </c>
      <c r="P449" s="91">
        <f t="shared" si="224"/>
        <v>9572.8</v>
      </c>
      <c r="Q449" s="91">
        <f t="shared" si="224"/>
        <v>6155</v>
      </c>
      <c r="R449" s="91">
        <f t="shared" si="224"/>
        <v>0</v>
      </c>
    </row>
    <row r="450" spans="1:18" ht="20.25">
      <c r="A450" s="92" t="s">
        <v>252</v>
      </c>
      <c r="B450" s="95">
        <v>546</v>
      </c>
      <c r="C450" s="94" t="s">
        <v>152</v>
      </c>
      <c r="D450" s="94" t="s">
        <v>156</v>
      </c>
      <c r="E450" s="94" t="s">
        <v>148</v>
      </c>
      <c r="F450" s="94"/>
      <c r="G450" s="91">
        <f>G451+G452</f>
        <v>4211.4</v>
      </c>
      <c r="H450" s="91">
        <f aca="true" t="shared" si="225" ref="H450:R450">H451</f>
        <v>0</v>
      </c>
      <c r="I450" s="91">
        <f t="shared" si="225"/>
        <v>5347.4</v>
      </c>
      <c r="J450" s="91">
        <f t="shared" si="225"/>
        <v>0</v>
      </c>
      <c r="K450" s="91">
        <f>K451+K452</f>
        <v>5467.8</v>
      </c>
      <c r="L450" s="91">
        <f>L451+L452</f>
        <v>0</v>
      </c>
      <c r="M450" s="91">
        <f>M451+M452</f>
        <v>5467.8</v>
      </c>
      <c r="N450" s="91">
        <f>N451+N452</f>
        <v>0</v>
      </c>
      <c r="O450" s="91">
        <f>O451+O452</f>
        <v>6140.8</v>
      </c>
      <c r="P450" s="91">
        <f t="shared" si="225"/>
        <v>0</v>
      </c>
      <c r="Q450" s="91">
        <f t="shared" si="225"/>
        <v>6140.8</v>
      </c>
      <c r="R450" s="91">
        <f t="shared" si="225"/>
        <v>0</v>
      </c>
    </row>
    <row r="451" spans="1:18" ht="40.5">
      <c r="A451" s="92" t="s">
        <v>118</v>
      </c>
      <c r="B451" s="95">
        <v>546</v>
      </c>
      <c r="C451" s="94" t="s">
        <v>152</v>
      </c>
      <c r="D451" s="94" t="s">
        <v>156</v>
      </c>
      <c r="E451" s="94" t="s">
        <v>148</v>
      </c>
      <c r="F451" s="94" t="s">
        <v>209</v>
      </c>
      <c r="G451" s="91">
        <v>2761.4</v>
      </c>
      <c r="H451" s="91"/>
      <c r="I451" s="91">
        <v>5347.4</v>
      </c>
      <c r="J451" s="91"/>
      <c r="K451" s="91">
        <f>L451+M451+N451</f>
        <v>5467.8</v>
      </c>
      <c r="L451" s="91"/>
      <c r="M451" s="91">
        <v>5467.8</v>
      </c>
      <c r="N451" s="91"/>
      <c r="O451" s="91">
        <f>P451+Q451+R451</f>
        <v>6140.8</v>
      </c>
      <c r="P451" s="91"/>
      <c r="Q451" s="91">
        <v>6140.8</v>
      </c>
      <c r="R451" s="91"/>
    </row>
    <row r="452" spans="1:18" ht="20.25">
      <c r="A452" s="100" t="s">
        <v>265</v>
      </c>
      <c r="B452" s="95">
        <v>546</v>
      </c>
      <c r="C452" s="94" t="s">
        <v>152</v>
      </c>
      <c r="D452" s="94" t="s">
        <v>156</v>
      </c>
      <c r="E452" s="94" t="s">
        <v>148</v>
      </c>
      <c r="F452" s="94" t="s">
        <v>264</v>
      </c>
      <c r="G452" s="91">
        <v>1450</v>
      </c>
      <c r="H452" s="91"/>
      <c r="I452" s="91"/>
      <c r="J452" s="91"/>
      <c r="K452" s="91">
        <v>0</v>
      </c>
      <c r="L452" s="91"/>
      <c r="M452" s="91"/>
      <c r="N452" s="91"/>
      <c r="O452" s="91">
        <v>0</v>
      </c>
      <c r="P452" s="91"/>
      <c r="Q452" s="91"/>
      <c r="R452" s="91"/>
    </row>
    <row r="453" spans="1:18" ht="40.5">
      <c r="A453" s="105" t="s">
        <v>431</v>
      </c>
      <c r="B453" s="95">
        <v>546</v>
      </c>
      <c r="C453" s="94" t="s">
        <v>152</v>
      </c>
      <c r="D453" s="94" t="s">
        <v>156</v>
      </c>
      <c r="E453" s="94" t="s">
        <v>564</v>
      </c>
      <c r="F453" s="94"/>
      <c r="G453" s="91">
        <f>G454</f>
        <v>1289.1</v>
      </c>
      <c r="H453" s="91">
        <f aca="true" t="shared" si="226" ref="H453:R453">H454</f>
        <v>8978.6</v>
      </c>
      <c r="I453" s="91">
        <f t="shared" si="226"/>
        <v>0</v>
      </c>
      <c r="J453" s="91">
        <f t="shared" si="226"/>
        <v>0</v>
      </c>
      <c r="K453" s="91">
        <f t="shared" si="226"/>
        <v>8165</v>
      </c>
      <c r="L453" s="91">
        <f t="shared" si="226"/>
        <v>8165</v>
      </c>
      <c r="M453" s="91">
        <f t="shared" si="226"/>
        <v>0</v>
      </c>
      <c r="N453" s="91">
        <f t="shared" si="226"/>
        <v>0</v>
      </c>
      <c r="O453" s="91">
        <f t="shared" si="226"/>
        <v>8165</v>
      </c>
      <c r="P453" s="91">
        <f t="shared" si="226"/>
        <v>8165</v>
      </c>
      <c r="Q453" s="91">
        <f t="shared" si="226"/>
        <v>0</v>
      </c>
      <c r="R453" s="91">
        <f t="shared" si="226"/>
        <v>0</v>
      </c>
    </row>
    <row r="454" spans="1:18" ht="20.25">
      <c r="A454" s="124" t="s">
        <v>265</v>
      </c>
      <c r="B454" s="95">
        <v>546</v>
      </c>
      <c r="C454" s="94" t="s">
        <v>152</v>
      </c>
      <c r="D454" s="94" t="s">
        <v>156</v>
      </c>
      <c r="E454" s="94" t="s">
        <v>564</v>
      </c>
      <c r="F454" s="94" t="s">
        <v>264</v>
      </c>
      <c r="G454" s="91">
        <v>1289.1</v>
      </c>
      <c r="H454" s="91">
        <v>8978.6</v>
      </c>
      <c r="I454" s="91"/>
      <c r="J454" s="91"/>
      <c r="K454" s="91">
        <f>L454+M454+N454</f>
        <v>8165</v>
      </c>
      <c r="L454" s="91">
        <v>8165</v>
      </c>
      <c r="M454" s="91"/>
      <c r="N454" s="91"/>
      <c r="O454" s="91">
        <f>P454+Q454+R454</f>
        <v>8165</v>
      </c>
      <c r="P454" s="91">
        <v>8165</v>
      </c>
      <c r="Q454" s="91"/>
      <c r="R454" s="91"/>
    </row>
    <row r="455" spans="1:18" ht="60.75">
      <c r="A455" s="92" t="s">
        <v>429</v>
      </c>
      <c r="B455" s="95">
        <v>546</v>
      </c>
      <c r="C455" s="94" t="s">
        <v>152</v>
      </c>
      <c r="D455" s="94" t="s">
        <v>156</v>
      </c>
      <c r="E455" s="94" t="s">
        <v>427</v>
      </c>
      <c r="F455" s="94"/>
      <c r="G455" s="91">
        <f>G456</f>
        <v>1435.2</v>
      </c>
      <c r="H455" s="91">
        <f aca="true" t="shared" si="227" ref="H455:R455">H456</f>
        <v>1420.9</v>
      </c>
      <c r="I455" s="91">
        <f t="shared" si="227"/>
        <v>14.4</v>
      </c>
      <c r="J455" s="91">
        <f t="shared" si="227"/>
        <v>0</v>
      </c>
      <c r="K455" s="91">
        <f t="shared" si="227"/>
        <v>1422</v>
      </c>
      <c r="L455" s="91">
        <f t="shared" si="227"/>
        <v>1407.8</v>
      </c>
      <c r="M455" s="91">
        <f t="shared" si="227"/>
        <v>14.2</v>
      </c>
      <c r="N455" s="91">
        <f t="shared" si="227"/>
        <v>0</v>
      </c>
      <c r="O455" s="91">
        <f t="shared" si="227"/>
        <v>1422</v>
      </c>
      <c r="P455" s="91">
        <f t="shared" si="227"/>
        <v>1407.8</v>
      </c>
      <c r="Q455" s="91">
        <f t="shared" si="227"/>
        <v>14.2</v>
      </c>
      <c r="R455" s="91">
        <f t="shared" si="227"/>
        <v>0</v>
      </c>
    </row>
    <row r="456" spans="1:18" ht="20.25">
      <c r="A456" s="125" t="s">
        <v>265</v>
      </c>
      <c r="B456" s="95">
        <v>546</v>
      </c>
      <c r="C456" s="94" t="s">
        <v>152</v>
      </c>
      <c r="D456" s="94" t="s">
        <v>156</v>
      </c>
      <c r="E456" s="94" t="s">
        <v>427</v>
      </c>
      <c r="F456" s="94" t="s">
        <v>264</v>
      </c>
      <c r="G456" s="91">
        <v>1435.2</v>
      </c>
      <c r="H456" s="91">
        <v>1420.9</v>
      </c>
      <c r="I456" s="91">
        <v>14.4</v>
      </c>
      <c r="J456" s="91"/>
      <c r="K456" s="91">
        <f>L456+M456+N456</f>
        <v>1422</v>
      </c>
      <c r="L456" s="91">
        <v>1407.8</v>
      </c>
      <c r="M456" s="91">
        <v>14.2</v>
      </c>
      <c r="N456" s="91"/>
      <c r="O456" s="91">
        <f>P456+Q456+R456</f>
        <v>1422</v>
      </c>
      <c r="P456" s="91">
        <v>1407.8</v>
      </c>
      <c r="Q456" s="91">
        <v>14.2</v>
      </c>
      <c r="R456" s="91"/>
    </row>
    <row r="457" spans="1:18" ht="40.5">
      <c r="A457" s="120" t="s">
        <v>608</v>
      </c>
      <c r="B457" s="95">
        <v>546</v>
      </c>
      <c r="C457" s="94" t="s">
        <v>152</v>
      </c>
      <c r="D457" s="94" t="s">
        <v>156</v>
      </c>
      <c r="E457" s="94" t="s">
        <v>609</v>
      </c>
      <c r="F457" s="94"/>
      <c r="G457" s="91">
        <f>G458</f>
        <v>7608.8</v>
      </c>
      <c r="H457" s="91">
        <f aca="true" t="shared" si="228" ref="H457:O458">H458</f>
        <v>0</v>
      </c>
      <c r="I457" s="91">
        <f t="shared" si="228"/>
        <v>0</v>
      </c>
      <c r="J457" s="91">
        <f t="shared" si="228"/>
        <v>0</v>
      </c>
      <c r="K457" s="91">
        <f t="shared" si="228"/>
        <v>0</v>
      </c>
      <c r="L457" s="91">
        <f t="shared" si="228"/>
        <v>0</v>
      </c>
      <c r="M457" s="91">
        <f t="shared" si="228"/>
        <v>0</v>
      </c>
      <c r="N457" s="91">
        <f t="shared" si="228"/>
        <v>0</v>
      </c>
      <c r="O457" s="91">
        <f t="shared" si="228"/>
        <v>0</v>
      </c>
      <c r="P457" s="91"/>
      <c r="Q457" s="91"/>
      <c r="R457" s="91"/>
    </row>
    <row r="458" spans="1:18" ht="40.5">
      <c r="A458" s="120" t="s">
        <v>431</v>
      </c>
      <c r="B458" s="95">
        <v>546</v>
      </c>
      <c r="C458" s="94" t="s">
        <v>152</v>
      </c>
      <c r="D458" s="94" t="s">
        <v>156</v>
      </c>
      <c r="E458" s="94" t="s">
        <v>610</v>
      </c>
      <c r="F458" s="94"/>
      <c r="G458" s="91">
        <f>G459</f>
        <v>7608.8</v>
      </c>
      <c r="H458" s="91">
        <f t="shared" si="228"/>
        <v>0</v>
      </c>
      <c r="I458" s="91">
        <f t="shared" si="228"/>
        <v>0</v>
      </c>
      <c r="J458" s="91">
        <f t="shared" si="228"/>
        <v>0</v>
      </c>
      <c r="K458" s="91">
        <f t="shared" si="228"/>
        <v>0</v>
      </c>
      <c r="L458" s="91">
        <f t="shared" si="228"/>
        <v>0</v>
      </c>
      <c r="M458" s="91">
        <f t="shared" si="228"/>
        <v>0</v>
      </c>
      <c r="N458" s="91">
        <f t="shared" si="228"/>
        <v>0</v>
      </c>
      <c r="O458" s="91">
        <f t="shared" si="228"/>
        <v>0</v>
      </c>
      <c r="P458" s="91"/>
      <c r="Q458" s="91"/>
      <c r="R458" s="91"/>
    </row>
    <row r="459" spans="1:18" ht="20.25">
      <c r="A459" s="100" t="s">
        <v>265</v>
      </c>
      <c r="B459" s="95">
        <v>546</v>
      </c>
      <c r="C459" s="94" t="s">
        <v>152</v>
      </c>
      <c r="D459" s="94" t="s">
        <v>156</v>
      </c>
      <c r="E459" s="94" t="s">
        <v>610</v>
      </c>
      <c r="F459" s="94" t="s">
        <v>264</v>
      </c>
      <c r="G459" s="91">
        <v>7608.8</v>
      </c>
      <c r="H459" s="91"/>
      <c r="I459" s="91"/>
      <c r="J459" s="91"/>
      <c r="K459" s="91">
        <v>0</v>
      </c>
      <c r="L459" s="91"/>
      <c r="M459" s="91"/>
      <c r="N459" s="91"/>
      <c r="O459" s="91">
        <v>0</v>
      </c>
      <c r="P459" s="91"/>
      <c r="Q459" s="91"/>
      <c r="R459" s="91"/>
    </row>
    <row r="460" spans="1:18" ht="20.25">
      <c r="A460" s="126" t="s">
        <v>201</v>
      </c>
      <c r="B460" s="95">
        <v>546</v>
      </c>
      <c r="C460" s="94" t="s">
        <v>152</v>
      </c>
      <c r="D460" s="94" t="s">
        <v>202</v>
      </c>
      <c r="E460" s="94"/>
      <c r="F460" s="94"/>
      <c r="G460" s="91">
        <f>G468+G461</f>
        <v>1236.8</v>
      </c>
      <c r="H460" s="91">
        <f aca="true" t="shared" si="229" ref="H460:R460">H468+H461</f>
        <v>491.2</v>
      </c>
      <c r="I460" s="91">
        <f t="shared" si="229"/>
        <v>32</v>
      </c>
      <c r="J460" s="91">
        <f t="shared" si="229"/>
        <v>0</v>
      </c>
      <c r="K460" s="91">
        <f t="shared" si="229"/>
        <v>523.2</v>
      </c>
      <c r="L460" s="91">
        <f t="shared" si="229"/>
        <v>491.2</v>
      </c>
      <c r="M460" s="91">
        <f t="shared" si="229"/>
        <v>32</v>
      </c>
      <c r="N460" s="91">
        <f t="shared" si="229"/>
        <v>0</v>
      </c>
      <c r="O460" s="91">
        <f t="shared" si="229"/>
        <v>523.2</v>
      </c>
      <c r="P460" s="91">
        <f t="shared" si="229"/>
        <v>491.2</v>
      </c>
      <c r="Q460" s="91">
        <f t="shared" si="229"/>
        <v>32</v>
      </c>
      <c r="R460" s="91">
        <f t="shared" si="229"/>
        <v>0</v>
      </c>
    </row>
    <row r="461" spans="1:18" ht="40.5">
      <c r="A461" s="100" t="s">
        <v>448</v>
      </c>
      <c r="B461" s="95">
        <v>546</v>
      </c>
      <c r="C461" s="94" t="s">
        <v>152</v>
      </c>
      <c r="D461" s="94" t="s">
        <v>202</v>
      </c>
      <c r="E461" s="108" t="s">
        <v>292</v>
      </c>
      <c r="F461" s="94"/>
      <c r="G461" s="91">
        <f aca="true" t="shared" si="230" ref="G461:R462">G462</f>
        <v>1230.6</v>
      </c>
      <c r="H461" s="91">
        <f t="shared" si="230"/>
        <v>491.2</v>
      </c>
      <c r="I461" s="91">
        <f t="shared" si="230"/>
        <v>25.8</v>
      </c>
      <c r="J461" s="91">
        <f t="shared" si="230"/>
        <v>0</v>
      </c>
      <c r="K461" s="91">
        <f t="shared" si="230"/>
        <v>517</v>
      </c>
      <c r="L461" s="91">
        <f t="shared" si="230"/>
        <v>491.2</v>
      </c>
      <c r="M461" s="91">
        <f t="shared" si="230"/>
        <v>25.8</v>
      </c>
      <c r="N461" s="91">
        <f t="shared" si="230"/>
        <v>0</v>
      </c>
      <c r="O461" s="91">
        <f t="shared" si="230"/>
        <v>517</v>
      </c>
      <c r="P461" s="91">
        <f t="shared" si="230"/>
        <v>491.2</v>
      </c>
      <c r="Q461" s="91">
        <f t="shared" si="230"/>
        <v>25.8</v>
      </c>
      <c r="R461" s="91">
        <f t="shared" si="230"/>
        <v>0</v>
      </c>
    </row>
    <row r="462" spans="1:18" ht="40.5">
      <c r="A462" s="100" t="s">
        <v>449</v>
      </c>
      <c r="B462" s="95">
        <v>546</v>
      </c>
      <c r="C462" s="94" t="s">
        <v>152</v>
      </c>
      <c r="D462" s="94" t="s">
        <v>202</v>
      </c>
      <c r="E462" s="108" t="s">
        <v>417</v>
      </c>
      <c r="F462" s="94"/>
      <c r="G462" s="91">
        <f t="shared" si="230"/>
        <v>1230.6</v>
      </c>
      <c r="H462" s="91">
        <f t="shared" si="230"/>
        <v>491.2</v>
      </c>
      <c r="I462" s="91">
        <f t="shared" si="230"/>
        <v>25.8</v>
      </c>
      <c r="J462" s="91">
        <f t="shared" si="230"/>
        <v>0</v>
      </c>
      <c r="K462" s="91">
        <f t="shared" si="230"/>
        <v>517</v>
      </c>
      <c r="L462" s="91">
        <f t="shared" si="230"/>
        <v>491.2</v>
      </c>
      <c r="M462" s="91">
        <f t="shared" si="230"/>
        <v>25.8</v>
      </c>
      <c r="N462" s="91">
        <f t="shared" si="230"/>
        <v>0</v>
      </c>
      <c r="O462" s="91">
        <f t="shared" si="230"/>
        <v>517</v>
      </c>
      <c r="P462" s="91">
        <f t="shared" si="230"/>
        <v>491.2</v>
      </c>
      <c r="Q462" s="91">
        <f t="shared" si="230"/>
        <v>25.8</v>
      </c>
      <c r="R462" s="91">
        <f t="shared" si="230"/>
        <v>0</v>
      </c>
    </row>
    <row r="463" spans="1:18" ht="40.5">
      <c r="A463" s="100" t="s">
        <v>421</v>
      </c>
      <c r="B463" s="95">
        <v>546</v>
      </c>
      <c r="C463" s="94" t="s">
        <v>152</v>
      </c>
      <c r="D463" s="94" t="s">
        <v>202</v>
      </c>
      <c r="E463" s="108" t="s">
        <v>418</v>
      </c>
      <c r="F463" s="94"/>
      <c r="G463" s="91">
        <f>G466+G464</f>
        <v>1230.6</v>
      </c>
      <c r="H463" s="91">
        <f aca="true" t="shared" si="231" ref="H463:O463">H466+H464</f>
        <v>491.2</v>
      </c>
      <c r="I463" s="91">
        <f t="shared" si="231"/>
        <v>25.8</v>
      </c>
      <c r="J463" s="91">
        <f t="shared" si="231"/>
        <v>0</v>
      </c>
      <c r="K463" s="91">
        <f t="shared" si="231"/>
        <v>517</v>
      </c>
      <c r="L463" s="91">
        <f t="shared" si="231"/>
        <v>491.2</v>
      </c>
      <c r="M463" s="91">
        <f t="shared" si="231"/>
        <v>25.8</v>
      </c>
      <c r="N463" s="91">
        <f t="shared" si="231"/>
        <v>0</v>
      </c>
      <c r="O463" s="91">
        <f t="shared" si="231"/>
        <v>517</v>
      </c>
      <c r="P463" s="91">
        <f>P466</f>
        <v>491.2</v>
      </c>
      <c r="Q463" s="91">
        <f>Q466</f>
        <v>25.8</v>
      </c>
      <c r="R463" s="91">
        <f>R466</f>
        <v>0</v>
      </c>
    </row>
    <row r="464" spans="1:18" ht="40.5">
      <c r="A464" s="100" t="s">
        <v>617</v>
      </c>
      <c r="B464" s="95">
        <v>547</v>
      </c>
      <c r="C464" s="94" t="s">
        <v>152</v>
      </c>
      <c r="D464" s="94" t="s">
        <v>202</v>
      </c>
      <c r="E464" s="108" t="s">
        <v>616</v>
      </c>
      <c r="F464" s="94"/>
      <c r="G464" s="91">
        <f>G465</f>
        <v>713.5</v>
      </c>
      <c r="H464" s="91">
        <f aca="true" t="shared" si="232" ref="H464:O464">H465</f>
        <v>0</v>
      </c>
      <c r="I464" s="91">
        <f t="shared" si="232"/>
        <v>0</v>
      </c>
      <c r="J464" s="91">
        <f t="shared" si="232"/>
        <v>0</v>
      </c>
      <c r="K464" s="91">
        <f t="shared" si="232"/>
        <v>0</v>
      </c>
      <c r="L464" s="91">
        <f t="shared" si="232"/>
        <v>0</v>
      </c>
      <c r="M464" s="91">
        <f t="shared" si="232"/>
        <v>0</v>
      </c>
      <c r="N464" s="91">
        <f t="shared" si="232"/>
        <v>0</v>
      </c>
      <c r="O464" s="91">
        <f t="shared" si="232"/>
        <v>0</v>
      </c>
      <c r="P464" s="91"/>
      <c r="Q464" s="91"/>
      <c r="R464" s="91"/>
    </row>
    <row r="465" spans="1:18" ht="60.75">
      <c r="A465" s="100" t="s">
        <v>615</v>
      </c>
      <c r="B465" s="95">
        <v>548</v>
      </c>
      <c r="C465" s="94" t="s">
        <v>152</v>
      </c>
      <c r="D465" s="94" t="s">
        <v>202</v>
      </c>
      <c r="E465" s="108" t="s">
        <v>616</v>
      </c>
      <c r="F465" s="94" t="s">
        <v>614</v>
      </c>
      <c r="G465" s="91">
        <v>713.5</v>
      </c>
      <c r="H465" s="91"/>
      <c r="I465" s="91"/>
      <c r="J465" s="91"/>
      <c r="K465" s="91">
        <v>0</v>
      </c>
      <c r="L465" s="91"/>
      <c r="M465" s="91"/>
      <c r="N465" s="91"/>
      <c r="O465" s="91">
        <v>0</v>
      </c>
      <c r="P465" s="91"/>
      <c r="Q465" s="91"/>
      <c r="R465" s="91"/>
    </row>
    <row r="466" spans="1:18" ht="40.5">
      <c r="A466" s="100" t="s">
        <v>420</v>
      </c>
      <c r="B466" s="95">
        <v>546</v>
      </c>
      <c r="C466" s="94" t="s">
        <v>152</v>
      </c>
      <c r="D466" s="94" t="s">
        <v>202</v>
      </c>
      <c r="E466" s="108" t="s">
        <v>419</v>
      </c>
      <c r="F466" s="94"/>
      <c r="G466" s="91">
        <f aca="true" t="shared" si="233" ref="G466:R466">G467</f>
        <v>517.1</v>
      </c>
      <c r="H466" s="91">
        <f t="shared" si="233"/>
        <v>491.2</v>
      </c>
      <c r="I466" s="91">
        <f t="shared" si="233"/>
        <v>25.8</v>
      </c>
      <c r="J466" s="91">
        <f t="shared" si="233"/>
        <v>0</v>
      </c>
      <c r="K466" s="91">
        <f t="shared" si="233"/>
        <v>517</v>
      </c>
      <c r="L466" s="91">
        <f t="shared" si="233"/>
        <v>491.2</v>
      </c>
      <c r="M466" s="91">
        <f t="shared" si="233"/>
        <v>25.8</v>
      </c>
      <c r="N466" s="91">
        <f t="shared" si="233"/>
        <v>0</v>
      </c>
      <c r="O466" s="91">
        <f t="shared" si="233"/>
        <v>517</v>
      </c>
      <c r="P466" s="91">
        <f t="shared" si="233"/>
        <v>491.2</v>
      </c>
      <c r="Q466" s="91">
        <f t="shared" si="233"/>
        <v>25.8</v>
      </c>
      <c r="R466" s="91">
        <f t="shared" si="233"/>
        <v>0</v>
      </c>
    </row>
    <row r="467" spans="1:18" ht="60.75">
      <c r="A467" s="100" t="s">
        <v>615</v>
      </c>
      <c r="B467" s="95">
        <v>546</v>
      </c>
      <c r="C467" s="94" t="s">
        <v>152</v>
      </c>
      <c r="D467" s="94" t="s">
        <v>202</v>
      </c>
      <c r="E467" s="108" t="s">
        <v>419</v>
      </c>
      <c r="F467" s="94" t="s">
        <v>614</v>
      </c>
      <c r="G467" s="91">
        <v>517.1</v>
      </c>
      <c r="H467" s="91">
        <v>491.2</v>
      </c>
      <c r="I467" s="91">
        <v>25.8</v>
      </c>
      <c r="J467" s="91"/>
      <c r="K467" s="91">
        <f>L467+M467+N467</f>
        <v>517</v>
      </c>
      <c r="L467" s="91">
        <v>491.2</v>
      </c>
      <c r="M467" s="91">
        <v>25.8</v>
      </c>
      <c r="N467" s="91"/>
      <c r="O467" s="91">
        <f>P467+Q467+R467</f>
        <v>517</v>
      </c>
      <c r="P467" s="91">
        <v>491.2</v>
      </c>
      <c r="Q467" s="91">
        <v>25.8</v>
      </c>
      <c r="R467" s="91"/>
    </row>
    <row r="468" spans="1:18" ht="20.25">
      <c r="A468" s="100" t="s">
        <v>409</v>
      </c>
      <c r="B468" s="95">
        <v>546</v>
      </c>
      <c r="C468" s="94" t="s">
        <v>152</v>
      </c>
      <c r="D468" s="94" t="s">
        <v>202</v>
      </c>
      <c r="E468" s="95" t="s">
        <v>280</v>
      </c>
      <c r="F468" s="94"/>
      <c r="G468" s="91">
        <f>G469</f>
        <v>6.2</v>
      </c>
      <c r="H468" s="91">
        <f aca="true" t="shared" si="234" ref="H468:R469">H469</f>
        <v>0</v>
      </c>
      <c r="I468" s="91">
        <f t="shared" si="234"/>
        <v>6.2</v>
      </c>
      <c r="J468" s="91">
        <f t="shared" si="234"/>
        <v>0</v>
      </c>
      <c r="K468" s="91">
        <f t="shared" si="234"/>
        <v>6.2</v>
      </c>
      <c r="L468" s="91">
        <f t="shared" si="234"/>
        <v>0</v>
      </c>
      <c r="M468" s="91">
        <f t="shared" si="234"/>
        <v>6.2</v>
      </c>
      <c r="N468" s="91">
        <f t="shared" si="234"/>
        <v>0</v>
      </c>
      <c r="O468" s="91">
        <f t="shared" si="234"/>
        <v>6.2</v>
      </c>
      <c r="P468" s="91">
        <f t="shared" si="234"/>
        <v>0</v>
      </c>
      <c r="Q468" s="91">
        <f t="shared" si="234"/>
        <v>6.2</v>
      </c>
      <c r="R468" s="91">
        <f t="shared" si="234"/>
        <v>0</v>
      </c>
    </row>
    <row r="469" spans="1:18" ht="40.5">
      <c r="A469" s="100" t="s">
        <v>273</v>
      </c>
      <c r="B469" s="95">
        <v>546</v>
      </c>
      <c r="C469" s="94" t="s">
        <v>152</v>
      </c>
      <c r="D469" s="94" t="s">
        <v>202</v>
      </c>
      <c r="E469" s="95" t="s">
        <v>79</v>
      </c>
      <c r="F469" s="94"/>
      <c r="G469" s="91">
        <f>G470</f>
        <v>6.2</v>
      </c>
      <c r="H469" s="91">
        <f t="shared" si="234"/>
        <v>0</v>
      </c>
      <c r="I469" s="91">
        <f t="shared" si="234"/>
        <v>6.2</v>
      </c>
      <c r="J469" s="91">
        <f t="shared" si="234"/>
        <v>0</v>
      </c>
      <c r="K469" s="91">
        <f t="shared" si="234"/>
        <v>6.2</v>
      </c>
      <c r="L469" s="91">
        <f t="shared" si="234"/>
        <v>0</v>
      </c>
      <c r="M469" s="91">
        <f t="shared" si="234"/>
        <v>6.2</v>
      </c>
      <c r="N469" s="91">
        <f t="shared" si="234"/>
        <v>0</v>
      </c>
      <c r="O469" s="91">
        <f t="shared" si="234"/>
        <v>6.2</v>
      </c>
      <c r="P469" s="91">
        <f t="shared" si="234"/>
        <v>0</v>
      </c>
      <c r="Q469" s="91">
        <f t="shared" si="234"/>
        <v>6.2</v>
      </c>
      <c r="R469" s="91">
        <f t="shared" si="234"/>
        <v>0</v>
      </c>
    </row>
    <row r="470" spans="1:18" ht="60.75">
      <c r="A470" s="100" t="s">
        <v>109</v>
      </c>
      <c r="B470" s="95">
        <v>546</v>
      </c>
      <c r="C470" s="94" t="s">
        <v>152</v>
      </c>
      <c r="D470" s="94" t="s">
        <v>202</v>
      </c>
      <c r="E470" s="95" t="s">
        <v>128</v>
      </c>
      <c r="F470" s="94"/>
      <c r="G470" s="91">
        <f aca="true" t="shared" si="235" ref="G470:R470">G471</f>
        <v>6.2</v>
      </c>
      <c r="H470" s="91">
        <f t="shared" si="235"/>
        <v>0</v>
      </c>
      <c r="I470" s="91">
        <f t="shared" si="235"/>
        <v>6.2</v>
      </c>
      <c r="J470" s="91">
        <f t="shared" si="235"/>
        <v>0</v>
      </c>
      <c r="K470" s="91">
        <f t="shared" si="235"/>
        <v>6.2</v>
      </c>
      <c r="L470" s="91">
        <f t="shared" si="235"/>
        <v>0</v>
      </c>
      <c r="M470" s="91">
        <f t="shared" si="235"/>
        <v>6.2</v>
      </c>
      <c r="N470" s="91">
        <f t="shared" si="235"/>
        <v>0</v>
      </c>
      <c r="O470" s="91">
        <f t="shared" si="235"/>
        <v>6.2</v>
      </c>
      <c r="P470" s="91">
        <f t="shared" si="235"/>
        <v>0</v>
      </c>
      <c r="Q470" s="91">
        <f t="shared" si="235"/>
        <v>6.2</v>
      </c>
      <c r="R470" s="91">
        <f t="shared" si="235"/>
        <v>0</v>
      </c>
    </row>
    <row r="471" spans="1:18" ht="20.25">
      <c r="A471" s="100" t="s">
        <v>265</v>
      </c>
      <c r="B471" s="95">
        <v>546</v>
      </c>
      <c r="C471" s="94" t="s">
        <v>152</v>
      </c>
      <c r="D471" s="94" t="s">
        <v>202</v>
      </c>
      <c r="E471" s="95" t="s">
        <v>128</v>
      </c>
      <c r="F471" s="94" t="s">
        <v>264</v>
      </c>
      <c r="G471" s="91">
        <f>H471+I471+J471</f>
        <v>6.2</v>
      </c>
      <c r="H471" s="91"/>
      <c r="I471" s="91">
        <v>6.2</v>
      </c>
      <c r="J471" s="91"/>
      <c r="K471" s="91">
        <f>L471+M471+N471</f>
        <v>6.2</v>
      </c>
      <c r="L471" s="91"/>
      <c r="M471" s="91">
        <v>6.2</v>
      </c>
      <c r="N471" s="91"/>
      <c r="O471" s="91">
        <f>P471+Q471+R471</f>
        <v>6.2</v>
      </c>
      <c r="P471" s="91"/>
      <c r="Q471" s="91">
        <v>6.2</v>
      </c>
      <c r="R471" s="91"/>
    </row>
    <row r="472" spans="1:18" ht="20.25">
      <c r="A472" s="92" t="s">
        <v>196</v>
      </c>
      <c r="B472" s="95">
        <v>546</v>
      </c>
      <c r="C472" s="94" t="s">
        <v>159</v>
      </c>
      <c r="D472" s="94" t="s">
        <v>548</v>
      </c>
      <c r="E472" s="95"/>
      <c r="F472" s="94"/>
      <c r="G472" s="91">
        <f>G473+G481+G500</f>
        <v>3165.3</v>
      </c>
      <c r="H472" s="91">
        <f aca="true" t="shared" si="236" ref="H472:R472">H473+H481</f>
        <v>0</v>
      </c>
      <c r="I472" s="91">
        <f t="shared" si="236"/>
        <v>1153.8000000000002</v>
      </c>
      <c r="J472" s="91">
        <f t="shared" si="236"/>
        <v>0</v>
      </c>
      <c r="K472" s="91">
        <f>K473+K481+K500</f>
        <v>818</v>
      </c>
      <c r="L472" s="91">
        <f>L473+L481+L500</f>
        <v>0</v>
      </c>
      <c r="M472" s="91">
        <f>M473+M481+M500</f>
        <v>818</v>
      </c>
      <c r="N472" s="91">
        <f>N473+N481+N500</f>
        <v>0</v>
      </c>
      <c r="O472" s="91">
        <f>O473+O481+O500</f>
        <v>22297.4</v>
      </c>
      <c r="P472" s="91">
        <f t="shared" si="236"/>
        <v>20835</v>
      </c>
      <c r="Q472" s="91">
        <f t="shared" si="236"/>
        <v>818</v>
      </c>
      <c r="R472" s="91">
        <f t="shared" si="236"/>
        <v>644.4</v>
      </c>
    </row>
    <row r="473" spans="1:18" ht="20.25">
      <c r="A473" s="92" t="s">
        <v>197</v>
      </c>
      <c r="B473" s="95">
        <v>546</v>
      </c>
      <c r="C473" s="94" t="s">
        <v>159</v>
      </c>
      <c r="D473" s="94" t="s">
        <v>151</v>
      </c>
      <c r="E473" s="95"/>
      <c r="F473" s="94"/>
      <c r="G473" s="91">
        <f>G478+G474</f>
        <v>1118.2</v>
      </c>
      <c r="H473" s="91">
        <f aca="true" t="shared" si="237" ref="H473:R473">H478+H474</f>
        <v>0</v>
      </c>
      <c r="I473" s="91">
        <f t="shared" si="237"/>
        <v>609.1</v>
      </c>
      <c r="J473" s="91">
        <f t="shared" si="237"/>
        <v>0</v>
      </c>
      <c r="K473" s="91">
        <f t="shared" si="237"/>
        <v>609.1</v>
      </c>
      <c r="L473" s="91">
        <f t="shared" si="237"/>
        <v>0</v>
      </c>
      <c r="M473" s="91">
        <f t="shared" si="237"/>
        <v>609.1</v>
      </c>
      <c r="N473" s="91">
        <f t="shared" si="237"/>
        <v>0</v>
      </c>
      <c r="O473" s="91">
        <f t="shared" si="237"/>
        <v>609.1</v>
      </c>
      <c r="P473" s="91">
        <f t="shared" si="237"/>
        <v>0</v>
      </c>
      <c r="Q473" s="91">
        <f t="shared" si="237"/>
        <v>609.1</v>
      </c>
      <c r="R473" s="91">
        <f t="shared" si="237"/>
        <v>0</v>
      </c>
    </row>
    <row r="474" spans="1:18" ht="40.5">
      <c r="A474" s="92" t="s">
        <v>462</v>
      </c>
      <c r="B474" s="95">
        <v>546</v>
      </c>
      <c r="C474" s="94" t="s">
        <v>159</v>
      </c>
      <c r="D474" s="94" t="s">
        <v>151</v>
      </c>
      <c r="E474" s="94" t="s">
        <v>325</v>
      </c>
      <c r="F474" s="94"/>
      <c r="G474" s="91">
        <f>G475</f>
        <v>1000</v>
      </c>
      <c r="H474" s="91">
        <f aca="true" t="shared" si="238" ref="H474:R474">H475</f>
        <v>0</v>
      </c>
      <c r="I474" s="91">
        <f t="shared" si="238"/>
        <v>500</v>
      </c>
      <c r="J474" s="91">
        <f t="shared" si="238"/>
        <v>0</v>
      </c>
      <c r="K474" s="91">
        <f t="shared" si="238"/>
        <v>500</v>
      </c>
      <c r="L474" s="91">
        <f t="shared" si="238"/>
        <v>0</v>
      </c>
      <c r="M474" s="91">
        <f t="shared" si="238"/>
        <v>500</v>
      </c>
      <c r="N474" s="91">
        <f t="shared" si="238"/>
        <v>0</v>
      </c>
      <c r="O474" s="91">
        <f t="shared" si="238"/>
        <v>500</v>
      </c>
      <c r="P474" s="91">
        <f t="shared" si="238"/>
        <v>0</v>
      </c>
      <c r="Q474" s="91">
        <f t="shared" si="238"/>
        <v>500</v>
      </c>
      <c r="R474" s="91">
        <f t="shared" si="238"/>
        <v>0</v>
      </c>
    </row>
    <row r="475" spans="1:18" ht="20.25">
      <c r="A475" s="127" t="s">
        <v>33</v>
      </c>
      <c r="B475" s="95">
        <v>546</v>
      </c>
      <c r="C475" s="94" t="s">
        <v>159</v>
      </c>
      <c r="D475" s="94" t="s">
        <v>151</v>
      </c>
      <c r="E475" s="94" t="s">
        <v>34</v>
      </c>
      <c r="F475" s="94"/>
      <c r="G475" s="91">
        <f>G476</f>
        <v>1000</v>
      </c>
      <c r="H475" s="91">
        <f aca="true" t="shared" si="239" ref="H475:R476">H476</f>
        <v>0</v>
      </c>
      <c r="I475" s="91">
        <f t="shared" si="239"/>
        <v>500</v>
      </c>
      <c r="J475" s="91">
        <f t="shared" si="239"/>
        <v>0</v>
      </c>
      <c r="K475" s="91">
        <f t="shared" si="239"/>
        <v>500</v>
      </c>
      <c r="L475" s="91">
        <f t="shared" si="239"/>
        <v>0</v>
      </c>
      <c r="M475" s="91">
        <f t="shared" si="239"/>
        <v>500</v>
      </c>
      <c r="N475" s="91">
        <f t="shared" si="239"/>
        <v>0</v>
      </c>
      <c r="O475" s="91">
        <f t="shared" si="239"/>
        <v>500</v>
      </c>
      <c r="P475" s="91">
        <f t="shared" si="239"/>
        <v>0</v>
      </c>
      <c r="Q475" s="91">
        <f t="shared" si="239"/>
        <v>500</v>
      </c>
      <c r="R475" s="91">
        <f t="shared" si="239"/>
        <v>0</v>
      </c>
    </row>
    <row r="476" spans="1:18" ht="20.25">
      <c r="A476" s="127" t="s">
        <v>267</v>
      </c>
      <c r="B476" s="95">
        <v>546</v>
      </c>
      <c r="C476" s="94" t="s">
        <v>159</v>
      </c>
      <c r="D476" s="94" t="s">
        <v>151</v>
      </c>
      <c r="E476" s="94" t="s">
        <v>35</v>
      </c>
      <c r="F476" s="94"/>
      <c r="G476" s="91">
        <f>G477</f>
        <v>1000</v>
      </c>
      <c r="H476" s="91">
        <f t="shared" si="239"/>
        <v>0</v>
      </c>
      <c r="I476" s="91">
        <f t="shared" si="239"/>
        <v>500</v>
      </c>
      <c r="J476" s="91">
        <f t="shared" si="239"/>
        <v>0</v>
      </c>
      <c r="K476" s="91">
        <f t="shared" si="239"/>
        <v>500</v>
      </c>
      <c r="L476" s="91">
        <f t="shared" si="239"/>
        <v>0</v>
      </c>
      <c r="M476" s="91">
        <f t="shared" si="239"/>
        <v>500</v>
      </c>
      <c r="N476" s="91">
        <f t="shared" si="239"/>
        <v>0</v>
      </c>
      <c r="O476" s="91">
        <f t="shared" si="239"/>
        <v>500</v>
      </c>
      <c r="P476" s="91">
        <f t="shared" si="239"/>
        <v>0</v>
      </c>
      <c r="Q476" s="91">
        <f t="shared" si="239"/>
        <v>500</v>
      </c>
      <c r="R476" s="91">
        <f t="shared" si="239"/>
        <v>0</v>
      </c>
    </row>
    <row r="477" spans="1:18" ht="20.25">
      <c r="A477" s="92" t="s">
        <v>432</v>
      </c>
      <c r="B477" s="95">
        <v>546</v>
      </c>
      <c r="C477" s="94" t="s">
        <v>159</v>
      </c>
      <c r="D477" s="94" t="s">
        <v>151</v>
      </c>
      <c r="E477" s="94" t="s">
        <v>35</v>
      </c>
      <c r="F477" s="94" t="s">
        <v>216</v>
      </c>
      <c r="G477" s="91">
        <v>1000</v>
      </c>
      <c r="H477" s="91"/>
      <c r="I477" s="91">
        <v>500</v>
      </c>
      <c r="J477" s="91"/>
      <c r="K477" s="91">
        <f>L477+M477+N477</f>
        <v>500</v>
      </c>
      <c r="L477" s="91"/>
      <c r="M477" s="91">
        <v>500</v>
      </c>
      <c r="N477" s="91"/>
      <c r="O477" s="91">
        <f>P477+Q477+R477</f>
        <v>500</v>
      </c>
      <c r="P477" s="91"/>
      <c r="Q477" s="91">
        <v>500</v>
      </c>
      <c r="R477" s="91"/>
    </row>
    <row r="478" spans="1:18" ht="20.25">
      <c r="A478" s="92" t="s">
        <v>197</v>
      </c>
      <c r="B478" s="95">
        <v>546</v>
      </c>
      <c r="C478" s="94" t="s">
        <v>159</v>
      </c>
      <c r="D478" s="94" t="s">
        <v>151</v>
      </c>
      <c r="E478" s="95" t="s">
        <v>40</v>
      </c>
      <c r="F478" s="94"/>
      <c r="G478" s="91">
        <f>G479</f>
        <v>118.2</v>
      </c>
      <c r="H478" s="91">
        <f aca="true" t="shared" si="240" ref="H478:R479">H479</f>
        <v>0</v>
      </c>
      <c r="I478" s="91">
        <f t="shared" si="240"/>
        <v>109.1</v>
      </c>
      <c r="J478" s="91">
        <f t="shared" si="240"/>
        <v>0</v>
      </c>
      <c r="K478" s="91">
        <f t="shared" si="240"/>
        <v>109.1</v>
      </c>
      <c r="L478" s="91">
        <f t="shared" si="240"/>
        <v>0</v>
      </c>
      <c r="M478" s="91">
        <f t="shared" si="240"/>
        <v>109.1</v>
      </c>
      <c r="N478" s="91">
        <f t="shared" si="240"/>
        <v>0</v>
      </c>
      <c r="O478" s="91">
        <f t="shared" si="240"/>
        <v>109.1</v>
      </c>
      <c r="P478" s="91">
        <f t="shared" si="240"/>
        <v>0</v>
      </c>
      <c r="Q478" s="91">
        <f t="shared" si="240"/>
        <v>109.1</v>
      </c>
      <c r="R478" s="91">
        <f t="shared" si="240"/>
        <v>0</v>
      </c>
    </row>
    <row r="479" spans="1:18" ht="20.25">
      <c r="A479" s="92" t="s">
        <v>365</v>
      </c>
      <c r="B479" s="95">
        <v>546</v>
      </c>
      <c r="C479" s="94" t="s">
        <v>159</v>
      </c>
      <c r="D479" s="94" t="s">
        <v>151</v>
      </c>
      <c r="E479" s="95" t="s">
        <v>41</v>
      </c>
      <c r="F479" s="94"/>
      <c r="G479" s="91">
        <f>G480</f>
        <v>118.2</v>
      </c>
      <c r="H479" s="91">
        <f t="shared" si="240"/>
        <v>0</v>
      </c>
      <c r="I479" s="91">
        <f t="shared" si="240"/>
        <v>109.1</v>
      </c>
      <c r="J479" s="91">
        <f t="shared" si="240"/>
        <v>0</v>
      </c>
      <c r="K479" s="91">
        <f t="shared" si="240"/>
        <v>109.1</v>
      </c>
      <c r="L479" s="91">
        <f t="shared" si="240"/>
        <v>0</v>
      </c>
      <c r="M479" s="91">
        <f t="shared" si="240"/>
        <v>109.1</v>
      </c>
      <c r="N479" s="91">
        <f t="shared" si="240"/>
        <v>0</v>
      </c>
      <c r="O479" s="91">
        <f t="shared" si="240"/>
        <v>109.1</v>
      </c>
      <c r="P479" s="91">
        <f t="shared" si="240"/>
        <v>0</v>
      </c>
      <c r="Q479" s="91">
        <f t="shared" si="240"/>
        <v>109.1</v>
      </c>
      <c r="R479" s="91">
        <f t="shared" si="240"/>
        <v>0</v>
      </c>
    </row>
    <row r="480" spans="1:18" ht="40.5">
      <c r="A480" s="92" t="s">
        <v>118</v>
      </c>
      <c r="B480" s="95">
        <v>546</v>
      </c>
      <c r="C480" s="94" t="s">
        <v>159</v>
      </c>
      <c r="D480" s="94" t="s">
        <v>151</v>
      </c>
      <c r="E480" s="95" t="s">
        <v>41</v>
      </c>
      <c r="F480" s="94" t="s">
        <v>209</v>
      </c>
      <c r="G480" s="91">
        <v>118.2</v>
      </c>
      <c r="H480" s="91"/>
      <c r="I480" s="91">
        <v>109.1</v>
      </c>
      <c r="J480" s="91"/>
      <c r="K480" s="91">
        <f>L480+M480+N480</f>
        <v>109.1</v>
      </c>
      <c r="L480" s="91"/>
      <c r="M480" s="91">
        <v>109.1</v>
      </c>
      <c r="N480" s="91"/>
      <c r="O480" s="91">
        <f>P480+Q480+R480</f>
        <v>109.1</v>
      </c>
      <c r="P480" s="91"/>
      <c r="Q480" s="91">
        <v>109.1</v>
      </c>
      <c r="R480" s="91"/>
    </row>
    <row r="481" spans="1:18" ht="20.25">
      <c r="A481" s="100" t="s">
        <v>188</v>
      </c>
      <c r="B481" s="95">
        <v>546</v>
      </c>
      <c r="C481" s="94" t="s">
        <v>159</v>
      </c>
      <c r="D481" s="94" t="s">
        <v>155</v>
      </c>
      <c r="E481" s="95"/>
      <c r="F481" s="94"/>
      <c r="G481" s="91">
        <f aca="true" t="shared" si="241" ref="G481:R481">G482+G497</f>
        <v>247.10000000000002</v>
      </c>
      <c r="H481" s="91">
        <f t="shared" si="241"/>
        <v>0</v>
      </c>
      <c r="I481" s="91">
        <f t="shared" si="241"/>
        <v>544.7</v>
      </c>
      <c r="J481" s="91">
        <f t="shared" si="241"/>
        <v>0</v>
      </c>
      <c r="K481" s="91">
        <f t="shared" si="241"/>
        <v>208.9</v>
      </c>
      <c r="L481" s="91">
        <f t="shared" si="241"/>
        <v>0</v>
      </c>
      <c r="M481" s="91">
        <f t="shared" si="241"/>
        <v>208.9</v>
      </c>
      <c r="N481" s="91">
        <f t="shared" si="241"/>
        <v>0</v>
      </c>
      <c r="O481" s="91">
        <f t="shared" si="241"/>
        <v>21688.300000000003</v>
      </c>
      <c r="P481" s="91">
        <f t="shared" si="241"/>
        <v>20835</v>
      </c>
      <c r="Q481" s="91">
        <f t="shared" si="241"/>
        <v>208.9</v>
      </c>
      <c r="R481" s="91">
        <f t="shared" si="241"/>
        <v>644.4</v>
      </c>
    </row>
    <row r="482" spans="1:18" ht="60.75">
      <c r="A482" s="92" t="s">
        <v>459</v>
      </c>
      <c r="B482" s="95">
        <v>546</v>
      </c>
      <c r="C482" s="94" t="s">
        <v>159</v>
      </c>
      <c r="D482" s="94" t="s">
        <v>155</v>
      </c>
      <c r="E482" s="94" t="s">
        <v>298</v>
      </c>
      <c r="F482" s="94"/>
      <c r="G482" s="91">
        <f aca="true" t="shared" si="242" ref="G482:R482">G483+G490</f>
        <v>211.3</v>
      </c>
      <c r="H482" s="91">
        <f t="shared" si="242"/>
        <v>0</v>
      </c>
      <c r="I482" s="91">
        <f t="shared" si="242"/>
        <v>468</v>
      </c>
      <c r="J482" s="91">
        <f t="shared" si="242"/>
        <v>0</v>
      </c>
      <c r="K482" s="91">
        <f t="shared" si="242"/>
        <v>168</v>
      </c>
      <c r="L482" s="91">
        <f t="shared" si="242"/>
        <v>0</v>
      </c>
      <c r="M482" s="91">
        <f t="shared" si="242"/>
        <v>168</v>
      </c>
      <c r="N482" s="91">
        <f t="shared" si="242"/>
        <v>0</v>
      </c>
      <c r="O482" s="91">
        <f t="shared" si="242"/>
        <v>21647.4</v>
      </c>
      <c r="P482" s="91">
        <f t="shared" si="242"/>
        <v>20835</v>
      </c>
      <c r="Q482" s="91">
        <f t="shared" si="242"/>
        <v>168</v>
      </c>
      <c r="R482" s="91">
        <f t="shared" si="242"/>
        <v>644.4</v>
      </c>
    </row>
    <row r="483" spans="1:18" ht="40.5">
      <c r="A483" s="92" t="s">
        <v>460</v>
      </c>
      <c r="B483" s="95">
        <v>546</v>
      </c>
      <c r="C483" s="94" t="s">
        <v>159</v>
      </c>
      <c r="D483" s="94" t="s">
        <v>155</v>
      </c>
      <c r="E483" s="94" t="s">
        <v>299</v>
      </c>
      <c r="F483" s="94"/>
      <c r="G483" s="91">
        <f>G487+G484</f>
        <v>52.4</v>
      </c>
      <c r="H483" s="91">
        <f aca="true" t="shared" si="243" ref="H483:R483">H487+H484</f>
        <v>0</v>
      </c>
      <c r="I483" s="91">
        <f t="shared" si="243"/>
        <v>468</v>
      </c>
      <c r="J483" s="91">
        <f t="shared" si="243"/>
        <v>0</v>
      </c>
      <c r="K483" s="91">
        <f t="shared" si="243"/>
        <v>168</v>
      </c>
      <c r="L483" s="91">
        <f t="shared" si="243"/>
        <v>0</v>
      </c>
      <c r="M483" s="91">
        <f t="shared" si="243"/>
        <v>168</v>
      </c>
      <c r="N483" s="91">
        <f t="shared" si="243"/>
        <v>0</v>
      </c>
      <c r="O483" s="91">
        <f t="shared" si="243"/>
        <v>168</v>
      </c>
      <c r="P483" s="91">
        <f t="shared" si="243"/>
        <v>0</v>
      </c>
      <c r="Q483" s="91">
        <f t="shared" si="243"/>
        <v>168</v>
      </c>
      <c r="R483" s="91">
        <f t="shared" si="243"/>
        <v>0</v>
      </c>
    </row>
    <row r="484" spans="1:18" ht="40.5">
      <c r="A484" s="96" t="s">
        <v>513</v>
      </c>
      <c r="B484" s="95">
        <v>546</v>
      </c>
      <c r="C484" s="94" t="s">
        <v>159</v>
      </c>
      <c r="D484" s="94" t="s">
        <v>155</v>
      </c>
      <c r="E484" s="94" t="s">
        <v>65</v>
      </c>
      <c r="F484" s="94"/>
      <c r="G484" s="91">
        <f>G485</f>
        <v>52.4</v>
      </c>
      <c r="H484" s="91">
        <f aca="true" t="shared" si="244" ref="H484:R485">H485</f>
        <v>0</v>
      </c>
      <c r="I484" s="91">
        <f t="shared" si="244"/>
        <v>168</v>
      </c>
      <c r="J484" s="91">
        <f t="shared" si="244"/>
        <v>0</v>
      </c>
      <c r="K484" s="91">
        <f t="shared" si="244"/>
        <v>168</v>
      </c>
      <c r="L484" s="91">
        <f t="shared" si="244"/>
        <v>0</v>
      </c>
      <c r="M484" s="91">
        <f t="shared" si="244"/>
        <v>168</v>
      </c>
      <c r="N484" s="91">
        <f t="shared" si="244"/>
        <v>0</v>
      </c>
      <c r="O484" s="91">
        <f t="shared" si="244"/>
        <v>168</v>
      </c>
      <c r="P484" s="91">
        <f t="shared" si="244"/>
        <v>0</v>
      </c>
      <c r="Q484" s="91">
        <f t="shared" si="244"/>
        <v>168</v>
      </c>
      <c r="R484" s="91">
        <f t="shared" si="244"/>
        <v>0</v>
      </c>
    </row>
    <row r="485" spans="1:18" ht="20.25">
      <c r="A485" s="96" t="s">
        <v>262</v>
      </c>
      <c r="B485" s="95">
        <v>546</v>
      </c>
      <c r="C485" s="94" t="s">
        <v>159</v>
      </c>
      <c r="D485" s="94" t="s">
        <v>155</v>
      </c>
      <c r="E485" s="94" t="s">
        <v>520</v>
      </c>
      <c r="F485" s="94"/>
      <c r="G485" s="91">
        <f>G486</f>
        <v>52.4</v>
      </c>
      <c r="H485" s="91">
        <f t="shared" si="244"/>
        <v>0</v>
      </c>
      <c r="I485" s="91">
        <f t="shared" si="244"/>
        <v>168</v>
      </c>
      <c r="J485" s="91">
        <f t="shared" si="244"/>
        <v>0</v>
      </c>
      <c r="K485" s="91">
        <f t="shared" si="244"/>
        <v>168</v>
      </c>
      <c r="L485" s="91">
        <f t="shared" si="244"/>
        <v>0</v>
      </c>
      <c r="M485" s="91">
        <f t="shared" si="244"/>
        <v>168</v>
      </c>
      <c r="N485" s="91">
        <f t="shared" si="244"/>
        <v>0</v>
      </c>
      <c r="O485" s="91">
        <f t="shared" si="244"/>
        <v>168</v>
      </c>
      <c r="P485" s="91">
        <f t="shared" si="244"/>
        <v>0</v>
      </c>
      <c r="Q485" s="91">
        <f t="shared" si="244"/>
        <v>168</v>
      </c>
      <c r="R485" s="91">
        <f t="shared" si="244"/>
        <v>0</v>
      </c>
    </row>
    <row r="486" spans="1:18" ht="40.5">
      <c r="A486" s="92" t="s">
        <v>118</v>
      </c>
      <c r="B486" s="95">
        <v>546</v>
      </c>
      <c r="C486" s="94" t="s">
        <v>159</v>
      </c>
      <c r="D486" s="94" t="s">
        <v>155</v>
      </c>
      <c r="E486" s="94" t="s">
        <v>520</v>
      </c>
      <c r="F486" s="94" t="s">
        <v>209</v>
      </c>
      <c r="G486" s="91">
        <v>52.4</v>
      </c>
      <c r="H486" s="91"/>
      <c r="I486" s="91">
        <v>168</v>
      </c>
      <c r="J486" s="91"/>
      <c r="K486" s="91">
        <f>L486+M486+N486</f>
        <v>168</v>
      </c>
      <c r="L486" s="91"/>
      <c r="M486" s="91">
        <v>168</v>
      </c>
      <c r="N486" s="91"/>
      <c r="O486" s="91">
        <f>P486+Q486+R486</f>
        <v>168</v>
      </c>
      <c r="P486" s="91"/>
      <c r="Q486" s="91">
        <v>168</v>
      </c>
      <c r="R486" s="91"/>
    </row>
    <row r="487" spans="1:18" ht="40.5">
      <c r="A487" s="92" t="s">
        <v>392</v>
      </c>
      <c r="B487" s="95">
        <v>546</v>
      </c>
      <c r="C487" s="94" t="s">
        <v>159</v>
      </c>
      <c r="D487" s="94" t="s">
        <v>155</v>
      </c>
      <c r="E487" s="94" t="s">
        <v>105</v>
      </c>
      <c r="F487" s="94"/>
      <c r="G487" s="91">
        <f>G488</f>
        <v>0</v>
      </c>
      <c r="H487" s="91">
        <f aca="true" t="shared" si="245" ref="H487:R487">H488</f>
        <v>0</v>
      </c>
      <c r="I487" s="91">
        <f t="shared" si="245"/>
        <v>300</v>
      </c>
      <c r="J487" s="91">
        <f t="shared" si="245"/>
        <v>0</v>
      </c>
      <c r="K487" s="91">
        <f t="shared" si="245"/>
        <v>0</v>
      </c>
      <c r="L487" s="91">
        <f t="shared" si="245"/>
        <v>0</v>
      </c>
      <c r="M487" s="91">
        <f t="shared" si="245"/>
        <v>0</v>
      </c>
      <c r="N487" s="91">
        <f t="shared" si="245"/>
        <v>0</v>
      </c>
      <c r="O487" s="91">
        <f t="shared" si="245"/>
        <v>0</v>
      </c>
      <c r="P487" s="91">
        <f t="shared" si="245"/>
        <v>0</v>
      </c>
      <c r="Q487" s="91">
        <f t="shared" si="245"/>
        <v>0</v>
      </c>
      <c r="R487" s="91">
        <f t="shared" si="245"/>
        <v>0</v>
      </c>
    </row>
    <row r="488" spans="1:18" ht="81">
      <c r="A488" s="92" t="s">
        <v>570</v>
      </c>
      <c r="B488" s="95">
        <v>546</v>
      </c>
      <c r="C488" s="94" t="s">
        <v>159</v>
      </c>
      <c r="D488" s="94" t="s">
        <v>155</v>
      </c>
      <c r="E488" s="94" t="s">
        <v>414</v>
      </c>
      <c r="F488" s="94"/>
      <c r="G488" s="91">
        <f>G489</f>
        <v>0</v>
      </c>
      <c r="H488" s="91">
        <f aca="true" t="shared" si="246" ref="H488:R488">H489</f>
        <v>0</v>
      </c>
      <c r="I488" s="91">
        <f t="shared" si="246"/>
        <v>300</v>
      </c>
      <c r="J488" s="91">
        <f t="shared" si="246"/>
        <v>0</v>
      </c>
      <c r="K488" s="91">
        <f t="shared" si="246"/>
        <v>0</v>
      </c>
      <c r="L488" s="91">
        <f t="shared" si="246"/>
        <v>0</v>
      </c>
      <c r="M488" s="91">
        <f t="shared" si="246"/>
        <v>0</v>
      </c>
      <c r="N488" s="91">
        <f t="shared" si="246"/>
        <v>0</v>
      </c>
      <c r="O488" s="91">
        <f t="shared" si="246"/>
        <v>0</v>
      </c>
      <c r="P488" s="91">
        <f t="shared" si="246"/>
        <v>0</v>
      </c>
      <c r="Q488" s="91">
        <f t="shared" si="246"/>
        <v>0</v>
      </c>
      <c r="R488" s="91">
        <f t="shared" si="246"/>
        <v>0</v>
      </c>
    </row>
    <row r="489" spans="1:18" ht="40.5">
      <c r="A489" s="92" t="s">
        <v>118</v>
      </c>
      <c r="B489" s="95">
        <v>546</v>
      </c>
      <c r="C489" s="94" t="s">
        <v>159</v>
      </c>
      <c r="D489" s="94" t="s">
        <v>155</v>
      </c>
      <c r="E489" s="94" t="s">
        <v>414</v>
      </c>
      <c r="F489" s="94" t="s">
        <v>209</v>
      </c>
      <c r="G489" s="91">
        <v>0</v>
      </c>
      <c r="H489" s="91"/>
      <c r="I489" s="91">
        <v>300</v>
      </c>
      <c r="J489" s="91"/>
      <c r="K489" s="91">
        <f>L489+M489+N489</f>
        <v>0</v>
      </c>
      <c r="L489" s="91"/>
      <c r="M489" s="91"/>
      <c r="N489" s="91"/>
      <c r="O489" s="91">
        <f>P489+Q489+R489</f>
        <v>0</v>
      </c>
      <c r="P489" s="91"/>
      <c r="Q489" s="91"/>
      <c r="R489" s="91"/>
    </row>
    <row r="490" spans="1:18" ht="40.5">
      <c r="A490" s="92" t="s">
        <v>461</v>
      </c>
      <c r="B490" s="95">
        <v>546</v>
      </c>
      <c r="C490" s="94" t="s">
        <v>159</v>
      </c>
      <c r="D490" s="94" t="s">
        <v>155</v>
      </c>
      <c r="E490" s="94" t="s">
        <v>14</v>
      </c>
      <c r="F490" s="94"/>
      <c r="G490" s="91">
        <f>G494+G491</f>
        <v>158.9</v>
      </c>
      <c r="H490" s="91">
        <f aca="true" t="shared" si="247" ref="H490:O490">H494+H491</f>
        <v>0</v>
      </c>
      <c r="I490" s="91">
        <f t="shared" si="247"/>
        <v>0</v>
      </c>
      <c r="J490" s="91">
        <f t="shared" si="247"/>
        <v>0</v>
      </c>
      <c r="K490" s="91">
        <f t="shared" si="247"/>
        <v>0</v>
      </c>
      <c r="L490" s="91">
        <f t="shared" si="247"/>
        <v>0</v>
      </c>
      <c r="M490" s="91">
        <f t="shared" si="247"/>
        <v>0</v>
      </c>
      <c r="N490" s="91">
        <f t="shared" si="247"/>
        <v>0</v>
      </c>
      <c r="O490" s="91">
        <f t="shared" si="247"/>
        <v>21479.4</v>
      </c>
      <c r="P490" s="91">
        <f>P494</f>
        <v>20835</v>
      </c>
      <c r="Q490" s="91">
        <f>Q494</f>
        <v>0</v>
      </c>
      <c r="R490" s="91">
        <f>R494</f>
        <v>644.4</v>
      </c>
    </row>
    <row r="491" spans="1:18" ht="40.5">
      <c r="A491" s="128" t="s">
        <v>632</v>
      </c>
      <c r="B491" s="95">
        <v>546</v>
      </c>
      <c r="C491" s="94" t="s">
        <v>159</v>
      </c>
      <c r="D491" s="94" t="s">
        <v>155</v>
      </c>
      <c r="E491" s="94" t="s">
        <v>106</v>
      </c>
      <c r="F491" s="94"/>
      <c r="G491" s="91">
        <f>G492</f>
        <v>158.9</v>
      </c>
      <c r="H491" s="91">
        <f aca="true" t="shared" si="248" ref="H491:O492">H492</f>
        <v>0</v>
      </c>
      <c r="I491" s="91">
        <f t="shared" si="248"/>
        <v>0</v>
      </c>
      <c r="J491" s="91">
        <f t="shared" si="248"/>
        <v>0</v>
      </c>
      <c r="K491" s="91">
        <f t="shared" si="248"/>
        <v>0</v>
      </c>
      <c r="L491" s="91">
        <f t="shared" si="248"/>
        <v>0</v>
      </c>
      <c r="M491" s="91">
        <f t="shared" si="248"/>
        <v>0</v>
      </c>
      <c r="N491" s="91">
        <f t="shared" si="248"/>
        <v>0</v>
      </c>
      <c r="O491" s="91">
        <f t="shared" si="248"/>
        <v>0</v>
      </c>
      <c r="P491" s="91"/>
      <c r="Q491" s="91"/>
      <c r="R491" s="91"/>
    </row>
    <row r="492" spans="1:18" ht="20.25">
      <c r="A492" s="129" t="s">
        <v>619</v>
      </c>
      <c r="B492" s="95">
        <v>546</v>
      </c>
      <c r="C492" s="94" t="s">
        <v>159</v>
      </c>
      <c r="D492" s="94" t="s">
        <v>155</v>
      </c>
      <c r="E492" s="94" t="s">
        <v>618</v>
      </c>
      <c r="F492" s="94"/>
      <c r="G492" s="91">
        <f>G493</f>
        <v>158.9</v>
      </c>
      <c r="H492" s="91">
        <f t="shared" si="248"/>
        <v>0</v>
      </c>
      <c r="I492" s="91">
        <f t="shared" si="248"/>
        <v>0</v>
      </c>
      <c r="J492" s="91">
        <f t="shared" si="248"/>
        <v>0</v>
      </c>
      <c r="K492" s="91">
        <f t="shared" si="248"/>
        <v>0</v>
      </c>
      <c r="L492" s="91">
        <f t="shared" si="248"/>
        <v>0</v>
      </c>
      <c r="M492" s="91">
        <f t="shared" si="248"/>
        <v>0</v>
      </c>
      <c r="N492" s="91">
        <f t="shared" si="248"/>
        <v>0</v>
      </c>
      <c r="O492" s="91">
        <f t="shared" si="248"/>
        <v>0</v>
      </c>
      <c r="P492" s="91"/>
      <c r="Q492" s="91"/>
      <c r="R492" s="91"/>
    </row>
    <row r="493" spans="1:18" ht="20.25">
      <c r="A493" s="116" t="s">
        <v>187</v>
      </c>
      <c r="B493" s="95">
        <v>546</v>
      </c>
      <c r="C493" s="94" t="s">
        <v>159</v>
      </c>
      <c r="D493" s="94" t="s">
        <v>155</v>
      </c>
      <c r="E493" s="94" t="s">
        <v>618</v>
      </c>
      <c r="F493" s="94" t="s">
        <v>216</v>
      </c>
      <c r="G493" s="91">
        <v>158.9</v>
      </c>
      <c r="H493" s="91"/>
      <c r="I493" s="91"/>
      <c r="J493" s="91"/>
      <c r="K493" s="91">
        <v>0</v>
      </c>
      <c r="L493" s="91"/>
      <c r="M493" s="91"/>
      <c r="N493" s="91"/>
      <c r="O493" s="91">
        <v>0</v>
      </c>
      <c r="P493" s="91"/>
      <c r="Q493" s="91"/>
      <c r="R493" s="91"/>
    </row>
    <row r="494" spans="1:18" ht="60.75">
      <c r="A494" s="92" t="s">
        <v>590</v>
      </c>
      <c r="B494" s="95">
        <v>546</v>
      </c>
      <c r="C494" s="94" t="s">
        <v>159</v>
      </c>
      <c r="D494" s="94" t="s">
        <v>155</v>
      </c>
      <c r="E494" s="94" t="s">
        <v>589</v>
      </c>
      <c r="F494" s="94"/>
      <c r="G494" s="91">
        <f>G495</f>
        <v>0</v>
      </c>
      <c r="H494" s="91">
        <f aca="true" t="shared" si="249" ref="H494:R494">H495</f>
        <v>0</v>
      </c>
      <c r="I494" s="91">
        <f t="shared" si="249"/>
        <v>0</v>
      </c>
      <c r="J494" s="91">
        <f t="shared" si="249"/>
        <v>0</v>
      </c>
      <c r="K494" s="91">
        <f t="shared" si="249"/>
        <v>0</v>
      </c>
      <c r="L494" s="91">
        <f t="shared" si="249"/>
        <v>0</v>
      </c>
      <c r="M494" s="91">
        <f t="shared" si="249"/>
        <v>0</v>
      </c>
      <c r="N494" s="91">
        <f t="shared" si="249"/>
        <v>0</v>
      </c>
      <c r="O494" s="91">
        <f t="shared" si="249"/>
        <v>21479.4</v>
      </c>
      <c r="P494" s="91">
        <f t="shared" si="249"/>
        <v>20835</v>
      </c>
      <c r="Q494" s="91">
        <f t="shared" si="249"/>
        <v>0</v>
      </c>
      <c r="R494" s="91">
        <f t="shared" si="249"/>
        <v>644.4</v>
      </c>
    </row>
    <row r="495" spans="1:18" ht="40.5">
      <c r="A495" s="92" t="s">
        <v>591</v>
      </c>
      <c r="B495" s="95">
        <v>546</v>
      </c>
      <c r="C495" s="94" t="s">
        <v>159</v>
      </c>
      <c r="D495" s="94" t="s">
        <v>155</v>
      </c>
      <c r="E495" s="94" t="s">
        <v>582</v>
      </c>
      <c r="F495" s="94"/>
      <c r="G495" s="91">
        <f>G496</f>
        <v>0</v>
      </c>
      <c r="H495" s="91">
        <f aca="true" t="shared" si="250" ref="H495:R495">H496</f>
        <v>0</v>
      </c>
      <c r="I495" s="91">
        <f t="shared" si="250"/>
        <v>0</v>
      </c>
      <c r="J495" s="91">
        <f t="shared" si="250"/>
        <v>0</v>
      </c>
      <c r="K495" s="91">
        <f t="shared" si="250"/>
        <v>0</v>
      </c>
      <c r="L495" s="91">
        <f t="shared" si="250"/>
        <v>0</v>
      </c>
      <c r="M495" s="91">
        <f t="shared" si="250"/>
        <v>0</v>
      </c>
      <c r="N495" s="91">
        <f t="shared" si="250"/>
        <v>0</v>
      </c>
      <c r="O495" s="91">
        <f t="shared" si="250"/>
        <v>21479.4</v>
      </c>
      <c r="P495" s="91">
        <f t="shared" si="250"/>
        <v>20835</v>
      </c>
      <c r="Q495" s="91">
        <f t="shared" si="250"/>
        <v>0</v>
      </c>
      <c r="R495" s="91">
        <f t="shared" si="250"/>
        <v>644.4</v>
      </c>
    </row>
    <row r="496" spans="1:18" ht="20.25">
      <c r="A496" s="116" t="s">
        <v>187</v>
      </c>
      <c r="B496" s="95">
        <v>546</v>
      </c>
      <c r="C496" s="94" t="s">
        <v>159</v>
      </c>
      <c r="D496" s="94" t="s">
        <v>155</v>
      </c>
      <c r="E496" s="94" t="s">
        <v>582</v>
      </c>
      <c r="F496" s="94" t="s">
        <v>216</v>
      </c>
      <c r="G496" s="91">
        <f>H496+I496+J496</f>
        <v>0</v>
      </c>
      <c r="H496" s="91"/>
      <c r="I496" s="91"/>
      <c r="J496" s="91"/>
      <c r="K496" s="91">
        <f>L496+M496+N496</f>
        <v>0</v>
      </c>
      <c r="L496" s="101"/>
      <c r="M496" s="91"/>
      <c r="N496" s="91"/>
      <c r="O496" s="91">
        <f>P496+Q496+R496</f>
        <v>21479.4</v>
      </c>
      <c r="P496" s="91">
        <v>20835</v>
      </c>
      <c r="Q496" s="91"/>
      <c r="R496" s="91">
        <v>644.4</v>
      </c>
    </row>
    <row r="497" spans="1:18" ht="20.25">
      <c r="A497" s="92" t="s">
        <v>197</v>
      </c>
      <c r="B497" s="95">
        <v>546</v>
      </c>
      <c r="C497" s="94" t="s">
        <v>159</v>
      </c>
      <c r="D497" s="94" t="s">
        <v>155</v>
      </c>
      <c r="E497" s="95" t="s">
        <v>40</v>
      </c>
      <c r="F497" s="94"/>
      <c r="G497" s="91">
        <f>G498</f>
        <v>35.8</v>
      </c>
      <c r="H497" s="91">
        <f aca="true" t="shared" si="251" ref="H497:R498">H498</f>
        <v>0</v>
      </c>
      <c r="I497" s="91">
        <f t="shared" si="251"/>
        <v>76.7</v>
      </c>
      <c r="J497" s="91">
        <f t="shared" si="251"/>
        <v>0</v>
      </c>
      <c r="K497" s="91">
        <f t="shared" si="251"/>
        <v>40.9</v>
      </c>
      <c r="L497" s="91">
        <f t="shared" si="251"/>
        <v>0</v>
      </c>
      <c r="M497" s="91">
        <f t="shared" si="251"/>
        <v>40.9</v>
      </c>
      <c r="N497" s="91">
        <f t="shared" si="251"/>
        <v>0</v>
      </c>
      <c r="O497" s="91">
        <f t="shared" si="251"/>
        <v>40.9</v>
      </c>
      <c r="P497" s="91">
        <f t="shared" si="251"/>
        <v>0</v>
      </c>
      <c r="Q497" s="91">
        <f t="shared" si="251"/>
        <v>40.9</v>
      </c>
      <c r="R497" s="91">
        <f t="shared" si="251"/>
        <v>0</v>
      </c>
    </row>
    <row r="498" spans="1:18" ht="20.25">
      <c r="A498" s="92" t="s">
        <v>365</v>
      </c>
      <c r="B498" s="95">
        <v>546</v>
      </c>
      <c r="C498" s="94" t="s">
        <v>159</v>
      </c>
      <c r="D498" s="94" t="s">
        <v>155</v>
      </c>
      <c r="E498" s="95" t="s">
        <v>415</v>
      </c>
      <c r="F498" s="94"/>
      <c r="G498" s="91">
        <f>G499</f>
        <v>35.8</v>
      </c>
      <c r="H498" s="91">
        <f t="shared" si="251"/>
        <v>0</v>
      </c>
      <c r="I498" s="91">
        <f t="shared" si="251"/>
        <v>76.7</v>
      </c>
      <c r="J498" s="91">
        <f t="shared" si="251"/>
        <v>0</v>
      </c>
      <c r="K498" s="91">
        <f t="shared" si="251"/>
        <v>40.9</v>
      </c>
      <c r="L498" s="91">
        <f t="shared" si="251"/>
        <v>0</v>
      </c>
      <c r="M498" s="91">
        <f t="shared" si="251"/>
        <v>40.9</v>
      </c>
      <c r="N498" s="91">
        <f t="shared" si="251"/>
        <v>0</v>
      </c>
      <c r="O498" s="91">
        <f t="shared" si="251"/>
        <v>40.9</v>
      </c>
      <c r="P498" s="91">
        <f t="shared" si="251"/>
        <v>0</v>
      </c>
      <c r="Q498" s="91">
        <f t="shared" si="251"/>
        <v>40.9</v>
      </c>
      <c r="R498" s="91">
        <f t="shared" si="251"/>
        <v>0</v>
      </c>
    </row>
    <row r="499" spans="1:18" ht="40.5">
      <c r="A499" s="92" t="s">
        <v>118</v>
      </c>
      <c r="B499" s="95">
        <v>546</v>
      </c>
      <c r="C499" s="94" t="s">
        <v>159</v>
      </c>
      <c r="D499" s="94" t="s">
        <v>155</v>
      </c>
      <c r="E499" s="95" t="s">
        <v>41</v>
      </c>
      <c r="F499" s="94" t="s">
        <v>209</v>
      </c>
      <c r="G499" s="91">
        <v>35.8</v>
      </c>
      <c r="H499" s="91"/>
      <c r="I499" s="91">
        <v>76.7</v>
      </c>
      <c r="J499" s="91"/>
      <c r="K499" s="91">
        <f>L499+M499+N499</f>
        <v>40.9</v>
      </c>
      <c r="L499" s="91"/>
      <c r="M499" s="91">
        <v>40.9</v>
      </c>
      <c r="N499" s="91"/>
      <c r="O499" s="91">
        <f>P499+Q499+R499</f>
        <v>40.9</v>
      </c>
      <c r="P499" s="91"/>
      <c r="Q499" s="91">
        <v>40.9</v>
      </c>
      <c r="R499" s="91"/>
    </row>
    <row r="500" spans="1:18" ht="20.25">
      <c r="A500" s="92" t="s">
        <v>600</v>
      </c>
      <c r="B500" s="95">
        <v>546</v>
      </c>
      <c r="C500" s="94" t="s">
        <v>159</v>
      </c>
      <c r="D500" s="94" t="s">
        <v>154</v>
      </c>
      <c r="E500" s="95"/>
      <c r="F500" s="94"/>
      <c r="G500" s="91">
        <f>G501</f>
        <v>1800</v>
      </c>
      <c r="H500" s="91">
        <f aca="true" t="shared" si="252" ref="H500:O500">H501</f>
        <v>0</v>
      </c>
      <c r="I500" s="91">
        <f t="shared" si="252"/>
        <v>0</v>
      </c>
      <c r="J500" s="91">
        <f t="shared" si="252"/>
        <v>0</v>
      </c>
      <c r="K500" s="91">
        <f t="shared" si="252"/>
        <v>0</v>
      </c>
      <c r="L500" s="91">
        <f t="shared" si="252"/>
        <v>0</v>
      </c>
      <c r="M500" s="91">
        <f t="shared" si="252"/>
        <v>0</v>
      </c>
      <c r="N500" s="91">
        <f t="shared" si="252"/>
        <v>0</v>
      </c>
      <c r="O500" s="91">
        <f t="shared" si="252"/>
        <v>0</v>
      </c>
      <c r="P500" s="91"/>
      <c r="Q500" s="91"/>
      <c r="R500" s="91"/>
    </row>
    <row r="501" spans="1:18" ht="40.5">
      <c r="A501" s="92" t="s">
        <v>601</v>
      </c>
      <c r="B501" s="95">
        <v>546</v>
      </c>
      <c r="C501" s="94" t="s">
        <v>159</v>
      </c>
      <c r="D501" s="94" t="s">
        <v>154</v>
      </c>
      <c r="E501" s="95" t="s">
        <v>602</v>
      </c>
      <c r="F501" s="94"/>
      <c r="G501" s="91">
        <f>G502</f>
        <v>1800</v>
      </c>
      <c r="H501" s="91">
        <f aca="true" t="shared" si="253" ref="H501:O501">H502</f>
        <v>0</v>
      </c>
      <c r="I501" s="91">
        <f t="shared" si="253"/>
        <v>0</v>
      </c>
      <c r="J501" s="91">
        <f t="shared" si="253"/>
        <v>0</v>
      </c>
      <c r="K501" s="91">
        <f t="shared" si="253"/>
        <v>0</v>
      </c>
      <c r="L501" s="91">
        <f t="shared" si="253"/>
        <v>0</v>
      </c>
      <c r="M501" s="91">
        <f t="shared" si="253"/>
        <v>0</v>
      </c>
      <c r="N501" s="91">
        <f t="shared" si="253"/>
        <v>0</v>
      </c>
      <c r="O501" s="91">
        <f t="shared" si="253"/>
        <v>0</v>
      </c>
      <c r="P501" s="91"/>
      <c r="Q501" s="91"/>
      <c r="R501" s="91"/>
    </row>
    <row r="502" spans="1:18" ht="40.5">
      <c r="A502" s="130" t="s">
        <v>666</v>
      </c>
      <c r="B502" s="95">
        <v>546</v>
      </c>
      <c r="C502" s="94" t="s">
        <v>159</v>
      </c>
      <c r="D502" s="94" t="s">
        <v>154</v>
      </c>
      <c r="E502" s="95" t="s">
        <v>604</v>
      </c>
      <c r="F502" s="94"/>
      <c r="G502" s="91">
        <f>G503</f>
        <v>1800</v>
      </c>
      <c r="H502" s="91">
        <f aca="true" t="shared" si="254" ref="H502:O502">H503</f>
        <v>0</v>
      </c>
      <c r="I502" s="91">
        <f t="shared" si="254"/>
        <v>0</v>
      </c>
      <c r="J502" s="91">
        <f t="shared" si="254"/>
        <v>0</v>
      </c>
      <c r="K502" s="91">
        <f t="shared" si="254"/>
        <v>0</v>
      </c>
      <c r="L502" s="91">
        <f t="shared" si="254"/>
        <v>0</v>
      </c>
      <c r="M502" s="91">
        <f t="shared" si="254"/>
        <v>0</v>
      </c>
      <c r="N502" s="91">
        <f t="shared" si="254"/>
        <v>0</v>
      </c>
      <c r="O502" s="91">
        <f t="shared" si="254"/>
        <v>0</v>
      </c>
      <c r="P502" s="91"/>
      <c r="Q502" s="91"/>
      <c r="R502" s="91"/>
    </row>
    <row r="503" spans="1:18" ht="20.25">
      <c r="A503" s="92" t="s">
        <v>603</v>
      </c>
      <c r="B503" s="95">
        <v>546</v>
      </c>
      <c r="C503" s="94" t="s">
        <v>159</v>
      </c>
      <c r="D503" s="94" t="s">
        <v>154</v>
      </c>
      <c r="E503" s="95" t="s">
        <v>605</v>
      </c>
      <c r="F503" s="94"/>
      <c r="G503" s="91">
        <f>G504</f>
        <v>1800</v>
      </c>
      <c r="H503" s="91">
        <f aca="true" t="shared" si="255" ref="H503:O503">H504</f>
        <v>0</v>
      </c>
      <c r="I503" s="91">
        <f t="shared" si="255"/>
        <v>0</v>
      </c>
      <c r="J503" s="91">
        <f t="shared" si="255"/>
        <v>0</v>
      </c>
      <c r="K503" s="91">
        <f t="shared" si="255"/>
        <v>0</v>
      </c>
      <c r="L503" s="91">
        <f t="shared" si="255"/>
        <v>0</v>
      </c>
      <c r="M503" s="91">
        <f t="shared" si="255"/>
        <v>0</v>
      </c>
      <c r="N503" s="91">
        <f t="shared" si="255"/>
        <v>0</v>
      </c>
      <c r="O503" s="91">
        <f t="shared" si="255"/>
        <v>0</v>
      </c>
      <c r="P503" s="91"/>
      <c r="Q503" s="91"/>
      <c r="R503" s="91"/>
    </row>
    <row r="504" spans="1:18" ht="40.5">
      <c r="A504" s="92" t="s">
        <v>118</v>
      </c>
      <c r="B504" s="95">
        <v>546</v>
      </c>
      <c r="C504" s="94" t="s">
        <v>159</v>
      </c>
      <c r="D504" s="94" t="s">
        <v>154</v>
      </c>
      <c r="E504" s="95" t="s">
        <v>605</v>
      </c>
      <c r="F504" s="94" t="s">
        <v>209</v>
      </c>
      <c r="G504" s="91">
        <v>1800</v>
      </c>
      <c r="H504" s="91"/>
      <c r="I504" s="91"/>
      <c r="J504" s="91"/>
      <c r="K504" s="91">
        <v>0</v>
      </c>
      <c r="L504" s="91"/>
      <c r="M504" s="91"/>
      <c r="N504" s="91"/>
      <c r="O504" s="91">
        <v>0</v>
      </c>
      <c r="P504" s="91"/>
      <c r="Q504" s="91"/>
      <c r="R504" s="91"/>
    </row>
    <row r="505" spans="1:18" ht="20.25">
      <c r="A505" s="92" t="s">
        <v>171</v>
      </c>
      <c r="B505" s="95">
        <v>546</v>
      </c>
      <c r="C505" s="94" t="s">
        <v>167</v>
      </c>
      <c r="D505" s="94" t="s">
        <v>548</v>
      </c>
      <c r="E505" s="94"/>
      <c r="F505" s="94"/>
      <c r="G505" s="91">
        <f>G506</f>
        <v>887.3</v>
      </c>
      <c r="H505" s="91">
        <f aca="true" t="shared" si="256" ref="H505:R505">H506</f>
        <v>160.29999999999998</v>
      </c>
      <c r="I505" s="91">
        <f t="shared" si="256"/>
        <v>300</v>
      </c>
      <c r="J505" s="91">
        <f t="shared" si="256"/>
        <v>0</v>
      </c>
      <c r="K505" s="91">
        <f t="shared" si="256"/>
        <v>500.29999999999995</v>
      </c>
      <c r="L505" s="91">
        <f t="shared" si="256"/>
        <v>160.29999999999998</v>
      </c>
      <c r="M505" s="91">
        <f t="shared" si="256"/>
        <v>340</v>
      </c>
      <c r="N505" s="91">
        <f t="shared" si="256"/>
        <v>0</v>
      </c>
      <c r="O505" s="91">
        <f t="shared" si="256"/>
        <v>420.29999999999995</v>
      </c>
      <c r="P505" s="91">
        <f t="shared" si="256"/>
        <v>160.29999999999998</v>
      </c>
      <c r="Q505" s="91">
        <f t="shared" si="256"/>
        <v>260</v>
      </c>
      <c r="R505" s="91">
        <f t="shared" si="256"/>
        <v>0</v>
      </c>
    </row>
    <row r="506" spans="1:18" ht="20.25">
      <c r="A506" s="92" t="s">
        <v>195</v>
      </c>
      <c r="B506" s="95">
        <v>546</v>
      </c>
      <c r="C506" s="94" t="s">
        <v>167</v>
      </c>
      <c r="D506" s="94" t="s">
        <v>159</v>
      </c>
      <c r="E506" s="94"/>
      <c r="F506" s="94"/>
      <c r="G506" s="91">
        <f>G507</f>
        <v>887.3</v>
      </c>
      <c r="H506" s="91">
        <f aca="true" t="shared" si="257" ref="H506:R507">H507</f>
        <v>160.29999999999998</v>
      </c>
      <c r="I506" s="91">
        <f t="shared" si="257"/>
        <v>300</v>
      </c>
      <c r="J506" s="91">
        <f t="shared" si="257"/>
        <v>0</v>
      </c>
      <c r="K506" s="91">
        <f t="shared" si="257"/>
        <v>500.29999999999995</v>
      </c>
      <c r="L506" s="91">
        <f t="shared" si="257"/>
        <v>160.29999999999998</v>
      </c>
      <c r="M506" s="91">
        <f t="shared" si="257"/>
        <v>340</v>
      </c>
      <c r="N506" s="91">
        <f t="shared" si="257"/>
        <v>0</v>
      </c>
      <c r="O506" s="91">
        <f t="shared" si="257"/>
        <v>420.29999999999995</v>
      </c>
      <c r="P506" s="91">
        <f t="shared" si="257"/>
        <v>160.29999999999998</v>
      </c>
      <c r="Q506" s="91">
        <f t="shared" si="257"/>
        <v>260</v>
      </c>
      <c r="R506" s="91">
        <f t="shared" si="257"/>
        <v>0</v>
      </c>
    </row>
    <row r="507" spans="1:18" ht="60.75">
      <c r="A507" s="92" t="s">
        <v>459</v>
      </c>
      <c r="B507" s="95">
        <v>546</v>
      </c>
      <c r="C507" s="94" t="s">
        <v>167</v>
      </c>
      <c r="D507" s="94" t="s">
        <v>159</v>
      </c>
      <c r="E507" s="94" t="s">
        <v>298</v>
      </c>
      <c r="F507" s="94"/>
      <c r="G507" s="91">
        <f>G508</f>
        <v>887.3</v>
      </c>
      <c r="H507" s="91">
        <f t="shared" si="257"/>
        <v>160.29999999999998</v>
      </c>
      <c r="I507" s="91">
        <f t="shared" si="257"/>
        <v>300</v>
      </c>
      <c r="J507" s="91">
        <f t="shared" si="257"/>
        <v>0</v>
      </c>
      <c r="K507" s="91">
        <f t="shared" si="257"/>
        <v>500.29999999999995</v>
      </c>
      <c r="L507" s="91">
        <f t="shared" si="257"/>
        <v>160.29999999999998</v>
      </c>
      <c r="M507" s="91">
        <f t="shared" si="257"/>
        <v>340</v>
      </c>
      <c r="N507" s="91">
        <f t="shared" si="257"/>
        <v>0</v>
      </c>
      <c r="O507" s="91">
        <f t="shared" si="257"/>
        <v>420.29999999999995</v>
      </c>
      <c r="P507" s="91">
        <f t="shared" si="257"/>
        <v>160.29999999999998</v>
      </c>
      <c r="Q507" s="91">
        <f t="shared" si="257"/>
        <v>260</v>
      </c>
      <c r="R507" s="91">
        <f t="shared" si="257"/>
        <v>0</v>
      </c>
    </row>
    <row r="508" spans="1:18" ht="40.5">
      <c r="A508" s="92" t="s">
        <v>461</v>
      </c>
      <c r="B508" s="95">
        <v>546</v>
      </c>
      <c r="C508" s="94" t="s">
        <v>167</v>
      </c>
      <c r="D508" s="94" t="s">
        <v>159</v>
      </c>
      <c r="E508" s="94" t="s">
        <v>14</v>
      </c>
      <c r="F508" s="94"/>
      <c r="G508" s="91">
        <f>G509+G512+G515</f>
        <v>887.3</v>
      </c>
      <c r="H508" s="91">
        <f aca="true" t="shared" si="258" ref="H508:R508">H509+H512+H515</f>
        <v>160.29999999999998</v>
      </c>
      <c r="I508" s="91">
        <f t="shared" si="258"/>
        <v>300</v>
      </c>
      <c r="J508" s="91">
        <f t="shared" si="258"/>
        <v>0</v>
      </c>
      <c r="K508" s="91">
        <f t="shared" si="258"/>
        <v>500.29999999999995</v>
      </c>
      <c r="L508" s="91">
        <f t="shared" si="258"/>
        <v>160.29999999999998</v>
      </c>
      <c r="M508" s="91">
        <f t="shared" si="258"/>
        <v>340</v>
      </c>
      <c r="N508" s="91">
        <f t="shared" si="258"/>
        <v>0</v>
      </c>
      <c r="O508" s="91">
        <f t="shared" si="258"/>
        <v>420.29999999999995</v>
      </c>
      <c r="P508" s="91">
        <f t="shared" si="258"/>
        <v>160.29999999999998</v>
      </c>
      <c r="Q508" s="91">
        <f t="shared" si="258"/>
        <v>260</v>
      </c>
      <c r="R508" s="91">
        <f t="shared" si="258"/>
        <v>0</v>
      </c>
    </row>
    <row r="509" spans="1:18" ht="40.5">
      <c r="A509" s="92" t="s">
        <v>107</v>
      </c>
      <c r="B509" s="95">
        <v>546</v>
      </c>
      <c r="C509" s="94" t="s">
        <v>167</v>
      </c>
      <c r="D509" s="94" t="s">
        <v>159</v>
      </c>
      <c r="E509" s="94" t="s">
        <v>106</v>
      </c>
      <c r="F509" s="94"/>
      <c r="G509" s="91">
        <f aca="true" t="shared" si="259" ref="G509:R510">G510</f>
        <v>0</v>
      </c>
      <c r="H509" s="91">
        <f t="shared" si="259"/>
        <v>0</v>
      </c>
      <c r="I509" s="91">
        <f t="shared" si="259"/>
        <v>60</v>
      </c>
      <c r="J509" s="91">
        <f t="shared" si="259"/>
        <v>0</v>
      </c>
      <c r="K509" s="91">
        <f t="shared" si="259"/>
        <v>100</v>
      </c>
      <c r="L509" s="91">
        <f t="shared" si="259"/>
        <v>0</v>
      </c>
      <c r="M509" s="91">
        <f t="shared" si="259"/>
        <v>100</v>
      </c>
      <c r="N509" s="91">
        <f t="shared" si="259"/>
        <v>0</v>
      </c>
      <c r="O509" s="91">
        <f t="shared" si="259"/>
        <v>100</v>
      </c>
      <c r="P509" s="91">
        <f t="shared" si="259"/>
        <v>0</v>
      </c>
      <c r="Q509" s="91">
        <f t="shared" si="259"/>
        <v>100</v>
      </c>
      <c r="R509" s="91">
        <f t="shared" si="259"/>
        <v>0</v>
      </c>
    </row>
    <row r="510" spans="1:18" ht="20.25">
      <c r="A510" s="92" t="s">
        <v>519</v>
      </c>
      <c r="B510" s="95">
        <v>546</v>
      </c>
      <c r="C510" s="94" t="s">
        <v>167</v>
      </c>
      <c r="D510" s="94" t="s">
        <v>159</v>
      </c>
      <c r="E510" s="94" t="s">
        <v>521</v>
      </c>
      <c r="F510" s="94"/>
      <c r="G510" s="91">
        <f t="shared" si="259"/>
        <v>0</v>
      </c>
      <c r="H510" s="91">
        <f t="shared" si="259"/>
        <v>0</v>
      </c>
      <c r="I510" s="91">
        <f t="shared" si="259"/>
        <v>60</v>
      </c>
      <c r="J510" s="91">
        <f t="shared" si="259"/>
        <v>0</v>
      </c>
      <c r="K510" s="91">
        <f t="shared" si="259"/>
        <v>100</v>
      </c>
      <c r="L510" s="91">
        <f t="shared" si="259"/>
        <v>0</v>
      </c>
      <c r="M510" s="91">
        <f t="shared" si="259"/>
        <v>100</v>
      </c>
      <c r="N510" s="91">
        <f t="shared" si="259"/>
        <v>0</v>
      </c>
      <c r="O510" s="91">
        <f t="shared" si="259"/>
        <v>100</v>
      </c>
      <c r="P510" s="91">
        <f t="shared" si="259"/>
        <v>0</v>
      </c>
      <c r="Q510" s="91">
        <f t="shared" si="259"/>
        <v>100</v>
      </c>
      <c r="R510" s="91">
        <f t="shared" si="259"/>
        <v>0</v>
      </c>
    </row>
    <row r="511" spans="1:18" ht="40.5">
      <c r="A511" s="92" t="s">
        <v>118</v>
      </c>
      <c r="B511" s="95">
        <v>546</v>
      </c>
      <c r="C511" s="94" t="s">
        <v>167</v>
      </c>
      <c r="D511" s="94" t="s">
        <v>159</v>
      </c>
      <c r="E511" s="94" t="s">
        <v>521</v>
      </c>
      <c r="F511" s="94" t="s">
        <v>209</v>
      </c>
      <c r="G511" s="91">
        <v>0</v>
      </c>
      <c r="H511" s="91"/>
      <c r="I511" s="91">
        <v>60</v>
      </c>
      <c r="J511" s="91"/>
      <c r="K511" s="91">
        <f>L511+M511+N511</f>
        <v>100</v>
      </c>
      <c r="L511" s="91"/>
      <c r="M511" s="91">
        <v>100</v>
      </c>
      <c r="N511" s="91"/>
      <c r="O511" s="91">
        <f>P511+Q511+R511</f>
        <v>100</v>
      </c>
      <c r="P511" s="91"/>
      <c r="Q511" s="91">
        <v>100</v>
      </c>
      <c r="R511" s="91"/>
    </row>
    <row r="512" spans="1:18" ht="40.5">
      <c r="A512" s="92" t="s">
        <v>16</v>
      </c>
      <c r="B512" s="95">
        <v>546</v>
      </c>
      <c r="C512" s="94" t="s">
        <v>167</v>
      </c>
      <c r="D512" s="94" t="s">
        <v>159</v>
      </c>
      <c r="E512" s="94" t="s">
        <v>15</v>
      </c>
      <c r="F512" s="94"/>
      <c r="G512" s="91">
        <f>G513</f>
        <v>727</v>
      </c>
      <c r="H512" s="91">
        <f aca="true" t="shared" si="260" ref="H512:R512">H513</f>
        <v>0</v>
      </c>
      <c r="I512" s="91">
        <f t="shared" si="260"/>
        <v>240</v>
      </c>
      <c r="J512" s="91">
        <f t="shared" si="260"/>
        <v>0</v>
      </c>
      <c r="K512" s="91">
        <f t="shared" si="260"/>
        <v>240</v>
      </c>
      <c r="L512" s="91">
        <f t="shared" si="260"/>
        <v>0</v>
      </c>
      <c r="M512" s="91">
        <f t="shared" si="260"/>
        <v>240</v>
      </c>
      <c r="N512" s="91">
        <f t="shared" si="260"/>
        <v>0</v>
      </c>
      <c r="O512" s="91">
        <f t="shared" si="260"/>
        <v>160</v>
      </c>
      <c r="P512" s="91">
        <f t="shared" si="260"/>
        <v>0</v>
      </c>
      <c r="Q512" s="91">
        <f t="shared" si="260"/>
        <v>160</v>
      </c>
      <c r="R512" s="91">
        <f t="shared" si="260"/>
        <v>0</v>
      </c>
    </row>
    <row r="513" spans="1:18" ht="40.5">
      <c r="A513" s="92" t="s">
        <v>251</v>
      </c>
      <c r="B513" s="95">
        <v>546</v>
      </c>
      <c r="C513" s="94" t="s">
        <v>167</v>
      </c>
      <c r="D513" s="94" t="s">
        <v>159</v>
      </c>
      <c r="E513" s="94" t="s">
        <v>37</v>
      </c>
      <c r="F513" s="94"/>
      <c r="G513" s="91">
        <f>G514</f>
        <v>727</v>
      </c>
      <c r="H513" s="91">
        <f aca="true" t="shared" si="261" ref="H513:Q513">H514</f>
        <v>0</v>
      </c>
      <c r="I513" s="91">
        <f t="shared" si="261"/>
        <v>240</v>
      </c>
      <c r="J513" s="91">
        <f t="shared" si="261"/>
        <v>0</v>
      </c>
      <c r="K513" s="91">
        <f t="shared" si="261"/>
        <v>240</v>
      </c>
      <c r="L513" s="91">
        <f t="shared" si="261"/>
        <v>0</v>
      </c>
      <c r="M513" s="91">
        <f t="shared" si="261"/>
        <v>240</v>
      </c>
      <c r="N513" s="91">
        <f t="shared" si="261"/>
        <v>0</v>
      </c>
      <c r="O513" s="91">
        <f t="shared" si="261"/>
        <v>160</v>
      </c>
      <c r="P513" s="91">
        <f t="shared" si="261"/>
        <v>0</v>
      </c>
      <c r="Q513" s="91">
        <f t="shared" si="261"/>
        <v>160</v>
      </c>
      <c r="R513" s="91">
        <f>R514</f>
        <v>0</v>
      </c>
    </row>
    <row r="514" spans="1:18" ht="40.5">
      <c r="A514" s="92" t="s">
        <v>118</v>
      </c>
      <c r="B514" s="95">
        <v>546</v>
      </c>
      <c r="C514" s="94" t="s">
        <v>167</v>
      </c>
      <c r="D514" s="94" t="s">
        <v>159</v>
      </c>
      <c r="E514" s="94" t="s">
        <v>37</v>
      </c>
      <c r="F514" s="94" t="s">
        <v>209</v>
      </c>
      <c r="G514" s="91">
        <v>727</v>
      </c>
      <c r="H514" s="91"/>
      <c r="I514" s="91">
        <v>240</v>
      </c>
      <c r="J514" s="91"/>
      <c r="K514" s="91">
        <f>L514+M514+N514</f>
        <v>240</v>
      </c>
      <c r="L514" s="91"/>
      <c r="M514" s="91">
        <v>240</v>
      </c>
      <c r="N514" s="91"/>
      <c r="O514" s="91">
        <f>P514+Q514+R514</f>
        <v>160</v>
      </c>
      <c r="P514" s="91"/>
      <c r="Q514" s="91">
        <v>160</v>
      </c>
      <c r="R514" s="91"/>
    </row>
    <row r="515" spans="1:18" ht="40.5">
      <c r="A515" s="92" t="s">
        <v>23</v>
      </c>
      <c r="B515" s="95">
        <v>546</v>
      </c>
      <c r="C515" s="94" t="s">
        <v>167</v>
      </c>
      <c r="D515" s="94" t="s">
        <v>159</v>
      </c>
      <c r="E515" s="94" t="s">
        <v>17</v>
      </c>
      <c r="F515" s="94"/>
      <c r="G515" s="91">
        <f>G516+G519</f>
        <v>160.3</v>
      </c>
      <c r="H515" s="91">
        <f aca="true" t="shared" si="262" ref="H515:O515">H516+H519</f>
        <v>160.29999999999998</v>
      </c>
      <c r="I515" s="91">
        <f t="shared" si="262"/>
        <v>0</v>
      </c>
      <c r="J515" s="91">
        <f t="shared" si="262"/>
        <v>0</v>
      </c>
      <c r="K515" s="91">
        <f t="shared" si="262"/>
        <v>160.29999999999998</v>
      </c>
      <c r="L515" s="91">
        <f t="shared" si="262"/>
        <v>160.29999999999998</v>
      </c>
      <c r="M515" s="91">
        <f t="shared" si="262"/>
        <v>0</v>
      </c>
      <c r="N515" s="91">
        <f t="shared" si="262"/>
        <v>0</v>
      </c>
      <c r="O515" s="91">
        <f t="shared" si="262"/>
        <v>160.29999999999998</v>
      </c>
      <c r="P515" s="91">
        <f>P516</f>
        <v>160.29999999999998</v>
      </c>
      <c r="Q515" s="91">
        <f>Q516</f>
        <v>0</v>
      </c>
      <c r="R515" s="91">
        <f>R516</f>
        <v>0</v>
      </c>
    </row>
    <row r="516" spans="1:18" ht="81">
      <c r="A516" s="92" t="s">
        <v>90</v>
      </c>
      <c r="B516" s="95">
        <v>546</v>
      </c>
      <c r="C516" s="94" t="s">
        <v>167</v>
      </c>
      <c r="D516" s="94" t="s">
        <v>159</v>
      </c>
      <c r="E516" s="94" t="s">
        <v>18</v>
      </c>
      <c r="F516" s="94"/>
      <c r="G516" s="91">
        <f>G517+G518</f>
        <v>93.8</v>
      </c>
      <c r="H516" s="91">
        <f aca="true" t="shared" si="263" ref="H516:R516">H517+H518</f>
        <v>160.29999999999998</v>
      </c>
      <c r="I516" s="91">
        <f t="shared" si="263"/>
        <v>0</v>
      </c>
      <c r="J516" s="91">
        <f t="shared" si="263"/>
        <v>0</v>
      </c>
      <c r="K516" s="91">
        <f t="shared" si="263"/>
        <v>0</v>
      </c>
      <c r="L516" s="91">
        <f t="shared" si="263"/>
        <v>160.29999999999998</v>
      </c>
      <c r="M516" s="91">
        <f t="shared" si="263"/>
        <v>0</v>
      </c>
      <c r="N516" s="91">
        <f t="shared" si="263"/>
        <v>0</v>
      </c>
      <c r="O516" s="91">
        <f t="shared" si="263"/>
        <v>0</v>
      </c>
      <c r="P516" s="91">
        <f t="shared" si="263"/>
        <v>160.29999999999998</v>
      </c>
      <c r="Q516" s="91">
        <f t="shared" si="263"/>
        <v>0</v>
      </c>
      <c r="R516" s="91">
        <f t="shared" si="263"/>
        <v>0</v>
      </c>
    </row>
    <row r="517" spans="1:18" ht="20.25">
      <c r="A517" s="92" t="s">
        <v>205</v>
      </c>
      <c r="B517" s="95">
        <v>546</v>
      </c>
      <c r="C517" s="94" t="s">
        <v>167</v>
      </c>
      <c r="D517" s="94" t="s">
        <v>159</v>
      </c>
      <c r="E517" s="94" t="s">
        <v>18</v>
      </c>
      <c r="F517" s="94" t="s">
        <v>206</v>
      </c>
      <c r="G517" s="91">
        <v>81.1</v>
      </c>
      <c r="H517" s="91">
        <v>143.1</v>
      </c>
      <c r="I517" s="91"/>
      <c r="J517" s="91"/>
      <c r="K517" s="91">
        <v>0</v>
      </c>
      <c r="L517" s="91">
        <v>143.1</v>
      </c>
      <c r="M517" s="91"/>
      <c r="N517" s="91"/>
      <c r="O517" s="91">
        <v>0</v>
      </c>
      <c r="P517" s="91">
        <v>143.1</v>
      </c>
      <c r="Q517" s="91"/>
      <c r="R517" s="91"/>
    </row>
    <row r="518" spans="1:18" ht="40.5">
      <c r="A518" s="92" t="s">
        <v>118</v>
      </c>
      <c r="B518" s="95">
        <v>546</v>
      </c>
      <c r="C518" s="94" t="s">
        <v>167</v>
      </c>
      <c r="D518" s="94" t="s">
        <v>159</v>
      </c>
      <c r="E518" s="94" t="s">
        <v>18</v>
      </c>
      <c r="F518" s="94" t="s">
        <v>209</v>
      </c>
      <c r="G518" s="91">
        <v>12.7</v>
      </c>
      <c r="H518" s="91">
        <v>17.2</v>
      </c>
      <c r="I518" s="91"/>
      <c r="J518" s="91"/>
      <c r="K518" s="91">
        <v>0</v>
      </c>
      <c r="L518" s="91">
        <v>17.2</v>
      </c>
      <c r="M518" s="91"/>
      <c r="N518" s="91"/>
      <c r="O518" s="91">
        <v>0</v>
      </c>
      <c r="P518" s="91">
        <v>17.2</v>
      </c>
      <c r="Q518" s="91"/>
      <c r="R518" s="91"/>
    </row>
    <row r="519" spans="1:18" ht="81">
      <c r="A519" s="92" t="s">
        <v>648</v>
      </c>
      <c r="B519" s="95">
        <v>546</v>
      </c>
      <c r="C519" s="94" t="s">
        <v>167</v>
      </c>
      <c r="D519" s="94" t="s">
        <v>159</v>
      </c>
      <c r="E519" s="94" t="s">
        <v>649</v>
      </c>
      <c r="F519" s="94"/>
      <c r="G519" s="91">
        <f>G520+G521</f>
        <v>66.5</v>
      </c>
      <c r="H519" s="91">
        <f aca="true" t="shared" si="264" ref="H519:O519">H520+H521</f>
        <v>0</v>
      </c>
      <c r="I519" s="91">
        <f t="shared" si="264"/>
        <v>0</v>
      </c>
      <c r="J519" s="91">
        <f t="shared" si="264"/>
        <v>0</v>
      </c>
      <c r="K519" s="91">
        <f t="shared" si="264"/>
        <v>160.29999999999998</v>
      </c>
      <c r="L519" s="91">
        <f t="shared" si="264"/>
        <v>0</v>
      </c>
      <c r="M519" s="91">
        <f t="shared" si="264"/>
        <v>0</v>
      </c>
      <c r="N519" s="91">
        <f t="shared" si="264"/>
        <v>0</v>
      </c>
      <c r="O519" s="91">
        <f t="shared" si="264"/>
        <v>160.29999999999998</v>
      </c>
      <c r="P519" s="91"/>
      <c r="Q519" s="91"/>
      <c r="R519" s="91"/>
    </row>
    <row r="520" spans="1:18" ht="20.25">
      <c r="A520" s="92" t="s">
        <v>205</v>
      </c>
      <c r="B520" s="95">
        <v>546</v>
      </c>
      <c r="C520" s="94" t="s">
        <v>167</v>
      </c>
      <c r="D520" s="94" t="s">
        <v>159</v>
      </c>
      <c r="E520" s="94" t="s">
        <v>650</v>
      </c>
      <c r="F520" s="94" t="s">
        <v>206</v>
      </c>
      <c r="G520" s="91">
        <v>62</v>
      </c>
      <c r="H520" s="91"/>
      <c r="I520" s="91"/>
      <c r="J520" s="91"/>
      <c r="K520" s="91">
        <v>143.1</v>
      </c>
      <c r="L520" s="91"/>
      <c r="M520" s="91"/>
      <c r="N520" s="91"/>
      <c r="O520" s="91">
        <v>143.1</v>
      </c>
      <c r="P520" s="91"/>
      <c r="Q520" s="91"/>
      <c r="R520" s="91"/>
    </row>
    <row r="521" spans="1:18" ht="40.5">
      <c r="A521" s="92" t="s">
        <v>118</v>
      </c>
      <c r="B521" s="95">
        <v>546</v>
      </c>
      <c r="C521" s="94" t="s">
        <v>167</v>
      </c>
      <c r="D521" s="94" t="s">
        <v>159</v>
      </c>
      <c r="E521" s="94" t="s">
        <v>650</v>
      </c>
      <c r="F521" s="94" t="s">
        <v>209</v>
      </c>
      <c r="G521" s="91">
        <v>4.5</v>
      </c>
      <c r="H521" s="91"/>
      <c r="I521" s="91"/>
      <c r="J521" s="91"/>
      <c r="K521" s="91">
        <v>17.2</v>
      </c>
      <c r="L521" s="91"/>
      <c r="M521" s="91"/>
      <c r="N521" s="91"/>
      <c r="O521" s="91">
        <v>17.2</v>
      </c>
      <c r="P521" s="91"/>
      <c r="Q521" s="91"/>
      <c r="R521" s="91"/>
    </row>
    <row r="522" spans="1:18" ht="20.25">
      <c r="A522" s="92" t="s">
        <v>161</v>
      </c>
      <c r="B522" s="95">
        <v>546</v>
      </c>
      <c r="C522" s="94" t="s">
        <v>160</v>
      </c>
      <c r="D522" s="94" t="s">
        <v>548</v>
      </c>
      <c r="E522" s="94"/>
      <c r="F522" s="94"/>
      <c r="G522" s="91">
        <f aca="true" t="shared" si="265" ref="G522:R522">G523+G545</f>
        <v>46680.299999999996</v>
      </c>
      <c r="H522" s="91">
        <f t="shared" si="265"/>
        <v>66203.1</v>
      </c>
      <c r="I522" s="91">
        <f t="shared" si="265"/>
        <v>29463.499999999996</v>
      </c>
      <c r="J522" s="91">
        <f t="shared" si="265"/>
        <v>0</v>
      </c>
      <c r="K522" s="91">
        <f t="shared" si="265"/>
        <v>55151.700000000004</v>
      </c>
      <c r="L522" s="91">
        <f t="shared" si="265"/>
        <v>16442.1</v>
      </c>
      <c r="M522" s="91">
        <f t="shared" si="265"/>
        <v>23709.6</v>
      </c>
      <c r="N522" s="91">
        <f t="shared" si="265"/>
        <v>0</v>
      </c>
      <c r="O522" s="91">
        <f t="shared" si="265"/>
        <v>40103.200000000004</v>
      </c>
      <c r="P522" s="91">
        <f t="shared" si="265"/>
        <v>16442.1</v>
      </c>
      <c r="Q522" s="91">
        <f t="shared" si="265"/>
        <v>23661.1</v>
      </c>
      <c r="R522" s="91">
        <f t="shared" si="265"/>
        <v>0</v>
      </c>
    </row>
    <row r="523" spans="1:18" ht="20.25">
      <c r="A523" s="92" t="s">
        <v>139</v>
      </c>
      <c r="B523" s="95">
        <v>546</v>
      </c>
      <c r="C523" s="94" t="s">
        <v>160</v>
      </c>
      <c r="D523" s="94" t="s">
        <v>160</v>
      </c>
      <c r="E523" s="94"/>
      <c r="F523" s="94"/>
      <c r="G523" s="91">
        <f aca="true" t="shared" si="266" ref="G523:R523">G524+G538+G533</f>
        <v>4642.5</v>
      </c>
      <c r="H523" s="91">
        <f t="shared" si="266"/>
        <v>2565.2</v>
      </c>
      <c r="I523" s="91">
        <f t="shared" si="266"/>
        <v>1734.6</v>
      </c>
      <c r="J523" s="91">
        <f t="shared" si="266"/>
        <v>0</v>
      </c>
      <c r="K523" s="91">
        <f t="shared" si="266"/>
        <v>4348.3</v>
      </c>
      <c r="L523" s="91">
        <f t="shared" si="266"/>
        <v>2565.2</v>
      </c>
      <c r="M523" s="91">
        <f t="shared" si="266"/>
        <v>1783.1</v>
      </c>
      <c r="N523" s="91">
        <f t="shared" si="266"/>
        <v>0</v>
      </c>
      <c r="O523" s="91">
        <f t="shared" si="266"/>
        <v>4299.8</v>
      </c>
      <c r="P523" s="91">
        <f t="shared" si="266"/>
        <v>2565.2</v>
      </c>
      <c r="Q523" s="91">
        <f t="shared" si="266"/>
        <v>1734.6</v>
      </c>
      <c r="R523" s="91">
        <f t="shared" si="266"/>
        <v>0</v>
      </c>
    </row>
    <row r="524" spans="1:18" ht="40.5">
      <c r="A524" s="92" t="s">
        <v>452</v>
      </c>
      <c r="B524" s="95">
        <v>546</v>
      </c>
      <c r="C524" s="94" t="s">
        <v>160</v>
      </c>
      <c r="D524" s="94" t="s">
        <v>160</v>
      </c>
      <c r="E524" s="94" t="s">
        <v>11</v>
      </c>
      <c r="F524" s="94"/>
      <c r="G524" s="91">
        <f aca="true" t="shared" si="267" ref="G524:R525">G525</f>
        <v>4636</v>
      </c>
      <c r="H524" s="91">
        <f t="shared" si="267"/>
        <v>2565.2</v>
      </c>
      <c r="I524" s="91">
        <f t="shared" si="267"/>
        <v>1728.1</v>
      </c>
      <c r="J524" s="91">
        <f t="shared" si="267"/>
        <v>0</v>
      </c>
      <c r="K524" s="91">
        <f t="shared" si="267"/>
        <v>4321.8</v>
      </c>
      <c r="L524" s="91">
        <f t="shared" si="267"/>
        <v>2565.2</v>
      </c>
      <c r="M524" s="91">
        <f t="shared" si="267"/>
        <v>1756.6</v>
      </c>
      <c r="N524" s="91">
        <f t="shared" si="267"/>
        <v>0</v>
      </c>
      <c r="O524" s="91">
        <f t="shared" si="267"/>
        <v>4273.3</v>
      </c>
      <c r="P524" s="91">
        <f t="shared" si="267"/>
        <v>2565.2</v>
      </c>
      <c r="Q524" s="91">
        <f t="shared" si="267"/>
        <v>1708.1</v>
      </c>
      <c r="R524" s="91">
        <f t="shared" si="267"/>
        <v>0</v>
      </c>
    </row>
    <row r="525" spans="1:18" ht="40.5">
      <c r="A525" s="92" t="s">
        <v>469</v>
      </c>
      <c r="B525" s="95">
        <v>546</v>
      </c>
      <c r="C525" s="94" t="s">
        <v>160</v>
      </c>
      <c r="D525" s="94" t="s">
        <v>160</v>
      </c>
      <c r="E525" s="94" t="s">
        <v>12</v>
      </c>
      <c r="F525" s="94"/>
      <c r="G525" s="91">
        <f t="shared" si="267"/>
        <v>4636</v>
      </c>
      <c r="H525" s="91">
        <f t="shared" si="267"/>
        <v>2565.2</v>
      </c>
      <c r="I525" s="91">
        <f t="shared" si="267"/>
        <v>1728.1</v>
      </c>
      <c r="J525" s="91">
        <f t="shared" si="267"/>
        <v>0</v>
      </c>
      <c r="K525" s="91">
        <f t="shared" si="267"/>
        <v>4321.8</v>
      </c>
      <c r="L525" s="91">
        <f t="shared" si="267"/>
        <v>2565.2</v>
      </c>
      <c r="M525" s="91">
        <f t="shared" si="267"/>
        <v>1756.6</v>
      </c>
      <c r="N525" s="91">
        <f t="shared" si="267"/>
        <v>0</v>
      </c>
      <c r="O525" s="91">
        <f t="shared" si="267"/>
        <v>4273.3</v>
      </c>
      <c r="P525" s="91">
        <f t="shared" si="267"/>
        <v>2565.2</v>
      </c>
      <c r="Q525" s="91">
        <f t="shared" si="267"/>
        <v>1708.1</v>
      </c>
      <c r="R525" s="91">
        <f t="shared" si="267"/>
        <v>0</v>
      </c>
    </row>
    <row r="526" spans="1:18" ht="40.5">
      <c r="A526" s="92" t="s">
        <v>453</v>
      </c>
      <c r="B526" s="95">
        <v>546</v>
      </c>
      <c r="C526" s="94" t="s">
        <v>160</v>
      </c>
      <c r="D526" s="94" t="s">
        <v>160</v>
      </c>
      <c r="E526" s="94" t="s">
        <v>13</v>
      </c>
      <c r="F526" s="94"/>
      <c r="G526" s="91">
        <f aca="true" t="shared" si="268" ref="G526:R526">G527+G531+G529</f>
        <v>4636</v>
      </c>
      <c r="H526" s="91">
        <f t="shared" si="268"/>
        <v>2565.2</v>
      </c>
      <c r="I526" s="91">
        <f t="shared" si="268"/>
        <v>1728.1</v>
      </c>
      <c r="J526" s="91">
        <f t="shared" si="268"/>
        <v>0</v>
      </c>
      <c r="K526" s="91">
        <f t="shared" si="268"/>
        <v>4321.8</v>
      </c>
      <c r="L526" s="91">
        <f t="shared" si="268"/>
        <v>2565.2</v>
      </c>
      <c r="M526" s="91">
        <f t="shared" si="268"/>
        <v>1756.6</v>
      </c>
      <c r="N526" s="91">
        <f t="shared" si="268"/>
        <v>0</v>
      </c>
      <c r="O526" s="91">
        <f t="shared" si="268"/>
        <v>4273.3</v>
      </c>
      <c r="P526" s="91">
        <f t="shared" si="268"/>
        <v>2565.2</v>
      </c>
      <c r="Q526" s="91">
        <f t="shared" si="268"/>
        <v>1708.1</v>
      </c>
      <c r="R526" s="91">
        <f t="shared" si="268"/>
        <v>0</v>
      </c>
    </row>
    <row r="527" spans="1:18" ht="40.5">
      <c r="A527" s="92" t="s">
        <v>439</v>
      </c>
      <c r="B527" s="95">
        <v>546</v>
      </c>
      <c r="C527" s="94" t="s">
        <v>160</v>
      </c>
      <c r="D527" s="94" t="s">
        <v>160</v>
      </c>
      <c r="E527" s="94" t="s">
        <v>115</v>
      </c>
      <c r="F527" s="94"/>
      <c r="G527" s="91">
        <f>G528</f>
        <v>2012.5</v>
      </c>
      <c r="H527" s="91">
        <f aca="true" t="shared" si="269" ref="H527:R527">H528</f>
        <v>0</v>
      </c>
      <c r="I527" s="91">
        <f t="shared" si="269"/>
        <v>1669.8</v>
      </c>
      <c r="J527" s="91">
        <f t="shared" si="269"/>
        <v>0</v>
      </c>
      <c r="K527" s="91">
        <f t="shared" si="269"/>
        <v>1698.3</v>
      </c>
      <c r="L527" s="91">
        <f t="shared" si="269"/>
        <v>0</v>
      </c>
      <c r="M527" s="91">
        <f t="shared" si="269"/>
        <v>1698.3</v>
      </c>
      <c r="N527" s="91">
        <f t="shared" si="269"/>
        <v>0</v>
      </c>
      <c r="O527" s="91">
        <f t="shared" si="269"/>
        <v>1649.8</v>
      </c>
      <c r="P527" s="91">
        <f t="shared" si="269"/>
        <v>0</v>
      </c>
      <c r="Q527" s="91">
        <f t="shared" si="269"/>
        <v>1649.8</v>
      </c>
      <c r="R527" s="91">
        <f t="shared" si="269"/>
        <v>0</v>
      </c>
    </row>
    <row r="528" spans="1:18" ht="20.25">
      <c r="A528" s="92" t="s">
        <v>223</v>
      </c>
      <c r="B528" s="95">
        <v>546</v>
      </c>
      <c r="C528" s="94" t="s">
        <v>160</v>
      </c>
      <c r="D528" s="94" t="s">
        <v>160</v>
      </c>
      <c r="E528" s="94" t="s">
        <v>115</v>
      </c>
      <c r="F528" s="94" t="s">
        <v>222</v>
      </c>
      <c r="G528" s="91">
        <v>2012.5</v>
      </c>
      <c r="H528" s="91"/>
      <c r="I528" s="91">
        <v>1669.8</v>
      </c>
      <c r="J528" s="91"/>
      <c r="K528" s="91">
        <f>L528+M528+N528</f>
        <v>1698.3</v>
      </c>
      <c r="L528" s="91"/>
      <c r="M528" s="91">
        <v>1698.3</v>
      </c>
      <c r="N528" s="91"/>
      <c r="O528" s="91">
        <f>P528+Q528+R528</f>
        <v>1649.8</v>
      </c>
      <c r="P528" s="91"/>
      <c r="Q528" s="91">
        <v>1649.8</v>
      </c>
      <c r="R528" s="91"/>
    </row>
    <row r="529" spans="1:18" ht="60.75">
      <c r="A529" s="92" t="s">
        <v>479</v>
      </c>
      <c r="B529" s="95">
        <v>546</v>
      </c>
      <c r="C529" s="94" t="s">
        <v>160</v>
      </c>
      <c r="D529" s="94" t="s">
        <v>160</v>
      </c>
      <c r="E529" s="94" t="s">
        <v>500</v>
      </c>
      <c r="F529" s="94"/>
      <c r="G529" s="91">
        <f>H529+I529+J529</f>
        <v>582.7</v>
      </c>
      <c r="H529" s="91">
        <f>H530</f>
        <v>565.2</v>
      </c>
      <c r="I529" s="91">
        <f>I530</f>
        <v>17.5</v>
      </c>
      <c r="J529" s="91">
        <f>J530</f>
        <v>0</v>
      </c>
      <c r="K529" s="91">
        <f>L529+M529+N529</f>
        <v>582.7</v>
      </c>
      <c r="L529" s="91">
        <f>L530</f>
        <v>565.2</v>
      </c>
      <c r="M529" s="91">
        <f>M530</f>
        <v>17.5</v>
      </c>
      <c r="N529" s="91">
        <f>N530</f>
        <v>0</v>
      </c>
      <c r="O529" s="91">
        <f>P529+Q529+R529</f>
        <v>582.7</v>
      </c>
      <c r="P529" s="91">
        <f>P530</f>
        <v>565.2</v>
      </c>
      <c r="Q529" s="91">
        <f>Q530</f>
        <v>17.5</v>
      </c>
      <c r="R529" s="91">
        <f>R530</f>
        <v>0</v>
      </c>
    </row>
    <row r="530" spans="1:18" ht="20.25">
      <c r="A530" s="92" t="s">
        <v>223</v>
      </c>
      <c r="B530" s="95">
        <v>546</v>
      </c>
      <c r="C530" s="94" t="s">
        <v>160</v>
      </c>
      <c r="D530" s="94" t="s">
        <v>160</v>
      </c>
      <c r="E530" s="94" t="s">
        <v>500</v>
      </c>
      <c r="F530" s="94" t="s">
        <v>222</v>
      </c>
      <c r="G530" s="91">
        <f>H530+I530+J530</f>
        <v>582.7</v>
      </c>
      <c r="H530" s="91">
        <v>565.2</v>
      </c>
      <c r="I530" s="91">
        <v>17.5</v>
      </c>
      <c r="J530" s="91"/>
      <c r="K530" s="91">
        <f>L530+M530+N530</f>
        <v>582.7</v>
      </c>
      <c r="L530" s="91">
        <v>565.2</v>
      </c>
      <c r="M530" s="91">
        <v>17.5</v>
      </c>
      <c r="N530" s="91"/>
      <c r="O530" s="91">
        <f>P530+Q530+R530</f>
        <v>582.7</v>
      </c>
      <c r="P530" s="91">
        <v>565.2</v>
      </c>
      <c r="Q530" s="91">
        <v>17.5</v>
      </c>
      <c r="R530" s="91"/>
    </row>
    <row r="531" spans="1:18" ht="60.75">
      <c r="A531" s="92" t="s">
        <v>364</v>
      </c>
      <c r="B531" s="95">
        <v>546</v>
      </c>
      <c r="C531" s="94" t="s">
        <v>160</v>
      </c>
      <c r="D531" s="94" t="s">
        <v>160</v>
      </c>
      <c r="E531" s="94" t="s">
        <v>82</v>
      </c>
      <c r="F531" s="94"/>
      <c r="G531" s="91">
        <f>G532</f>
        <v>2040.8</v>
      </c>
      <c r="H531" s="91">
        <f aca="true" t="shared" si="270" ref="H531:R531">H532</f>
        <v>2000</v>
      </c>
      <c r="I531" s="91">
        <f t="shared" si="270"/>
        <v>40.8</v>
      </c>
      <c r="J531" s="91">
        <f t="shared" si="270"/>
        <v>0</v>
      </c>
      <c r="K531" s="91">
        <f t="shared" si="270"/>
        <v>2040.8</v>
      </c>
      <c r="L531" s="91">
        <f t="shared" si="270"/>
        <v>2000</v>
      </c>
      <c r="M531" s="91">
        <f t="shared" si="270"/>
        <v>40.8</v>
      </c>
      <c r="N531" s="91">
        <f t="shared" si="270"/>
        <v>0</v>
      </c>
      <c r="O531" s="91">
        <f t="shared" si="270"/>
        <v>2040.8</v>
      </c>
      <c r="P531" s="91">
        <f t="shared" si="270"/>
        <v>2000</v>
      </c>
      <c r="Q531" s="91">
        <f t="shared" si="270"/>
        <v>40.8</v>
      </c>
      <c r="R531" s="91">
        <f t="shared" si="270"/>
        <v>0</v>
      </c>
    </row>
    <row r="532" spans="1:18" ht="20.25">
      <c r="A532" s="92" t="s">
        <v>223</v>
      </c>
      <c r="B532" s="95">
        <v>546</v>
      </c>
      <c r="C532" s="94" t="s">
        <v>160</v>
      </c>
      <c r="D532" s="94" t="s">
        <v>160</v>
      </c>
      <c r="E532" s="94" t="s">
        <v>82</v>
      </c>
      <c r="F532" s="94" t="s">
        <v>222</v>
      </c>
      <c r="G532" s="91">
        <f>H532+J532+I532</f>
        <v>2040.8</v>
      </c>
      <c r="H532" s="91">
        <v>2000</v>
      </c>
      <c r="I532" s="91">
        <v>40.8</v>
      </c>
      <c r="J532" s="91"/>
      <c r="K532" s="91">
        <f>L532+N532+M532</f>
        <v>2040.8</v>
      </c>
      <c r="L532" s="91">
        <v>2000</v>
      </c>
      <c r="M532" s="91">
        <v>40.8</v>
      </c>
      <c r="N532" s="91"/>
      <c r="O532" s="91">
        <f>P532+R532+Q532</f>
        <v>2040.8</v>
      </c>
      <c r="P532" s="91">
        <v>2000</v>
      </c>
      <c r="Q532" s="91">
        <v>40.8</v>
      </c>
      <c r="R532" s="91"/>
    </row>
    <row r="533" spans="1:18" ht="40.5">
      <c r="A533" s="92" t="s">
        <v>448</v>
      </c>
      <c r="B533" s="95">
        <v>546</v>
      </c>
      <c r="C533" s="94" t="s">
        <v>160</v>
      </c>
      <c r="D533" s="94" t="s">
        <v>160</v>
      </c>
      <c r="E533" s="94" t="s">
        <v>292</v>
      </c>
      <c r="F533" s="94"/>
      <c r="G533" s="91">
        <f>G534</f>
        <v>0</v>
      </c>
      <c r="H533" s="91">
        <f aca="true" t="shared" si="271" ref="H533:R536">H534</f>
        <v>0</v>
      </c>
      <c r="I533" s="91">
        <f t="shared" si="271"/>
        <v>0</v>
      </c>
      <c r="J533" s="91">
        <f t="shared" si="271"/>
        <v>0</v>
      </c>
      <c r="K533" s="91">
        <f t="shared" si="271"/>
        <v>20</v>
      </c>
      <c r="L533" s="91">
        <f t="shared" si="271"/>
        <v>0</v>
      </c>
      <c r="M533" s="91">
        <f t="shared" si="271"/>
        <v>20</v>
      </c>
      <c r="N533" s="91">
        <f t="shared" si="271"/>
        <v>0</v>
      </c>
      <c r="O533" s="91">
        <f t="shared" si="271"/>
        <v>20</v>
      </c>
      <c r="P533" s="91">
        <f t="shared" si="271"/>
        <v>0</v>
      </c>
      <c r="Q533" s="91">
        <f t="shared" si="271"/>
        <v>20</v>
      </c>
      <c r="R533" s="91">
        <f t="shared" si="271"/>
        <v>0</v>
      </c>
    </row>
    <row r="534" spans="1:18" ht="40.5">
      <c r="A534" s="92" t="s">
        <v>450</v>
      </c>
      <c r="B534" s="95">
        <v>546</v>
      </c>
      <c r="C534" s="94" t="s">
        <v>160</v>
      </c>
      <c r="D534" s="94" t="s">
        <v>160</v>
      </c>
      <c r="E534" s="94" t="s">
        <v>374</v>
      </c>
      <c r="F534" s="94"/>
      <c r="G534" s="91">
        <f>G535</f>
        <v>0</v>
      </c>
      <c r="H534" s="91">
        <f t="shared" si="271"/>
        <v>0</v>
      </c>
      <c r="I534" s="91">
        <f t="shared" si="271"/>
        <v>0</v>
      </c>
      <c r="J534" s="91">
        <f t="shared" si="271"/>
        <v>0</v>
      </c>
      <c r="K534" s="91">
        <f t="shared" si="271"/>
        <v>20</v>
      </c>
      <c r="L534" s="91">
        <f t="shared" si="271"/>
        <v>0</v>
      </c>
      <c r="M534" s="91">
        <f t="shared" si="271"/>
        <v>20</v>
      </c>
      <c r="N534" s="91">
        <f t="shared" si="271"/>
        <v>0</v>
      </c>
      <c r="O534" s="91">
        <f t="shared" si="271"/>
        <v>20</v>
      </c>
      <c r="P534" s="91">
        <f t="shared" si="271"/>
        <v>0</v>
      </c>
      <c r="Q534" s="91">
        <f t="shared" si="271"/>
        <v>20</v>
      </c>
      <c r="R534" s="91">
        <f t="shared" si="271"/>
        <v>0</v>
      </c>
    </row>
    <row r="535" spans="1:18" ht="40.5">
      <c r="A535" s="92" t="s">
        <v>39</v>
      </c>
      <c r="B535" s="95">
        <v>546</v>
      </c>
      <c r="C535" s="94" t="s">
        <v>160</v>
      </c>
      <c r="D535" s="94" t="s">
        <v>160</v>
      </c>
      <c r="E535" s="94" t="s">
        <v>378</v>
      </c>
      <c r="F535" s="94"/>
      <c r="G535" s="91">
        <f>G536</f>
        <v>0</v>
      </c>
      <c r="H535" s="91">
        <f t="shared" si="271"/>
        <v>0</v>
      </c>
      <c r="I535" s="91">
        <f t="shared" si="271"/>
        <v>0</v>
      </c>
      <c r="J535" s="91">
        <f t="shared" si="271"/>
        <v>0</v>
      </c>
      <c r="K535" s="91">
        <f t="shared" si="271"/>
        <v>20</v>
      </c>
      <c r="L535" s="91">
        <f t="shared" si="271"/>
        <v>0</v>
      </c>
      <c r="M535" s="91">
        <f t="shared" si="271"/>
        <v>20</v>
      </c>
      <c r="N535" s="91">
        <f t="shared" si="271"/>
        <v>0</v>
      </c>
      <c r="O535" s="91">
        <f t="shared" si="271"/>
        <v>20</v>
      </c>
      <c r="P535" s="91">
        <f t="shared" si="271"/>
        <v>0</v>
      </c>
      <c r="Q535" s="91">
        <f t="shared" si="271"/>
        <v>20</v>
      </c>
      <c r="R535" s="91">
        <f t="shared" si="271"/>
        <v>0</v>
      </c>
    </row>
    <row r="536" spans="1:18" ht="40.5">
      <c r="A536" s="92" t="s">
        <v>243</v>
      </c>
      <c r="B536" s="95">
        <v>546</v>
      </c>
      <c r="C536" s="94" t="s">
        <v>160</v>
      </c>
      <c r="D536" s="94" t="s">
        <v>160</v>
      </c>
      <c r="E536" s="94" t="s">
        <v>438</v>
      </c>
      <c r="F536" s="94"/>
      <c r="G536" s="91">
        <f>G537</f>
        <v>0</v>
      </c>
      <c r="H536" s="91">
        <f t="shared" si="271"/>
        <v>0</v>
      </c>
      <c r="I536" s="91">
        <f t="shared" si="271"/>
        <v>0</v>
      </c>
      <c r="J536" s="91">
        <f t="shared" si="271"/>
        <v>0</v>
      </c>
      <c r="K536" s="91">
        <f t="shared" si="271"/>
        <v>20</v>
      </c>
      <c r="L536" s="91">
        <f t="shared" si="271"/>
        <v>0</v>
      </c>
      <c r="M536" s="91">
        <f t="shared" si="271"/>
        <v>20</v>
      </c>
      <c r="N536" s="91">
        <f t="shared" si="271"/>
        <v>0</v>
      </c>
      <c r="O536" s="91">
        <f t="shared" si="271"/>
        <v>20</v>
      </c>
      <c r="P536" s="91">
        <f t="shared" si="271"/>
        <v>0</v>
      </c>
      <c r="Q536" s="91">
        <f t="shared" si="271"/>
        <v>20</v>
      </c>
      <c r="R536" s="91">
        <f t="shared" si="271"/>
        <v>0</v>
      </c>
    </row>
    <row r="537" spans="1:18" ht="40.5">
      <c r="A537" s="92" t="s">
        <v>118</v>
      </c>
      <c r="B537" s="95">
        <v>546</v>
      </c>
      <c r="C537" s="94" t="s">
        <v>160</v>
      </c>
      <c r="D537" s="94" t="s">
        <v>160</v>
      </c>
      <c r="E537" s="94" t="s">
        <v>438</v>
      </c>
      <c r="F537" s="94" t="s">
        <v>209</v>
      </c>
      <c r="G537" s="91">
        <f>H537+I537+J537</f>
        <v>0</v>
      </c>
      <c r="H537" s="91"/>
      <c r="I537" s="91">
        <v>0</v>
      </c>
      <c r="J537" s="91"/>
      <c r="K537" s="91">
        <f>L537+M537+N537</f>
        <v>20</v>
      </c>
      <c r="L537" s="91"/>
      <c r="M537" s="91">
        <v>20</v>
      </c>
      <c r="N537" s="91"/>
      <c r="O537" s="91">
        <f>P537+Q537+R537</f>
        <v>20</v>
      </c>
      <c r="P537" s="91"/>
      <c r="Q537" s="91">
        <v>20</v>
      </c>
      <c r="R537" s="91"/>
    </row>
    <row r="538" spans="1:18" ht="40.5">
      <c r="A538" s="92" t="s">
        <v>467</v>
      </c>
      <c r="B538" s="95">
        <v>546</v>
      </c>
      <c r="C538" s="94" t="s">
        <v>160</v>
      </c>
      <c r="D538" s="94" t="s">
        <v>160</v>
      </c>
      <c r="E538" s="94" t="s">
        <v>300</v>
      </c>
      <c r="F538" s="94"/>
      <c r="G538" s="91">
        <f>G539+G542</f>
        <v>6.5</v>
      </c>
      <c r="H538" s="91">
        <f aca="true" t="shared" si="272" ref="H538:R538">H539</f>
        <v>0</v>
      </c>
      <c r="I538" s="91">
        <f t="shared" si="272"/>
        <v>6.5</v>
      </c>
      <c r="J538" s="91">
        <f t="shared" si="272"/>
        <v>0</v>
      </c>
      <c r="K538" s="91">
        <f>K539+K542</f>
        <v>6.5</v>
      </c>
      <c r="L538" s="91">
        <f>L539+L542</f>
        <v>0</v>
      </c>
      <c r="M538" s="91">
        <f>M539+M542</f>
        <v>6.5</v>
      </c>
      <c r="N538" s="91">
        <f>N539+N542</f>
        <v>0</v>
      </c>
      <c r="O538" s="91">
        <f>O539+O542</f>
        <v>6.5</v>
      </c>
      <c r="P538" s="91">
        <f t="shared" si="272"/>
        <v>0</v>
      </c>
      <c r="Q538" s="91">
        <f t="shared" si="272"/>
        <v>6.5</v>
      </c>
      <c r="R538" s="91">
        <f t="shared" si="272"/>
        <v>0</v>
      </c>
    </row>
    <row r="539" spans="1:18" ht="40.5">
      <c r="A539" s="92" t="s">
        <v>301</v>
      </c>
      <c r="B539" s="95">
        <v>546</v>
      </c>
      <c r="C539" s="94" t="s">
        <v>160</v>
      </c>
      <c r="D539" s="94" t="s">
        <v>160</v>
      </c>
      <c r="E539" s="94" t="s">
        <v>302</v>
      </c>
      <c r="F539" s="94"/>
      <c r="G539" s="91">
        <f>G540</f>
        <v>5</v>
      </c>
      <c r="H539" s="91">
        <f aca="true" t="shared" si="273" ref="H539:R540">H540</f>
        <v>0</v>
      </c>
      <c r="I539" s="91">
        <f t="shared" si="273"/>
        <v>6.5</v>
      </c>
      <c r="J539" s="91">
        <f t="shared" si="273"/>
        <v>0</v>
      </c>
      <c r="K539" s="91">
        <f t="shared" si="273"/>
        <v>6.5</v>
      </c>
      <c r="L539" s="91">
        <f t="shared" si="273"/>
        <v>0</v>
      </c>
      <c r="M539" s="91">
        <f t="shared" si="273"/>
        <v>6.5</v>
      </c>
      <c r="N539" s="91">
        <f t="shared" si="273"/>
        <v>0</v>
      </c>
      <c r="O539" s="91">
        <f t="shared" si="273"/>
        <v>6.5</v>
      </c>
      <c r="P539" s="91">
        <f t="shared" si="273"/>
        <v>0</v>
      </c>
      <c r="Q539" s="91">
        <f t="shared" si="273"/>
        <v>6.5</v>
      </c>
      <c r="R539" s="91">
        <f t="shared" si="273"/>
        <v>0</v>
      </c>
    </row>
    <row r="540" spans="1:18" ht="20.25">
      <c r="A540" s="100" t="s">
        <v>212</v>
      </c>
      <c r="B540" s="95">
        <v>546</v>
      </c>
      <c r="C540" s="94" t="s">
        <v>160</v>
      </c>
      <c r="D540" s="94" t="s">
        <v>160</v>
      </c>
      <c r="E540" s="94" t="s">
        <v>303</v>
      </c>
      <c r="F540" s="94"/>
      <c r="G540" s="91">
        <f>G541</f>
        <v>5</v>
      </c>
      <c r="H540" s="91">
        <f t="shared" si="273"/>
        <v>0</v>
      </c>
      <c r="I540" s="91">
        <f t="shared" si="273"/>
        <v>6.5</v>
      </c>
      <c r="J540" s="91">
        <f t="shared" si="273"/>
        <v>0</v>
      </c>
      <c r="K540" s="91">
        <f t="shared" si="273"/>
        <v>6.5</v>
      </c>
      <c r="L540" s="91">
        <f t="shared" si="273"/>
        <v>0</v>
      </c>
      <c r="M540" s="91">
        <f t="shared" si="273"/>
        <v>6.5</v>
      </c>
      <c r="N540" s="91">
        <f t="shared" si="273"/>
        <v>0</v>
      </c>
      <c r="O540" s="91">
        <f t="shared" si="273"/>
        <v>6.5</v>
      </c>
      <c r="P540" s="91">
        <f t="shared" si="273"/>
        <v>0</v>
      </c>
      <c r="Q540" s="91">
        <f t="shared" si="273"/>
        <v>6.5</v>
      </c>
      <c r="R540" s="91">
        <f t="shared" si="273"/>
        <v>0</v>
      </c>
    </row>
    <row r="541" spans="1:18" ht="40.5">
      <c r="A541" s="92" t="s">
        <v>118</v>
      </c>
      <c r="B541" s="95">
        <v>546</v>
      </c>
      <c r="C541" s="94" t="s">
        <v>160</v>
      </c>
      <c r="D541" s="94" t="s">
        <v>160</v>
      </c>
      <c r="E541" s="94" t="s">
        <v>303</v>
      </c>
      <c r="F541" s="94" t="s">
        <v>209</v>
      </c>
      <c r="G541" s="91">
        <v>5</v>
      </c>
      <c r="H541" s="91"/>
      <c r="I541" s="91">
        <v>6.5</v>
      </c>
      <c r="J541" s="91"/>
      <c r="K541" s="91">
        <f>L541+M541+N541</f>
        <v>6.5</v>
      </c>
      <c r="L541" s="91"/>
      <c r="M541" s="91">
        <v>6.5</v>
      </c>
      <c r="N541" s="91"/>
      <c r="O541" s="91">
        <f>P541+Q541+R541</f>
        <v>6.5</v>
      </c>
      <c r="P541" s="91"/>
      <c r="Q541" s="91">
        <v>6.5</v>
      </c>
      <c r="R541" s="91"/>
    </row>
    <row r="542" spans="1:18" ht="40.5">
      <c r="A542" s="92" t="s">
        <v>38</v>
      </c>
      <c r="B542" s="95">
        <v>546</v>
      </c>
      <c r="C542" s="94" t="s">
        <v>160</v>
      </c>
      <c r="D542" s="94" t="s">
        <v>160</v>
      </c>
      <c r="E542" s="94" t="s">
        <v>307</v>
      </c>
      <c r="F542" s="94"/>
      <c r="G542" s="91">
        <f>G543</f>
        <v>1.5</v>
      </c>
      <c r="H542" s="91">
        <f aca="true" t="shared" si="274" ref="H542:O542">H543</f>
        <v>0</v>
      </c>
      <c r="I542" s="91">
        <f t="shared" si="274"/>
        <v>0</v>
      </c>
      <c r="J542" s="91">
        <f t="shared" si="274"/>
        <v>0</v>
      </c>
      <c r="K542" s="91">
        <f t="shared" si="274"/>
        <v>0</v>
      </c>
      <c r="L542" s="91">
        <f t="shared" si="274"/>
        <v>0</v>
      </c>
      <c r="M542" s="91">
        <f t="shared" si="274"/>
        <v>0</v>
      </c>
      <c r="N542" s="91">
        <f t="shared" si="274"/>
        <v>0</v>
      </c>
      <c r="O542" s="91">
        <f t="shared" si="274"/>
        <v>0</v>
      </c>
      <c r="P542" s="91"/>
      <c r="Q542" s="91"/>
      <c r="R542" s="91"/>
    </row>
    <row r="543" spans="1:18" ht="20.25">
      <c r="A543" s="100" t="s">
        <v>212</v>
      </c>
      <c r="B543" s="95">
        <v>546</v>
      </c>
      <c r="C543" s="94" t="s">
        <v>160</v>
      </c>
      <c r="D543" s="94" t="s">
        <v>160</v>
      </c>
      <c r="E543" s="94" t="s">
        <v>308</v>
      </c>
      <c r="F543" s="94" t="s">
        <v>199</v>
      </c>
      <c r="G543" s="91">
        <f>G544</f>
        <v>1.5</v>
      </c>
      <c r="H543" s="91">
        <f aca="true" t="shared" si="275" ref="H543:O543">H544</f>
        <v>0</v>
      </c>
      <c r="I543" s="91">
        <f t="shared" si="275"/>
        <v>0</v>
      </c>
      <c r="J543" s="91">
        <f t="shared" si="275"/>
        <v>0</v>
      </c>
      <c r="K543" s="91">
        <f t="shared" si="275"/>
        <v>0</v>
      </c>
      <c r="L543" s="91">
        <f t="shared" si="275"/>
        <v>0</v>
      </c>
      <c r="M543" s="91">
        <f t="shared" si="275"/>
        <v>0</v>
      </c>
      <c r="N543" s="91">
        <f t="shared" si="275"/>
        <v>0</v>
      </c>
      <c r="O543" s="91">
        <f t="shared" si="275"/>
        <v>0</v>
      </c>
      <c r="P543" s="91"/>
      <c r="Q543" s="91"/>
      <c r="R543" s="91"/>
    </row>
    <row r="544" spans="1:18" ht="40.5">
      <c r="A544" s="92" t="s">
        <v>118</v>
      </c>
      <c r="B544" s="95">
        <v>546</v>
      </c>
      <c r="C544" s="94" t="s">
        <v>160</v>
      </c>
      <c r="D544" s="94" t="s">
        <v>160</v>
      </c>
      <c r="E544" s="94" t="s">
        <v>308</v>
      </c>
      <c r="F544" s="94" t="s">
        <v>209</v>
      </c>
      <c r="G544" s="91">
        <v>1.5</v>
      </c>
      <c r="H544" s="91"/>
      <c r="I544" s="91"/>
      <c r="J544" s="91"/>
      <c r="K544" s="91">
        <v>0</v>
      </c>
      <c r="L544" s="91"/>
      <c r="M544" s="91"/>
      <c r="N544" s="91"/>
      <c r="O544" s="91">
        <v>0</v>
      </c>
      <c r="P544" s="91"/>
      <c r="Q544" s="91"/>
      <c r="R544" s="91"/>
    </row>
    <row r="545" spans="1:18" ht="20.25">
      <c r="A545" s="92" t="s">
        <v>185</v>
      </c>
      <c r="B545" s="95">
        <v>546</v>
      </c>
      <c r="C545" s="94" t="s">
        <v>160</v>
      </c>
      <c r="D545" s="94" t="s">
        <v>156</v>
      </c>
      <c r="E545" s="94"/>
      <c r="F545" s="94"/>
      <c r="G545" s="91">
        <f aca="true" t="shared" si="276" ref="G545:R545">G546</f>
        <v>42037.799999999996</v>
      </c>
      <c r="H545" s="91">
        <f t="shared" si="276"/>
        <v>63637.9</v>
      </c>
      <c r="I545" s="91">
        <f t="shared" si="276"/>
        <v>27728.899999999998</v>
      </c>
      <c r="J545" s="91">
        <f t="shared" si="276"/>
        <v>0</v>
      </c>
      <c r="K545" s="91">
        <f t="shared" si="276"/>
        <v>50803.4</v>
      </c>
      <c r="L545" s="91">
        <f t="shared" si="276"/>
        <v>13876.9</v>
      </c>
      <c r="M545" s="91">
        <f t="shared" si="276"/>
        <v>21926.5</v>
      </c>
      <c r="N545" s="91">
        <f t="shared" si="276"/>
        <v>0</v>
      </c>
      <c r="O545" s="91">
        <f t="shared" si="276"/>
        <v>35803.4</v>
      </c>
      <c r="P545" s="91">
        <f t="shared" si="276"/>
        <v>13876.9</v>
      </c>
      <c r="Q545" s="91">
        <f t="shared" si="276"/>
        <v>21926.5</v>
      </c>
      <c r="R545" s="91">
        <f t="shared" si="276"/>
        <v>0</v>
      </c>
    </row>
    <row r="546" spans="1:18" ht="40.5">
      <c r="A546" s="92" t="s">
        <v>455</v>
      </c>
      <c r="B546" s="95">
        <v>546</v>
      </c>
      <c r="C546" s="94" t="s">
        <v>160</v>
      </c>
      <c r="D546" s="94" t="s">
        <v>156</v>
      </c>
      <c r="E546" s="95" t="s">
        <v>338</v>
      </c>
      <c r="F546" s="94"/>
      <c r="G546" s="91">
        <f aca="true" t="shared" si="277" ref="G546:R546">G547+G556</f>
        <v>42037.799999999996</v>
      </c>
      <c r="H546" s="91">
        <f t="shared" si="277"/>
        <v>63637.9</v>
      </c>
      <c r="I546" s="91">
        <f t="shared" si="277"/>
        <v>27728.899999999998</v>
      </c>
      <c r="J546" s="91">
        <f t="shared" si="277"/>
        <v>0</v>
      </c>
      <c r="K546" s="91">
        <f t="shared" si="277"/>
        <v>50803.4</v>
      </c>
      <c r="L546" s="91">
        <f t="shared" si="277"/>
        <v>13876.9</v>
      </c>
      <c r="M546" s="91">
        <f t="shared" si="277"/>
        <v>21926.5</v>
      </c>
      <c r="N546" s="91">
        <f t="shared" si="277"/>
        <v>0</v>
      </c>
      <c r="O546" s="91">
        <f t="shared" si="277"/>
        <v>35803.4</v>
      </c>
      <c r="P546" s="91">
        <f t="shared" si="277"/>
        <v>13876.9</v>
      </c>
      <c r="Q546" s="91">
        <f t="shared" si="277"/>
        <v>21926.5</v>
      </c>
      <c r="R546" s="91">
        <f t="shared" si="277"/>
        <v>0</v>
      </c>
    </row>
    <row r="547" spans="1:18" ht="20.25">
      <c r="A547" s="110" t="s">
        <v>21</v>
      </c>
      <c r="B547" s="95">
        <v>546</v>
      </c>
      <c r="C547" s="94" t="s">
        <v>160</v>
      </c>
      <c r="D547" s="94" t="s">
        <v>156</v>
      </c>
      <c r="E547" s="95" t="s">
        <v>339</v>
      </c>
      <c r="F547" s="94"/>
      <c r="G547" s="91">
        <f>G551+G548</f>
        <v>34</v>
      </c>
      <c r="H547" s="91">
        <f aca="true" t="shared" si="278" ref="H547:O547">H551+H548</f>
        <v>49761</v>
      </c>
      <c r="I547" s="91">
        <f t="shared" si="278"/>
        <v>2847</v>
      </c>
      <c r="J547" s="91">
        <f t="shared" si="278"/>
        <v>0</v>
      </c>
      <c r="K547" s="91">
        <f t="shared" si="278"/>
        <v>15000</v>
      </c>
      <c r="L547" s="91">
        <f t="shared" si="278"/>
        <v>0</v>
      </c>
      <c r="M547" s="91">
        <f t="shared" si="278"/>
        <v>0</v>
      </c>
      <c r="N547" s="91">
        <f t="shared" si="278"/>
        <v>0</v>
      </c>
      <c r="O547" s="91">
        <f t="shared" si="278"/>
        <v>0</v>
      </c>
      <c r="P547" s="91">
        <f>P551</f>
        <v>0</v>
      </c>
      <c r="Q547" s="91">
        <f>Q551</f>
        <v>0</v>
      </c>
      <c r="R547" s="91">
        <f>R551</f>
        <v>0</v>
      </c>
    </row>
    <row r="548" spans="1:18" ht="40.5">
      <c r="A548" s="96" t="s">
        <v>348</v>
      </c>
      <c r="B548" s="95">
        <v>546</v>
      </c>
      <c r="C548" s="94" t="s">
        <v>160</v>
      </c>
      <c r="D548" s="94" t="s">
        <v>156</v>
      </c>
      <c r="E548" s="95" t="s">
        <v>343</v>
      </c>
      <c r="F548" s="94"/>
      <c r="G548" s="91">
        <f>G549</f>
        <v>12</v>
      </c>
      <c r="H548" s="91">
        <f aca="true" t="shared" si="279" ref="H548:O549">H549</f>
        <v>0</v>
      </c>
      <c r="I548" s="91">
        <f t="shared" si="279"/>
        <v>0</v>
      </c>
      <c r="J548" s="91">
        <f t="shared" si="279"/>
        <v>0</v>
      </c>
      <c r="K548" s="91">
        <f t="shared" si="279"/>
        <v>0</v>
      </c>
      <c r="L548" s="91">
        <f t="shared" si="279"/>
        <v>0</v>
      </c>
      <c r="M548" s="91">
        <f t="shared" si="279"/>
        <v>0</v>
      </c>
      <c r="N548" s="91">
        <f t="shared" si="279"/>
        <v>0</v>
      </c>
      <c r="O548" s="91">
        <f t="shared" si="279"/>
        <v>0</v>
      </c>
      <c r="P548" s="91"/>
      <c r="Q548" s="91"/>
      <c r="R548" s="91"/>
    </row>
    <row r="549" spans="1:18" ht="40.5">
      <c r="A549" s="96" t="s">
        <v>655</v>
      </c>
      <c r="B549" s="95">
        <v>546</v>
      </c>
      <c r="C549" s="94" t="s">
        <v>160</v>
      </c>
      <c r="D549" s="94" t="s">
        <v>156</v>
      </c>
      <c r="E549" s="95" t="s">
        <v>654</v>
      </c>
      <c r="F549" s="94"/>
      <c r="G549" s="91">
        <f>G550</f>
        <v>12</v>
      </c>
      <c r="H549" s="91">
        <f t="shared" si="279"/>
        <v>0</v>
      </c>
      <c r="I549" s="91">
        <f t="shared" si="279"/>
        <v>0</v>
      </c>
      <c r="J549" s="91">
        <f t="shared" si="279"/>
        <v>0</v>
      </c>
      <c r="K549" s="91">
        <f t="shared" si="279"/>
        <v>0</v>
      </c>
      <c r="L549" s="91">
        <f t="shared" si="279"/>
        <v>0</v>
      </c>
      <c r="M549" s="91">
        <f t="shared" si="279"/>
        <v>0</v>
      </c>
      <c r="N549" s="91">
        <f t="shared" si="279"/>
        <v>0</v>
      </c>
      <c r="O549" s="91">
        <f t="shared" si="279"/>
        <v>0</v>
      </c>
      <c r="P549" s="91"/>
      <c r="Q549" s="91"/>
      <c r="R549" s="91"/>
    </row>
    <row r="550" spans="1:18" ht="40.5">
      <c r="A550" s="92" t="s">
        <v>256</v>
      </c>
      <c r="B550" s="95">
        <v>546</v>
      </c>
      <c r="C550" s="94" t="s">
        <v>160</v>
      </c>
      <c r="D550" s="94" t="s">
        <v>156</v>
      </c>
      <c r="E550" s="95" t="s">
        <v>652</v>
      </c>
      <c r="F550" s="94" t="s">
        <v>255</v>
      </c>
      <c r="G550" s="91">
        <v>12</v>
      </c>
      <c r="H550" s="91"/>
      <c r="I550" s="91"/>
      <c r="J550" s="91"/>
      <c r="K550" s="91">
        <v>0</v>
      </c>
      <c r="L550" s="91"/>
      <c r="M550" s="91"/>
      <c r="N550" s="91"/>
      <c r="O550" s="91">
        <v>0</v>
      </c>
      <c r="P550" s="91"/>
      <c r="Q550" s="91"/>
      <c r="R550" s="91"/>
    </row>
    <row r="551" spans="1:18" ht="40.5">
      <c r="A551" s="110" t="s">
        <v>457</v>
      </c>
      <c r="B551" s="95">
        <v>546</v>
      </c>
      <c r="C551" s="94" t="s">
        <v>160</v>
      </c>
      <c r="D551" s="94" t="s">
        <v>156</v>
      </c>
      <c r="E551" s="95" t="s">
        <v>61</v>
      </c>
      <c r="F551" s="94"/>
      <c r="G551" s="91">
        <f>G554+G552</f>
        <v>22</v>
      </c>
      <c r="H551" s="91">
        <f aca="true" t="shared" si="280" ref="H551:R551">H554+H552</f>
        <v>49761</v>
      </c>
      <c r="I551" s="91">
        <f t="shared" si="280"/>
        <v>2847</v>
      </c>
      <c r="J551" s="91">
        <f t="shared" si="280"/>
        <v>0</v>
      </c>
      <c r="K551" s="91">
        <f t="shared" si="280"/>
        <v>15000</v>
      </c>
      <c r="L551" s="91">
        <f t="shared" si="280"/>
        <v>0</v>
      </c>
      <c r="M551" s="91">
        <f t="shared" si="280"/>
        <v>0</v>
      </c>
      <c r="N551" s="91">
        <f t="shared" si="280"/>
        <v>0</v>
      </c>
      <c r="O551" s="91">
        <f t="shared" si="280"/>
        <v>0</v>
      </c>
      <c r="P551" s="91">
        <f t="shared" si="280"/>
        <v>0</v>
      </c>
      <c r="Q551" s="91">
        <f t="shared" si="280"/>
        <v>0</v>
      </c>
      <c r="R551" s="91">
        <f t="shared" si="280"/>
        <v>0</v>
      </c>
    </row>
    <row r="552" spans="1:18" ht="60.75">
      <c r="A552" s="92" t="s">
        <v>612</v>
      </c>
      <c r="B552" s="95">
        <v>546</v>
      </c>
      <c r="C552" s="94" t="s">
        <v>160</v>
      </c>
      <c r="D552" s="94" t="s">
        <v>156</v>
      </c>
      <c r="E552" s="95" t="s">
        <v>502</v>
      </c>
      <c r="F552" s="94"/>
      <c r="G552" s="91">
        <f>G553</f>
        <v>22</v>
      </c>
      <c r="H552" s="91">
        <f aca="true" t="shared" si="281" ref="H552:R552">H553</f>
        <v>0</v>
      </c>
      <c r="I552" s="91">
        <f t="shared" si="281"/>
        <v>1308</v>
      </c>
      <c r="J552" s="91">
        <f t="shared" si="281"/>
        <v>0</v>
      </c>
      <c r="K552" s="91">
        <f t="shared" si="281"/>
        <v>0</v>
      </c>
      <c r="L552" s="91">
        <f t="shared" si="281"/>
        <v>0</v>
      </c>
      <c r="M552" s="91">
        <f t="shared" si="281"/>
        <v>0</v>
      </c>
      <c r="N552" s="91">
        <f t="shared" si="281"/>
        <v>0</v>
      </c>
      <c r="O552" s="91">
        <f t="shared" si="281"/>
        <v>0</v>
      </c>
      <c r="P552" s="91">
        <f t="shared" si="281"/>
        <v>0</v>
      </c>
      <c r="Q552" s="91">
        <f t="shared" si="281"/>
        <v>0</v>
      </c>
      <c r="R552" s="91">
        <f t="shared" si="281"/>
        <v>0</v>
      </c>
    </row>
    <row r="553" spans="1:18" ht="40.5">
      <c r="A553" s="92" t="s">
        <v>118</v>
      </c>
      <c r="B553" s="95">
        <v>546</v>
      </c>
      <c r="C553" s="94" t="s">
        <v>160</v>
      </c>
      <c r="D553" s="94" t="s">
        <v>156</v>
      </c>
      <c r="E553" s="95" t="s">
        <v>502</v>
      </c>
      <c r="F553" s="94" t="s">
        <v>209</v>
      </c>
      <c r="G553" s="91">
        <v>22</v>
      </c>
      <c r="H553" s="91"/>
      <c r="I553" s="91">
        <v>1308</v>
      </c>
      <c r="J553" s="91"/>
      <c r="K553" s="91">
        <v>0</v>
      </c>
      <c r="L553" s="91"/>
      <c r="M553" s="91"/>
      <c r="N553" s="91"/>
      <c r="O553" s="91">
        <v>0</v>
      </c>
      <c r="P553" s="91"/>
      <c r="Q553" s="91"/>
      <c r="R553" s="91"/>
    </row>
    <row r="554" spans="1:18" ht="101.25">
      <c r="A554" s="92" t="s">
        <v>516</v>
      </c>
      <c r="B554" s="95">
        <v>546</v>
      </c>
      <c r="C554" s="94" t="s">
        <v>160</v>
      </c>
      <c r="D554" s="94" t="s">
        <v>156</v>
      </c>
      <c r="E554" s="94" t="s">
        <v>89</v>
      </c>
      <c r="F554" s="94"/>
      <c r="G554" s="91">
        <f>G555</f>
        <v>0</v>
      </c>
      <c r="H554" s="91">
        <f aca="true" t="shared" si="282" ref="H554:R554">H555</f>
        <v>49761</v>
      </c>
      <c r="I554" s="91">
        <f t="shared" si="282"/>
        <v>1539</v>
      </c>
      <c r="J554" s="91">
        <f t="shared" si="282"/>
        <v>0</v>
      </c>
      <c r="K554" s="91">
        <f t="shared" si="282"/>
        <v>15000</v>
      </c>
      <c r="L554" s="91">
        <f t="shared" si="282"/>
        <v>0</v>
      </c>
      <c r="M554" s="91">
        <f t="shared" si="282"/>
        <v>0</v>
      </c>
      <c r="N554" s="91">
        <f t="shared" si="282"/>
        <v>0</v>
      </c>
      <c r="O554" s="91">
        <f t="shared" si="282"/>
        <v>0</v>
      </c>
      <c r="P554" s="91">
        <f t="shared" si="282"/>
        <v>0</v>
      </c>
      <c r="Q554" s="91">
        <f t="shared" si="282"/>
        <v>0</v>
      </c>
      <c r="R554" s="91">
        <f t="shared" si="282"/>
        <v>0</v>
      </c>
    </row>
    <row r="555" spans="1:18" ht="20.25">
      <c r="A555" s="92" t="s">
        <v>187</v>
      </c>
      <c r="B555" s="95">
        <v>546</v>
      </c>
      <c r="C555" s="94" t="s">
        <v>160</v>
      </c>
      <c r="D555" s="94" t="s">
        <v>156</v>
      </c>
      <c r="E555" s="94" t="s">
        <v>89</v>
      </c>
      <c r="F555" s="94" t="s">
        <v>216</v>
      </c>
      <c r="G555" s="91">
        <v>0</v>
      </c>
      <c r="H555" s="91">
        <v>49761</v>
      </c>
      <c r="I555" s="91">
        <v>1539</v>
      </c>
      <c r="J555" s="91"/>
      <c r="K555" s="91">
        <v>15000</v>
      </c>
      <c r="L555" s="91"/>
      <c r="M555" s="91"/>
      <c r="N555" s="91"/>
      <c r="O555" s="91">
        <f>P555+Q555+R555</f>
        <v>0</v>
      </c>
      <c r="P555" s="91"/>
      <c r="Q555" s="91"/>
      <c r="R555" s="91"/>
    </row>
    <row r="556" spans="1:18" ht="20.25">
      <c r="A556" s="112" t="s">
        <v>36</v>
      </c>
      <c r="B556" s="95">
        <v>546</v>
      </c>
      <c r="C556" s="94" t="s">
        <v>160</v>
      </c>
      <c r="D556" s="94" t="s">
        <v>156</v>
      </c>
      <c r="E556" s="94" t="s">
        <v>93</v>
      </c>
      <c r="F556" s="94"/>
      <c r="G556" s="91">
        <f>G557</f>
        <v>42003.799999999996</v>
      </c>
      <c r="H556" s="91">
        <f aca="true" t="shared" si="283" ref="H556:R556">H557</f>
        <v>13876.9</v>
      </c>
      <c r="I556" s="91">
        <f t="shared" si="283"/>
        <v>24881.899999999998</v>
      </c>
      <c r="J556" s="91">
        <f t="shared" si="283"/>
        <v>0</v>
      </c>
      <c r="K556" s="91">
        <f t="shared" si="283"/>
        <v>35803.4</v>
      </c>
      <c r="L556" s="91">
        <f t="shared" si="283"/>
        <v>13876.9</v>
      </c>
      <c r="M556" s="91">
        <f t="shared" si="283"/>
        <v>21926.5</v>
      </c>
      <c r="N556" s="91">
        <f t="shared" si="283"/>
        <v>0</v>
      </c>
      <c r="O556" s="91">
        <f t="shared" si="283"/>
        <v>35803.4</v>
      </c>
      <c r="P556" s="91">
        <f t="shared" si="283"/>
        <v>13876.9</v>
      </c>
      <c r="Q556" s="91">
        <f t="shared" si="283"/>
        <v>21926.5</v>
      </c>
      <c r="R556" s="91">
        <f t="shared" si="283"/>
        <v>0</v>
      </c>
    </row>
    <row r="557" spans="1:18" ht="121.5">
      <c r="A557" s="96" t="s">
        <v>536</v>
      </c>
      <c r="B557" s="95">
        <v>546</v>
      </c>
      <c r="C557" s="94" t="s">
        <v>160</v>
      </c>
      <c r="D557" s="94" t="s">
        <v>156</v>
      </c>
      <c r="E557" s="94" t="s">
        <v>141</v>
      </c>
      <c r="F557" s="94"/>
      <c r="G557" s="91">
        <f>G558+G562</f>
        <v>42003.799999999996</v>
      </c>
      <c r="H557" s="91">
        <f aca="true" t="shared" si="284" ref="H557:O557">H558+H562</f>
        <v>13876.9</v>
      </c>
      <c r="I557" s="91">
        <f t="shared" si="284"/>
        <v>24881.899999999998</v>
      </c>
      <c r="J557" s="91">
        <f t="shared" si="284"/>
        <v>0</v>
      </c>
      <c r="K557" s="91">
        <f t="shared" si="284"/>
        <v>35803.4</v>
      </c>
      <c r="L557" s="91">
        <f t="shared" si="284"/>
        <v>13876.9</v>
      </c>
      <c r="M557" s="91">
        <f t="shared" si="284"/>
        <v>21926.5</v>
      </c>
      <c r="N557" s="91">
        <f t="shared" si="284"/>
        <v>0</v>
      </c>
      <c r="O557" s="91">
        <f t="shared" si="284"/>
        <v>35803.4</v>
      </c>
      <c r="P557" s="91">
        <f>P558+P562</f>
        <v>13876.9</v>
      </c>
      <c r="Q557" s="91">
        <f>Q558+Q562</f>
        <v>21926.5</v>
      </c>
      <c r="R557" s="91">
        <f>R558+R562</f>
        <v>0</v>
      </c>
    </row>
    <row r="558" spans="1:18" ht="20.25">
      <c r="A558" s="92" t="s">
        <v>533</v>
      </c>
      <c r="B558" s="95">
        <v>546</v>
      </c>
      <c r="C558" s="94" t="s">
        <v>160</v>
      </c>
      <c r="D558" s="94" t="s">
        <v>156</v>
      </c>
      <c r="E558" s="94" t="s">
        <v>534</v>
      </c>
      <c r="F558" s="94"/>
      <c r="G558" s="91">
        <f aca="true" t="shared" si="285" ref="G558:R558">G559+G560+G561</f>
        <v>27697.699999999997</v>
      </c>
      <c r="H558" s="91">
        <f t="shared" si="285"/>
        <v>0</v>
      </c>
      <c r="I558" s="91">
        <f t="shared" si="285"/>
        <v>24452.699999999997</v>
      </c>
      <c r="J558" s="91">
        <f t="shared" si="285"/>
        <v>0</v>
      </c>
      <c r="K558" s="91">
        <f t="shared" si="285"/>
        <v>21497.3</v>
      </c>
      <c r="L558" s="91">
        <f t="shared" si="285"/>
        <v>0</v>
      </c>
      <c r="M558" s="91">
        <f t="shared" si="285"/>
        <v>21497.3</v>
      </c>
      <c r="N558" s="91">
        <f t="shared" si="285"/>
        <v>0</v>
      </c>
      <c r="O558" s="91">
        <f t="shared" si="285"/>
        <v>21497.3</v>
      </c>
      <c r="P558" s="91">
        <f t="shared" si="285"/>
        <v>0</v>
      </c>
      <c r="Q558" s="91">
        <f t="shared" si="285"/>
        <v>21497.3</v>
      </c>
      <c r="R558" s="91">
        <f t="shared" si="285"/>
        <v>0</v>
      </c>
    </row>
    <row r="559" spans="1:18" ht="20.25">
      <c r="A559" s="92" t="s">
        <v>211</v>
      </c>
      <c r="B559" s="95">
        <v>546</v>
      </c>
      <c r="C559" s="94" t="s">
        <v>160</v>
      </c>
      <c r="D559" s="94" t="s">
        <v>156</v>
      </c>
      <c r="E559" s="94" t="s">
        <v>534</v>
      </c>
      <c r="F559" s="94" t="s">
        <v>184</v>
      </c>
      <c r="G559" s="91">
        <v>26084.1</v>
      </c>
      <c r="H559" s="91"/>
      <c r="I559" s="91">
        <v>22988.1</v>
      </c>
      <c r="J559" s="91"/>
      <c r="K559" s="91">
        <f>L559+M559+N559</f>
        <v>20032.7</v>
      </c>
      <c r="L559" s="91"/>
      <c r="M559" s="91">
        <v>20032.7</v>
      </c>
      <c r="N559" s="91"/>
      <c r="O559" s="91">
        <f>P559+Q559+R559</f>
        <v>20032.7</v>
      </c>
      <c r="P559" s="91"/>
      <c r="Q559" s="91">
        <v>20032.7</v>
      </c>
      <c r="R559" s="91"/>
    </row>
    <row r="560" spans="1:18" ht="40.5">
      <c r="A560" s="92" t="s">
        <v>118</v>
      </c>
      <c r="B560" s="95">
        <v>546</v>
      </c>
      <c r="C560" s="94" t="s">
        <v>160</v>
      </c>
      <c r="D560" s="94" t="s">
        <v>156</v>
      </c>
      <c r="E560" s="94" t="s">
        <v>534</v>
      </c>
      <c r="F560" s="94" t="s">
        <v>209</v>
      </c>
      <c r="G560" s="91">
        <v>1600.3</v>
      </c>
      <c r="H560" s="91"/>
      <c r="I560" s="91">
        <v>1445.6</v>
      </c>
      <c r="J560" s="91"/>
      <c r="K560" s="91">
        <f>L560+M560+N560</f>
        <v>1445.6</v>
      </c>
      <c r="L560" s="91"/>
      <c r="M560" s="91">
        <v>1445.6</v>
      </c>
      <c r="N560" s="91"/>
      <c r="O560" s="91">
        <f>P560+Q560+R560</f>
        <v>1445.6</v>
      </c>
      <c r="P560" s="91"/>
      <c r="Q560" s="91">
        <v>1445.6</v>
      </c>
      <c r="R560" s="91"/>
    </row>
    <row r="561" spans="1:18" ht="20.25">
      <c r="A561" s="92" t="s">
        <v>207</v>
      </c>
      <c r="B561" s="95">
        <v>546</v>
      </c>
      <c r="C561" s="94" t="s">
        <v>160</v>
      </c>
      <c r="D561" s="94" t="s">
        <v>156</v>
      </c>
      <c r="E561" s="94" t="s">
        <v>534</v>
      </c>
      <c r="F561" s="94" t="s">
        <v>208</v>
      </c>
      <c r="G561" s="91">
        <v>13.3</v>
      </c>
      <c r="H561" s="91"/>
      <c r="I561" s="91">
        <v>19</v>
      </c>
      <c r="J561" s="91"/>
      <c r="K561" s="91">
        <f>L561+M561+N561</f>
        <v>19</v>
      </c>
      <c r="L561" s="91"/>
      <c r="M561" s="91">
        <v>19</v>
      </c>
      <c r="N561" s="91"/>
      <c r="O561" s="91">
        <f>P561+Q561+R561</f>
        <v>19</v>
      </c>
      <c r="P561" s="91"/>
      <c r="Q561" s="91">
        <v>19</v>
      </c>
      <c r="R561" s="91"/>
    </row>
    <row r="562" spans="1:18" ht="60.75">
      <c r="A562" s="92" t="s">
        <v>479</v>
      </c>
      <c r="B562" s="95">
        <v>546</v>
      </c>
      <c r="C562" s="94" t="s">
        <v>160</v>
      </c>
      <c r="D562" s="94" t="s">
        <v>156</v>
      </c>
      <c r="E562" s="94" t="s">
        <v>499</v>
      </c>
      <c r="F562" s="94"/>
      <c r="G562" s="91">
        <f>H562+I562+J562</f>
        <v>14306.1</v>
      </c>
      <c r="H562" s="91">
        <f>H563</f>
        <v>13876.9</v>
      </c>
      <c r="I562" s="91">
        <f>I563</f>
        <v>429.2</v>
      </c>
      <c r="J562" s="91">
        <f>J563</f>
        <v>0</v>
      </c>
      <c r="K562" s="91">
        <f>L562+M562+N562</f>
        <v>14306.1</v>
      </c>
      <c r="L562" s="91">
        <f>L563</f>
        <v>13876.9</v>
      </c>
      <c r="M562" s="91">
        <f>M563</f>
        <v>429.2</v>
      </c>
      <c r="N562" s="91">
        <f>N563</f>
        <v>0</v>
      </c>
      <c r="O562" s="91">
        <f>P562+Q562+R562</f>
        <v>14306.1</v>
      </c>
      <c r="P562" s="91">
        <f>P563</f>
        <v>13876.9</v>
      </c>
      <c r="Q562" s="91">
        <f>Q563</f>
        <v>429.2</v>
      </c>
      <c r="R562" s="91">
        <f>R563</f>
        <v>0</v>
      </c>
    </row>
    <row r="563" spans="1:18" ht="20.25">
      <c r="A563" s="92" t="s">
        <v>211</v>
      </c>
      <c r="B563" s="95">
        <v>546</v>
      </c>
      <c r="C563" s="94" t="s">
        <v>160</v>
      </c>
      <c r="D563" s="94" t="s">
        <v>156</v>
      </c>
      <c r="E563" s="94" t="s">
        <v>499</v>
      </c>
      <c r="F563" s="94" t="s">
        <v>184</v>
      </c>
      <c r="G563" s="91">
        <f>H563+I563+J563</f>
        <v>14306.1</v>
      </c>
      <c r="H563" s="91">
        <v>13876.9</v>
      </c>
      <c r="I563" s="91">
        <v>429.2</v>
      </c>
      <c r="J563" s="91"/>
      <c r="K563" s="91">
        <f>L563+M563+N563</f>
        <v>14306.1</v>
      </c>
      <c r="L563" s="91">
        <v>13876.9</v>
      </c>
      <c r="M563" s="91">
        <v>429.2</v>
      </c>
      <c r="N563" s="91"/>
      <c r="O563" s="91">
        <f>P563+Q563+R563</f>
        <v>14306.1</v>
      </c>
      <c r="P563" s="91">
        <v>13876.9</v>
      </c>
      <c r="Q563" s="91">
        <v>429.2</v>
      </c>
      <c r="R563" s="91"/>
    </row>
    <row r="564" spans="1:18" ht="20.25">
      <c r="A564" s="92" t="s">
        <v>108</v>
      </c>
      <c r="B564" s="94" t="s">
        <v>382</v>
      </c>
      <c r="C564" s="94" t="s">
        <v>164</v>
      </c>
      <c r="D564" s="94" t="s">
        <v>548</v>
      </c>
      <c r="E564" s="94"/>
      <c r="F564" s="94"/>
      <c r="G564" s="91">
        <f>G565</f>
        <v>2005.5</v>
      </c>
      <c r="H564" s="91">
        <f aca="true" t="shared" si="286" ref="H564:R564">H565</f>
        <v>365.6</v>
      </c>
      <c r="I564" s="91">
        <f t="shared" si="286"/>
        <v>1324.5</v>
      </c>
      <c r="J564" s="91">
        <f t="shared" si="286"/>
        <v>0</v>
      </c>
      <c r="K564" s="91">
        <f t="shared" si="286"/>
        <v>1385.5</v>
      </c>
      <c r="L564" s="91">
        <f t="shared" si="286"/>
        <v>365.6</v>
      </c>
      <c r="M564" s="91">
        <f t="shared" si="286"/>
        <v>1019.9</v>
      </c>
      <c r="N564" s="91">
        <f t="shared" si="286"/>
        <v>0</v>
      </c>
      <c r="O564" s="91">
        <f t="shared" si="286"/>
        <v>1385.5</v>
      </c>
      <c r="P564" s="91">
        <f t="shared" si="286"/>
        <v>365.6</v>
      </c>
      <c r="Q564" s="91">
        <f t="shared" si="286"/>
        <v>1019.9</v>
      </c>
      <c r="R564" s="91">
        <f t="shared" si="286"/>
        <v>0</v>
      </c>
    </row>
    <row r="565" spans="1:18" ht="20.25">
      <c r="A565" s="92" t="s">
        <v>193</v>
      </c>
      <c r="B565" s="95">
        <v>546</v>
      </c>
      <c r="C565" s="94" t="s">
        <v>164</v>
      </c>
      <c r="D565" s="94" t="s">
        <v>152</v>
      </c>
      <c r="E565" s="94"/>
      <c r="F565" s="94"/>
      <c r="G565" s="91">
        <f>G566</f>
        <v>2005.5</v>
      </c>
      <c r="H565" s="91">
        <f aca="true" t="shared" si="287" ref="H565:R565">H566</f>
        <v>365.6</v>
      </c>
      <c r="I565" s="91">
        <f t="shared" si="287"/>
        <v>1324.5</v>
      </c>
      <c r="J565" s="91">
        <f t="shared" si="287"/>
        <v>0</v>
      </c>
      <c r="K565" s="91">
        <f t="shared" si="287"/>
        <v>1385.5</v>
      </c>
      <c r="L565" s="91">
        <f t="shared" si="287"/>
        <v>365.6</v>
      </c>
      <c r="M565" s="91">
        <f t="shared" si="287"/>
        <v>1019.9</v>
      </c>
      <c r="N565" s="91">
        <f t="shared" si="287"/>
        <v>0</v>
      </c>
      <c r="O565" s="91">
        <f t="shared" si="287"/>
        <v>1385.5</v>
      </c>
      <c r="P565" s="91">
        <f t="shared" si="287"/>
        <v>365.6</v>
      </c>
      <c r="Q565" s="91">
        <f t="shared" si="287"/>
        <v>1019.9</v>
      </c>
      <c r="R565" s="91">
        <f t="shared" si="287"/>
        <v>0</v>
      </c>
    </row>
    <row r="566" spans="1:18" ht="40.5">
      <c r="A566" s="92" t="s">
        <v>454</v>
      </c>
      <c r="B566" s="95">
        <v>546</v>
      </c>
      <c r="C566" s="94" t="s">
        <v>164</v>
      </c>
      <c r="D566" s="94" t="s">
        <v>152</v>
      </c>
      <c r="E566" s="94" t="s">
        <v>312</v>
      </c>
      <c r="F566" s="94"/>
      <c r="G566" s="91">
        <f>G567</f>
        <v>2005.5</v>
      </c>
      <c r="H566" s="91">
        <f aca="true" t="shared" si="288" ref="H566:R567">H567</f>
        <v>365.6</v>
      </c>
      <c r="I566" s="91">
        <f t="shared" si="288"/>
        <v>1324.5</v>
      </c>
      <c r="J566" s="91">
        <f t="shared" si="288"/>
        <v>0</v>
      </c>
      <c r="K566" s="91">
        <f t="shared" si="288"/>
        <v>1385.5</v>
      </c>
      <c r="L566" s="91">
        <f t="shared" si="288"/>
        <v>365.6</v>
      </c>
      <c r="M566" s="91">
        <f t="shared" si="288"/>
        <v>1019.9</v>
      </c>
      <c r="N566" s="91">
        <f t="shared" si="288"/>
        <v>0</v>
      </c>
      <c r="O566" s="91">
        <f t="shared" si="288"/>
        <v>1385.5</v>
      </c>
      <c r="P566" s="91">
        <f t="shared" si="288"/>
        <v>365.6</v>
      </c>
      <c r="Q566" s="91">
        <f t="shared" si="288"/>
        <v>1019.9</v>
      </c>
      <c r="R566" s="91">
        <f t="shared" si="288"/>
        <v>0</v>
      </c>
    </row>
    <row r="567" spans="1:18" ht="20.25">
      <c r="A567" s="96" t="s">
        <v>263</v>
      </c>
      <c r="B567" s="95">
        <v>546</v>
      </c>
      <c r="C567" s="94" t="s">
        <v>164</v>
      </c>
      <c r="D567" s="94" t="s">
        <v>152</v>
      </c>
      <c r="E567" s="94" t="s">
        <v>485</v>
      </c>
      <c r="F567" s="94"/>
      <c r="G567" s="91">
        <f>G568</f>
        <v>2005.5</v>
      </c>
      <c r="H567" s="91">
        <f t="shared" si="288"/>
        <v>365.6</v>
      </c>
      <c r="I567" s="91">
        <f t="shared" si="288"/>
        <v>1324.5</v>
      </c>
      <c r="J567" s="91">
        <f t="shared" si="288"/>
        <v>0</v>
      </c>
      <c r="K567" s="91">
        <f t="shared" si="288"/>
        <v>1385.5</v>
      </c>
      <c r="L567" s="91">
        <f t="shared" si="288"/>
        <v>365.6</v>
      </c>
      <c r="M567" s="91">
        <f t="shared" si="288"/>
        <v>1019.9</v>
      </c>
      <c r="N567" s="91">
        <f t="shared" si="288"/>
        <v>0</v>
      </c>
      <c r="O567" s="91">
        <f t="shared" si="288"/>
        <v>1385.5</v>
      </c>
      <c r="P567" s="91">
        <f t="shared" si="288"/>
        <v>365.6</v>
      </c>
      <c r="Q567" s="91">
        <f t="shared" si="288"/>
        <v>1019.9</v>
      </c>
      <c r="R567" s="91">
        <f t="shared" si="288"/>
        <v>0</v>
      </c>
    </row>
    <row r="568" spans="1:18" ht="40.5">
      <c r="A568" s="96" t="s">
        <v>538</v>
      </c>
      <c r="B568" s="95">
        <v>546</v>
      </c>
      <c r="C568" s="94" t="s">
        <v>164</v>
      </c>
      <c r="D568" s="94" t="s">
        <v>152</v>
      </c>
      <c r="E568" s="94" t="s">
        <v>537</v>
      </c>
      <c r="F568" s="94"/>
      <c r="G568" s="91">
        <f>G569+G571</f>
        <v>2005.5</v>
      </c>
      <c r="H568" s="91">
        <f aca="true" t="shared" si="289" ref="H568:O568">H569+H571</f>
        <v>365.6</v>
      </c>
      <c r="I568" s="91">
        <f t="shared" si="289"/>
        <v>1324.5</v>
      </c>
      <c r="J568" s="91">
        <f t="shared" si="289"/>
        <v>0</v>
      </c>
      <c r="K568" s="91">
        <f t="shared" si="289"/>
        <v>1385.5</v>
      </c>
      <c r="L568" s="91">
        <f t="shared" si="289"/>
        <v>365.6</v>
      </c>
      <c r="M568" s="91">
        <f t="shared" si="289"/>
        <v>1019.9</v>
      </c>
      <c r="N568" s="91">
        <f t="shared" si="289"/>
        <v>0</v>
      </c>
      <c r="O568" s="91">
        <f t="shared" si="289"/>
        <v>1385.5</v>
      </c>
      <c r="P568" s="91">
        <f>P569+P571</f>
        <v>365.6</v>
      </c>
      <c r="Q568" s="91">
        <f>Q569+Q571</f>
        <v>1019.9</v>
      </c>
      <c r="R568" s="91">
        <f>R569+R571</f>
        <v>0</v>
      </c>
    </row>
    <row r="569" spans="1:18" ht="20.25">
      <c r="A569" s="92" t="s">
        <v>533</v>
      </c>
      <c r="B569" s="95">
        <v>546</v>
      </c>
      <c r="C569" s="94" t="s">
        <v>164</v>
      </c>
      <c r="D569" s="94" t="s">
        <v>152</v>
      </c>
      <c r="E569" s="94" t="s">
        <v>539</v>
      </c>
      <c r="F569" s="94"/>
      <c r="G569" s="91">
        <f>G570</f>
        <v>1628.6</v>
      </c>
      <c r="H569" s="91">
        <f aca="true" t="shared" si="290" ref="H569:R569">H570</f>
        <v>0</v>
      </c>
      <c r="I569" s="91">
        <f t="shared" si="290"/>
        <v>1313.2</v>
      </c>
      <c r="J569" s="91">
        <f t="shared" si="290"/>
        <v>0</v>
      </c>
      <c r="K569" s="91">
        <f t="shared" si="290"/>
        <v>1008.6</v>
      </c>
      <c r="L569" s="91">
        <f t="shared" si="290"/>
        <v>0</v>
      </c>
      <c r="M569" s="91">
        <f t="shared" si="290"/>
        <v>1008.6</v>
      </c>
      <c r="N569" s="91">
        <f t="shared" si="290"/>
        <v>0</v>
      </c>
      <c r="O569" s="91">
        <f t="shared" si="290"/>
        <v>1008.6</v>
      </c>
      <c r="P569" s="91">
        <f t="shared" si="290"/>
        <v>0</v>
      </c>
      <c r="Q569" s="91">
        <f t="shared" si="290"/>
        <v>1008.6</v>
      </c>
      <c r="R569" s="91">
        <f t="shared" si="290"/>
        <v>0</v>
      </c>
    </row>
    <row r="570" spans="1:18" ht="20.25">
      <c r="A570" s="92" t="s">
        <v>211</v>
      </c>
      <c r="B570" s="95">
        <v>546</v>
      </c>
      <c r="C570" s="94" t="s">
        <v>164</v>
      </c>
      <c r="D570" s="94" t="s">
        <v>152</v>
      </c>
      <c r="E570" s="94" t="s">
        <v>539</v>
      </c>
      <c r="F570" s="94" t="s">
        <v>184</v>
      </c>
      <c r="G570" s="91">
        <v>1628.6</v>
      </c>
      <c r="H570" s="91"/>
      <c r="I570" s="91">
        <v>1313.2</v>
      </c>
      <c r="J570" s="91"/>
      <c r="K570" s="91">
        <f>L570+M570+N570</f>
        <v>1008.6</v>
      </c>
      <c r="L570" s="91"/>
      <c r="M570" s="91">
        <v>1008.6</v>
      </c>
      <c r="N570" s="91"/>
      <c r="O570" s="91">
        <f>P570+Q570+R570</f>
        <v>1008.6</v>
      </c>
      <c r="P570" s="91"/>
      <c r="Q570" s="91">
        <v>1008.6</v>
      </c>
      <c r="R570" s="91"/>
    </row>
    <row r="571" spans="1:18" ht="60.75">
      <c r="A571" s="92" t="s">
        <v>479</v>
      </c>
      <c r="B571" s="95">
        <v>546</v>
      </c>
      <c r="C571" s="94" t="s">
        <v>164</v>
      </c>
      <c r="D571" s="94" t="s">
        <v>152</v>
      </c>
      <c r="E571" s="94" t="s">
        <v>540</v>
      </c>
      <c r="F571" s="94"/>
      <c r="G571" s="91">
        <f>H571+I571+J571</f>
        <v>376.90000000000003</v>
      </c>
      <c r="H571" s="91">
        <f>H572</f>
        <v>365.6</v>
      </c>
      <c r="I571" s="91">
        <f>I572</f>
        <v>11.3</v>
      </c>
      <c r="J571" s="91">
        <f>J572</f>
        <v>0</v>
      </c>
      <c r="K571" s="91">
        <f>L571+M571+N571</f>
        <v>376.90000000000003</v>
      </c>
      <c r="L571" s="91">
        <f>L572</f>
        <v>365.6</v>
      </c>
      <c r="M571" s="91">
        <f>M572</f>
        <v>11.3</v>
      </c>
      <c r="N571" s="91">
        <f>N572</f>
        <v>0</v>
      </c>
      <c r="O571" s="91">
        <f>P571+Q571+R571</f>
        <v>376.90000000000003</v>
      </c>
      <c r="P571" s="91">
        <f>P572</f>
        <v>365.6</v>
      </c>
      <c r="Q571" s="91">
        <f>Q572</f>
        <v>11.3</v>
      </c>
      <c r="R571" s="91">
        <f>R572</f>
        <v>0</v>
      </c>
    </row>
    <row r="572" spans="1:18" ht="20.25">
      <c r="A572" s="92" t="s">
        <v>211</v>
      </c>
      <c r="B572" s="95">
        <v>546</v>
      </c>
      <c r="C572" s="94" t="s">
        <v>164</v>
      </c>
      <c r="D572" s="94" t="s">
        <v>152</v>
      </c>
      <c r="E572" s="94" t="s">
        <v>540</v>
      </c>
      <c r="F572" s="94" t="s">
        <v>184</v>
      </c>
      <c r="G572" s="91">
        <f>H572+I572+J572</f>
        <v>376.90000000000003</v>
      </c>
      <c r="H572" s="91">
        <v>365.6</v>
      </c>
      <c r="I572" s="91">
        <v>11.3</v>
      </c>
      <c r="J572" s="91"/>
      <c r="K572" s="91">
        <f>L572+M572+N572</f>
        <v>376.90000000000003</v>
      </c>
      <c r="L572" s="91">
        <v>365.6</v>
      </c>
      <c r="M572" s="91">
        <v>11.3</v>
      </c>
      <c r="N572" s="91"/>
      <c r="O572" s="91">
        <f>P572+Q572+R572</f>
        <v>376.90000000000003</v>
      </c>
      <c r="P572" s="91">
        <v>365.6</v>
      </c>
      <c r="Q572" s="91">
        <v>11.3</v>
      </c>
      <c r="R572" s="91"/>
    </row>
    <row r="573" spans="1:18" ht="20.25">
      <c r="A573" s="92" t="s">
        <v>183</v>
      </c>
      <c r="B573" s="95">
        <v>546</v>
      </c>
      <c r="C573" s="94" t="s">
        <v>156</v>
      </c>
      <c r="D573" s="94" t="s">
        <v>548</v>
      </c>
      <c r="E573" s="94"/>
      <c r="F573" s="94"/>
      <c r="G573" s="91">
        <f>G574+G580</f>
        <v>406.2</v>
      </c>
      <c r="H573" s="91">
        <f aca="true" t="shared" si="291" ref="H573:R573">H574+H580</f>
        <v>292.2</v>
      </c>
      <c r="I573" s="91">
        <f t="shared" si="291"/>
        <v>458</v>
      </c>
      <c r="J573" s="91">
        <f t="shared" si="291"/>
        <v>0</v>
      </c>
      <c r="K573" s="91">
        <f t="shared" si="291"/>
        <v>767.4</v>
      </c>
      <c r="L573" s="91">
        <f t="shared" si="291"/>
        <v>292.2</v>
      </c>
      <c r="M573" s="91">
        <f t="shared" si="291"/>
        <v>475.2</v>
      </c>
      <c r="N573" s="91">
        <f t="shared" si="291"/>
        <v>0</v>
      </c>
      <c r="O573" s="91">
        <f t="shared" si="291"/>
        <v>750.2</v>
      </c>
      <c r="P573" s="91">
        <f t="shared" si="291"/>
        <v>292.2</v>
      </c>
      <c r="Q573" s="91">
        <f t="shared" si="291"/>
        <v>458</v>
      </c>
      <c r="R573" s="91">
        <f t="shared" si="291"/>
        <v>0</v>
      </c>
    </row>
    <row r="574" spans="1:18" ht="20.25">
      <c r="A574" s="92" t="s">
        <v>219</v>
      </c>
      <c r="B574" s="95">
        <v>546</v>
      </c>
      <c r="C574" s="94" t="s">
        <v>156</v>
      </c>
      <c r="D574" s="94" t="s">
        <v>160</v>
      </c>
      <c r="E574" s="94"/>
      <c r="F574" s="94"/>
      <c r="G574" s="91">
        <f aca="true" t="shared" si="292" ref="G574:R578">G575</f>
        <v>292.2</v>
      </c>
      <c r="H574" s="91">
        <f t="shared" si="292"/>
        <v>292.2</v>
      </c>
      <c r="I574" s="91">
        <f t="shared" si="292"/>
        <v>0</v>
      </c>
      <c r="J574" s="91">
        <f t="shared" si="292"/>
        <v>0</v>
      </c>
      <c r="K574" s="91">
        <f t="shared" si="292"/>
        <v>292.2</v>
      </c>
      <c r="L574" s="91">
        <f t="shared" si="292"/>
        <v>292.2</v>
      </c>
      <c r="M574" s="91">
        <f t="shared" si="292"/>
        <v>0</v>
      </c>
      <c r="N574" s="91">
        <f t="shared" si="292"/>
        <v>0</v>
      </c>
      <c r="O574" s="91">
        <f t="shared" si="292"/>
        <v>292.2</v>
      </c>
      <c r="P574" s="91">
        <f t="shared" si="292"/>
        <v>292.2</v>
      </c>
      <c r="Q574" s="91">
        <f t="shared" si="292"/>
        <v>0</v>
      </c>
      <c r="R574" s="91">
        <f t="shared" si="292"/>
        <v>0</v>
      </c>
    </row>
    <row r="575" spans="1:18" ht="60.75">
      <c r="A575" s="92" t="s">
        <v>274</v>
      </c>
      <c r="B575" s="95">
        <v>546</v>
      </c>
      <c r="C575" s="94" t="s">
        <v>156</v>
      </c>
      <c r="D575" s="94" t="s">
        <v>160</v>
      </c>
      <c r="E575" s="94" t="s">
        <v>298</v>
      </c>
      <c r="F575" s="94"/>
      <c r="G575" s="91">
        <f>G576</f>
        <v>292.2</v>
      </c>
      <c r="H575" s="91">
        <f t="shared" si="292"/>
        <v>292.2</v>
      </c>
      <c r="I575" s="91">
        <f t="shared" si="292"/>
        <v>0</v>
      </c>
      <c r="J575" s="91">
        <f t="shared" si="292"/>
        <v>0</v>
      </c>
      <c r="K575" s="91">
        <f t="shared" si="292"/>
        <v>292.2</v>
      </c>
      <c r="L575" s="91">
        <f t="shared" si="292"/>
        <v>292.2</v>
      </c>
      <c r="M575" s="91">
        <f t="shared" si="292"/>
        <v>0</v>
      </c>
      <c r="N575" s="91">
        <f t="shared" si="292"/>
        <v>0</v>
      </c>
      <c r="O575" s="91">
        <f t="shared" si="292"/>
        <v>292.2</v>
      </c>
      <c r="P575" s="91">
        <f t="shared" si="292"/>
        <v>292.2</v>
      </c>
      <c r="Q575" s="91">
        <f t="shared" si="292"/>
        <v>0</v>
      </c>
      <c r="R575" s="91">
        <f t="shared" si="292"/>
        <v>0</v>
      </c>
    </row>
    <row r="576" spans="1:18" ht="40.5">
      <c r="A576" s="92" t="s">
        <v>259</v>
      </c>
      <c r="B576" s="95">
        <v>546</v>
      </c>
      <c r="C576" s="94" t="s">
        <v>156</v>
      </c>
      <c r="D576" s="94" t="s">
        <v>160</v>
      </c>
      <c r="E576" s="94" t="s">
        <v>14</v>
      </c>
      <c r="F576" s="94"/>
      <c r="G576" s="91">
        <f>G577</f>
        <v>292.2</v>
      </c>
      <c r="H576" s="91">
        <f aca="true" t="shared" si="293" ref="H576:R576">H577</f>
        <v>292.2</v>
      </c>
      <c r="I576" s="91">
        <f t="shared" si="293"/>
        <v>0</v>
      </c>
      <c r="J576" s="91">
        <f t="shared" si="293"/>
        <v>0</v>
      </c>
      <c r="K576" s="91">
        <f t="shared" si="293"/>
        <v>292.2</v>
      </c>
      <c r="L576" s="91">
        <f t="shared" si="293"/>
        <v>292.2</v>
      </c>
      <c r="M576" s="91">
        <f t="shared" si="293"/>
        <v>0</v>
      </c>
      <c r="N576" s="91">
        <f t="shared" si="293"/>
        <v>0</v>
      </c>
      <c r="O576" s="91">
        <f t="shared" si="293"/>
        <v>292.2</v>
      </c>
      <c r="P576" s="91">
        <f t="shared" si="293"/>
        <v>292.2</v>
      </c>
      <c r="Q576" s="91">
        <f t="shared" si="293"/>
        <v>0</v>
      </c>
      <c r="R576" s="91">
        <f t="shared" si="293"/>
        <v>0</v>
      </c>
    </row>
    <row r="577" spans="1:18" ht="40.5">
      <c r="A577" s="92" t="s">
        <v>510</v>
      </c>
      <c r="B577" s="95">
        <v>546</v>
      </c>
      <c r="C577" s="94" t="s">
        <v>156</v>
      </c>
      <c r="D577" s="94" t="s">
        <v>160</v>
      </c>
      <c r="E577" s="94" t="s">
        <v>511</v>
      </c>
      <c r="F577" s="94"/>
      <c r="G577" s="91">
        <f>G578</f>
        <v>292.2</v>
      </c>
      <c r="H577" s="91">
        <f aca="true" t="shared" si="294" ref="H577:R577">H578</f>
        <v>292.2</v>
      </c>
      <c r="I577" s="91">
        <f t="shared" si="294"/>
        <v>0</v>
      </c>
      <c r="J577" s="91">
        <f t="shared" si="294"/>
        <v>0</v>
      </c>
      <c r="K577" s="91">
        <f t="shared" si="294"/>
        <v>292.2</v>
      </c>
      <c r="L577" s="91">
        <f t="shared" si="294"/>
        <v>292.2</v>
      </c>
      <c r="M577" s="91">
        <f t="shared" si="294"/>
        <v>0</v>
      </c>
      <c r="N577" s="91">
        <f t="shared" si="294"/>
        <v>0</v>
      </c>
      <c r="O577" s="91">
        <f t="shared" si="294"/>
        <v>292.2</v>
      </c>
      <c r="P577" s="91">
        <f t="shared" si="294"/>
        <v>292.2</v>
      </c>
      <c r="Q577" s="91">
        <f t="shared" si="294"/>
        <v>0</v>
      </c>
      <c r="R577" s="91">
        <f t="shared" si="294"/>
        <v>0</v>
      </c>
    </row>
    <row r="578" spans="1:18" ht="101.25">
      <c r="A578" s="92" t="s">
        <v>611</v>
      </c>
      <c r="B578" s="95">
        <v>546</v>
      </c>
      <c r="C578" s="94" t="s">
        <v>156</v>
      </c>
      <c r="D578" s="94" t="s">
        <v>160</v>
      </c>
      <c r="E578" s="94" t="s">
        <v>512</v>
      </c>
      <c r="F578" s="94"/>
      <c r="G578" s="91">
        <f>G579</f>
        <v>292.2</v>
      </c>
      <c r="H578" s="91">
        <f t="shared" si="292"/>
        <v>292.2</v>
      </c>
      <c r="I578" s="91">
        <f t="shared" si="292"/>
        <v>0</v>
      </c>
      <c r="J578" s="91">
        <f t="shared" si="292"/>
        <v>0</v>
      </c>
      <c r="K578" s="91">
        <f t="shared" si="292"/>
        <v>292.2</v>
      </c>
      <c r="L578" s="91">
        <f t="shared" si="292"/>
        <v>292.2</v>
      </c>
      <c r="M578" s="91">
        <f t="shared" si="292"/>
        <v>0</v>
      </c>
      <c r="N578" s="91">
        <f t="shared" si="292"/>
        <v>0</v>
      </c>
      <c r="O578" s="91">
        <f t="shared" si="292"/>
        <v>292.2</v>
      </c>
      <c r="P578" s="91">
        <f t="shared" si="292"/>
        <v>292.2</v>
      </c>
      <c r="Q578" s="91">
        <f t="shared" si="292"/>
        <v>0</v>
      </c>
      <c r="R578" s="91">
        <f>R579</f>
        <v>0</v>
      </c>
    </row>
    <row r="579" spans="1:18" ht="40.5">
      <c r="A579" s="92" t="s">
        <v>118</v>
      </c>
      <c r="B579" s="95">
        <v>546</v>
      </c>
      <c r="C579" s="94" t="s">
        <v>156</v>
      </c>
      <c r="D579" s="94" t="s">
        <v>160</v>
      </c>
      <c r="E579" s="94" t="s">
        <v>512</v>
      </c>
      <c r="F579" s="94" t="s">
        <v>209</v>
      </c>
      <c r="G579" s="91">
        <f>H579+I579+J579</f>
        <v>292.2</v>
      </c>
      <c r="H579" s="91">
        <v>292.2</v>
      </c>
      <c r="I579" s="91"/>
      <c r="J579" s="91"/>
      <c r="K579" s="91">
        <f>L579+M579+N579</f>
        <v>292.2</v>
      </c>
      <c r="L579" s="91">
        <v>292.2</v>
      </c>
      <c r="M579" s="91"/>
      <c r="N579" s="91"/>
      <c r="O579" s="91">
        <f>P579+Q579+R579</f>
        <v>292.2</v>
      </c>
      <c r="P579" s="91">
        <v>292.2</v>
      </c>
      <c r="Q579" s="91"/>
      <c r="R579" s="91"/>
    </row>
    <row r="580" spans="1:18" ht="20.25">
      <c r="A580" s="100" t="s">
        <v>268</v>
      </c>
      <c r="B580" s="95">
        <v>546</v>
      </c>
      <c r="C580" s="94" t="s">
        <v>156</v>
      </c>
      <c r="D580" s="94" t="s">
        <v>156</v>
      </c>
      <c r="E580" s="94"/>
      <c r="F580" s="94"/>
      <c r="G580" s="91">
        <f>G585+G581</f>
        <v>114</v>
      </c>
      <c r="H580" s="91">
        <f aca="true" t="shared" si="295" ref="H580:R580">H585+H581</f>
        <v>0</v>
      </c>
      <c r="I580" s="91">
        <f t="shared" si="295"/>
        <v>458</v>
      </c>
      <c r="J580" s="91">
        <f t="shared" si="295"/>
        <v>0</v>
      </c>
      <c r="K580" s="91">
        <f t="shared" si="295"/>
        <v>475.2</v>
      </c>
      <c r="L580" s="91">
        <f t="shared" si="295"/>
        <v>0</v>
      </c>
      <c r="M580" s="91">
        <f t="shared" si="295"/>
        <v>475.2</v>
      </c>
      <c r="N580" s="91">
        <f t="shared" si="295"/>
        <v>0</v>
      </c>
      <c r="O580" s="91">
        <f t="shared" si="295"/>
        <v>458</v>
      </c>
      <c r="P580" s="91">
        <f t="shared" si="295"/>
        <v>0</v>
      </c>
      <c r="Q580" s="91">
        <f t="shared" si="295"/>
        <v>458</v>
      </c>
      <c r="R580" s="91">
        <f t="shared" si="295"/>
        <v>0</v>
      </c>
    </row>
    <row r="581" spans="1:18" ht="60.75">
      <c r="A581" s="92" t="s">
        <v>463</v>
      </c>
      <c r="B581" s="95">
        <v>546</v>
      </c>
      <c r="C581" s="94" t="s">
        <v>156</v>
      </c>
      <c r="D581" s="94" t="s">
        <v>156</v>
      </c>
      <c r="E581" s="95" t="s">
        <v>129</v>
      </c>
      <c r="F581" s="94"/>
      <c r="G581" s="91">
        <f>G582</f>
        <v>0</v>
      </c>
      <c r="H581" s="91">
        <f aca="true" t="shared" si="296" ref="H581:O581">H582</f>
        <v>0</v>
      </c>
      <c r="I581" s="91">
        <f t="shared" si="296"/>
        <v>0</v>
      </c>
      <c r="J581" s="91">
        <f t="shared" si="296"/>
        <v>0</v>
      </c>
      <c r="K581" s="91">
        <f t="shared" si="296"/>
        <v>17.2</v>
      </c>
      <c r="L581" s="91">
        <f t="shared" si="296"/>
        <v>0</v>
      </c>
      <c r="M581" s="91">
        <f t="shared" si="296"/>
        <v>17.2</v>
      </c>
      <c r="N581" s="91">
        <f t="shared" si="296"/>
        <v>0</v>
      </c>
      <c r="O581" s="91">
        <f t="shared" si="296"/>
        <v>0</v>
      </c>
      <c r="P581" s="91"/>
      <c r="Q581" s="91"/>
      <c r="R581" s="91"/>
    </row>
    <row r="582" spans="1:18" ht="40.5">
      <c r="A582" s="100" t="s">
        <v>558</v>
      </c>
      <c r="B582" s="95">
        <v>546</v>
      </c>
      <c r="C582" s="94" t="s">
        <v>156</v>
      </c>
      <c r="D582" s="94" t="s">
        <v>156</v>
      </c>
      <c r="E582" s="95" t="s">
        <v>556</v>
      </c>
      <c r="F582" s="94"/>
      <c r="G582" s="91">
        <f>G583</f>
        <v>0</v>
      </c>
      <c r="H582" s="91">
        <f aca="true" t="shared" si="297" ref="H582:O582">H583</f>
        <v>0</v>
      </c>
      <c r="I582" s="91">
        <f t="shared" si="297"/>
        <v>0</v>
      </c>
      <c r="J582" s="91">
        <f t="shared" si="297"/>
        <v>0</v>
      </c>
      <c r="K582" s="91">
        <f t="shared" si="297"/>
        <v>17.2</v>
      </c>
      <c r="L582" s="91">
        <f t="shared" si="297"/>
        <v>0</v>
      </c>
      <c r="M582" s="91">
        <f t="shared" si="297"/>
        <v>17.2</v>
      </c>
      <c r="N582" s="91">
        <f t="shared" si="297"/>
        <v>0</v>
      </c>
      <c r="O582" s="91">
        <f t="shared" si="297"/>
        <v>0</v>
      </c>
      <c r="P582" s="91"/>
      <c r="Q582" s="91"/>
      <c r="R582" s="91"/>
    </row>
    <row r="583" spans="1:18" ht="40.5">
      <c r="A583" s="92" t="s">
        <v>559</v>
      </c>
      <c r="B583" s="95">
        <v>546</v>
      </c>
      <c r="C583" s="94" t="s">
        <v>156</v>
      </c>
      <c r="D583" s="94" t="s">
        <v>156</v>
      </c>
      <c r="E583" s="95" t="s">
        <v>557</v>
      </c>
      <c r="F583" s="94"/>
      <c r="G583" s="91">
        <f>G584</f>
        <v>0</v>
      </c>
      <c r="H583" s="91">
        <f aca="true" t="shared" si="298" ref="H583:O583">H584</f>
        <v>0</v>
      </c>
      <c r="I583" s="91">
        <f t="shared" si="298"/>
        <v>0</v>
      </c>
      <c r="J583" s="91">
        <f t="shared" si="298"/>
        <v>0</v>
      </c>
      <c r="K583" s="91">
        <f t="shared" si="298"/>
        <v>17.2</v>
      </c>
      <c r="L583" s="91">
        <f t="shared" si="298"/>
        <v>0</v>
      </c>
      <c r="M583" s="91">
        <f t="shared" si="298"/>
        <v>17.2</v>
      </c>
      <c r="N583" s="91">
        <f t="shared" si="298"/>
        <v>0</v>
      </c>
      <c r="O583" s="91">
        <f t="shared" si="298"/>
        <v>0</v>
      </c>
      <c r="P583" s="91"/>
      <c r="Q583" s="91"/>
      <c r="R583" s="91"/>
    </row>
    <row r="584" spans="1:18" ht="20.25">
      <c r="A584" s="92" t="s">
        <v>432</v>
      </c>
      <c r="B584" s="95">
        <v>546</v>
      </c>
      <c r="C584" s="94" t="s">
        <v>156</v>
      </c>
      <c r="D584" s="94" t="s">
        <v>156</v>
      </c>
      <c r="E584" s="95" t="s">
        <v>557</v>
      </c>
      <c r="F584" s="94" t="s">
        <v>216</v>
      </c>
      <c r="G584" s="91">
        <f>H584+I584+J584</f>
        <v>0</v>
      </c>
      <c r="H584" s="91"/>
      <c r="I584" s="91"/>
      <c r="J584" s="91"/>
      <c r="K584" s="91">
        <f>L584+M584+N584</f>
        <v>17.2</v>
      </c>
      <c r="L584" s="91"/>
      <c r="M584" s="91">
        <v>17.2</v>
      </c>
      <c r="N584" s="91"/>
      <c r="O584" s="91">
        <v>0</v>
      </c>
      <c r="P584" s="91"/>
      <c r="Q584" s="91"/>
      <c r="R584" s="91"/>
    </row>
    <row r="585" spans="1:18" ht="40.5">
      <c r="A585" s="100" t="s">
        <v>462</v>
      </c>
      <c r="B585" s="95">
        <v>546</v>
      </c>
      <c r="C585" s="94" t="s">
        <v>156</v>
      </c>
      <c r="D585" s="94" t="s">
        <v>156</v>
      </c>
      <c r="E585" s="94" t="s">
        <v>325</v>
      </c>
      <c r="F585" s="94"/>
      <c r="G585" s="91">
        <f>G586</f>
        <v>114</v>
      </c>
      <c r="H585" s="91">
        <f aca="true" t="shared" si="299" ref="H585:R585">H586</f>
        <v>0</v>
      </c>
      <c r="I585" s="91">
        <f t="shared" si="299"/>
        <v>458</v>
      </c>
      <c r="J585" s="91">
        <f t="shared" si="299"/>
        <v>0</v>
      </c>
      <c r="K585" s="91">
        <f t="shared" si="299"/>
        <v>458</v>
      </c>
      <c r="L585" s="91">
        <f t="shared" si="299"/>
        <v>0</v>
      </c>
      <c r="M585" s="91">
        <f t="shared" si="299"/>
        <v>458</v>
      </c>
      <c r="N585" s="91">
        <f t="shared" si="299"/>
        <v>0</v>
      </c>
      <c r="O585" s="91">
        <f t="shared" si="299"/>
        <v>458</v>
      </c>
      <c r="P585" s="91">
        <f t="shared" si="299"/>
        <v>0</v>
      </c>
      <c r="Q585" s="91">
        <f t="shared" si="299"/>
        <v>458</v>
      </c>
      <c r="R585" s="91">
        <f t="shared" si="299"/>
        <v>0</v>
      </c>
    </row>
    <row r="586" spans="1:18" ht="40.5">
      <c r="A586" s="92" t="s">
        <v>641</v>
      </c>
      <c r="B586" s="95">
        <v>546</v>
      </c>
      <c r="C586" s="94" t="s">
        <v>156</v>
      </c>
      <c r="D586" s="94" t="s">
        <v>156</v>
      </c>
      <c r="E586" s="94" t="s">
        <v>369</v>
      </c>
      <c r="F586" s="94"/>
      <c r="G586" s="91">
        <f aca="true" t="shared" si="300" ref="G586:R586">G587</f>
        <v>114</v>
      </c>
      <c r="H586" s="91">
        <f t="shared" si="300"/>
        <v>0</v>
      </c>
      <c r="I586" s="91">
        <f t="shared" si="300"/>
        <v>458</v>
      </c>
      <c r="J586" s="91">
        <f t="shared" si="300"/>
        <v>0</v>
      </c>
      <c r="K586" s="91">
        <f t="shared" si="300"/>
        <v>458</v>
      </c>
      <c r="L586" s="91">
        <f t="shared" si="300"/>
        <v>0</v>
      </c>
      <c r="M586" s="91">
        <f t="shared" si="300"/>
        <v>458</v>
      </c>
      <c r="N586" s="91">
        <f t="shared" si="300"/>
        <v>0</v>
      </c>
      <c r="O586" s="91">
        <f t="shared" si="300"/>
        <v>458</v>
      </c>
      <c r="P586" s="91">
        <f t="shared" si="300"/>
        <v>0</v>
      </c>
      <c r="Q586" s="91">
        <f t="shared" si="300"/>
        <v>458</v>
      </c>
      <c r="R586" s="91">
        <f t="shared" si="300"/>
        <v>0</v>
      </c>
    </row>
    <row r="587" spans="1:18" ht="20.25">
      <c r="A587" s="127" t="s">
        <v>267</v>
      </c>
      <c r="B587" s="95">
        <v>546</v>
      </c>
      <c r="C587" s="94" t="s">
        <v>156</v>
      </c>
      <c r="D587" s="94" t="s">
        <v>156</v>
      </c>
      <c r="E587" s="95" t="s">
        <v>370</v>
      </c>
      <c r="F587" s="94"/>
      <c r="G587" s="91">
        <f>G588+G590+G591+G589</f>
        <v>114</v>
      </c>
      <c r="H587" s="91">
        <f aca="true" t="shared" si="301" ref="H587:O587">H588+H590+H591+H589</f>
        <v>0</v>
      </c>
      <c r="I587" s="91">
        <f t="shared" si="301"/>
        <v>458</v>
      </c>
      <c r="J587" s="91">
        <f t="shared" si="301"/>
        <v>0</v>
      </c>
      <c r="K587" s="91">
        <f t="shared" si="301"/>
        <v>458</v>
      </c>
      <c r="L587" s="91">
        <f t="shared" si="301"/>
        <v>0</v>
      </c>
      <c r="M587" s="91">
        <f t="shared" si="301"/>
        <v>458</v>
      </c>
      <c r="N587" s="91">
        <f t="shared" si="301"/>
        <v>0</v>
      </c>
      <c r="O587" s="91">
        <f t="shared" si="301"/>
        <v>458</v>
      </c>
      <c r="P587" s="91">
        <f>P588+P590+P591</f>
        <v>0</v>
      </c>
      <c r="Q587" s="91">
        <f>Q588+Q590+Q591</f>
        <v>458</v>
      </c>
      <c r="R587" s="91">
        <f>R588+R590+R591</f>
        <v>0</v>
      </c>
    </row>
    <row r="588" spans="1:18" ht="40.5">
      <c r="A588" s="100" t="s">
        <v>118</v>
      </c>
      <c r="B588" s="95">
        <v>546</v>
      </c>
      <c r="C588" s="94" t="s">
        <v>156</v>
      </c>
      <c r="D588" s="94" t="s">
        <v>156</v>
      </c>
      <c r="E588" s="95" t="s">
        <v>370</v>
      </c>
      <c r="F588" s="94" t="s">
        <v>209</v>
      </c>
      <c r="G588" s="91">
        <v>82</v>
      </c>
      <c r="H588" s="91"/>
      <c r="I588" s="91">
        <v>360</v>
      </c>
      <c r="J588" s="91"/>
      <c r="K588" s="91">
        <f>L588+M588+N588</f>
        <v>360</v>
      </c>
      <c r="L588" s="91"/>
      <c r="M588" s="91">
        <v>360</v>
      </c>
      <c r="N588" s="91"/>
      <c r="O588" s="91">
        <f>P588+Q588+R588</f>
        <v>360</v>
      </c>
      <c r="P588" s="91"/>
      <c r="Q588" s="91">
        <v>360</v>
      </c>
      <c r="R588" s="91"/>
    </row>
    <row r="589" spans="1:18" ht="40.5">
      <c r="A589" s="92" t="s">
        <v>256</v>
      </c>
      <c r="B589" s="95">
        <v>546</v>
      </c>
      <c r="C589" s="94" t="s">
        <v>156</v>
      </c>
      <c r="D589" s="94" t="s">
        <v>156</v>
      </c>
      <c r="E589" s="95" t="s">
        <v>370</v>
      </c>
      <c r="F589" s="94" t="s">
        <v>255</v>
      </c>
      <c r="G589" s="91">
        <v>32</v>
      </c>
      <c r="H589" s="91"/>
      <c r="I589" s="91"/>
      <c r="J589" s="91"/>
      <c r="K589" s="91">
        <v>0</v>
      </c>
      <c r="L589" s="91"/>
      <c r="M589" s="91"/>
      <c r="N589" s="91"/>
      <c r="O589" s="91">
        <v>0</v>
      </c>
      <c r="P589" s="91"/>
      <c r="Q589" s="91"/>
      <c r="R589" s="91"/>
    </row>
    <row r="590" spans="1:18" ht="20.25">
      <c r="A590" s="100" t="s">
        <v>376</v>
      </c>
      <c r="B590" s="95">
        <v>546</v>
      </c>
      <c r="C590" s="94" t="s">
        <v>156</v>
      </c>
      <c r="D590" s="94" t="s">
        <v>156</v>
      </c>
      <c r="E590" s="95" t="s">
        <v>370</v>
      </c>
      <c r="F590" s="94" t="s">
        <v>375</v>
      </c>
      <c r="G590" s="91">
        <v>0</v>
      </c>
      <c r="H590" s="91"/>
      <c r="I590" s="91">
        <v>68</v>
      </c>
      <c r="J590" s="91"/>
      <c r="K590" s="91">
        <f>L590+M590+N590</f>
        <v>68</v>
      </c>
      <c r="L590" s="91"/>
      <c r="M590" s="91">
        <v>68</v>
      </c>
      <c r="N590" s="91"/>
      <c r="O590" s="91">
        <f>P590+Q590+R590</f>
        <v>68</v>
      </c>
      <c r="P590" s="91"/>
      <c r="Q590" s="91">
        <v>68</v>
      </c>
      <c r="R590" s="91"/>
    </row>
    <row r="591" spans="1:18" ht="20.25">
      <c r="A591" s="100" t="s">
        <v>217</v>
      </c>
      <c r="B591" s="95">
        <v>546</v>
      </c>
      <c r="C591" s="94" t="s">
        <v>156</v>
      </c>
      <c r="D591" s="94" t="s">
        <v>156</v>
      </c>
      <c r="E591" s="95" t="s">
        <v>370</v>
      </c>
      <c r="F591" s="94" t="s">
        <v>213</v>
      </c>
      <c r="G591" s="91">
        <v>0</v>
      </c>
      <c r="H591" s="91"/>
      <c r="I591" s="91">
        <v>30</v>
      </c>
      <c r="J591" s="91"/>
      <c r="K591" s="91">
        <f>L591+M591+N591</f>
        <v>30</v>
      </c>
      <c r="L591" s="91"/>
      <c r="M591" s="91">
        <v>30</v>
      </c>
      <c r="N591" s="91"/>
      <c r="O591" s="91">
        <f>P591+Q591+R591</f>
        <v>30</v>
      </c>
      <c r="P591" s="91"/>
      <c r="Q591" s="91">
        <v>30</v>
      </c>
      <c r="R591" s="91"/>
    </row>
    <row r="592" spans="1:18" ht="20.25">
      <c r="A592" s="92" t="s">
        <v>168</v>
      </c>
      <c r="B592" s="95">
        <v>546</v>
      </c>
      <c r="C592" s="94" t="s">
        <v>157</v>
      </c>
      <c r="D592" s="94" t="s">
        <v>548</v>
      </c>
      <c r="E592" s="94"/>
      <c r="F592" s="94"/>
      <c r="G592" s="91">
        <f>G593+G600+G627</f>
        <v>30095.8</v>
      </c>
      <c r="H592" s="91">
        <f aca="true" t="shared" si="302" ref="H592:O592">H593+H600+H627</f>
        <v>19318.9</v>
      </c>
      <c r="I592" s="91">
        <f t="shared" si="302"/>
        <v>2328.8</v>
      </c>
      <c r="J592" s="91">
        <f t="shared" si="302"/>
        <v>0</v>
      </c>
      <c r="K592" s="91">
        <f t="shared" si="302"/>
        <v>18046.4</v>
      </c>
      <c r="L592" s="91">
        <f t="shared" si="302"/>
        <v>15759.5</v>
      </c>
      <c r="M592" s="91">
        <f t="shared" si="302"/>
        <v>2286.9</v>
      </c>
      <c r="N592" s="91">
        <f t="shared" si="302"/>
        <v>0</v>
      </c>
      <c r="O592" s="91">
        <f t="shared" si="302"/>
        <v>18273.2</v>
      </c>
      <c r="P592" s="91">
        <f>P593+P600</f>
        <v>15986.300000000001</v>
      </c>
      <c r="Q592" s="91">
        <f>Q593+Q600</f>
        <v>2286.9</v>
      </c>
      <c r="R592" s="91">
        <f>R593+R600</f>
        <v>0</v>
      </c>
    </row>
    <row r="593" spans="1:18" ht="20.25">
      <c r="A593" s="92" t="s">
        <v>172</v>
      </c>
      <c r="B593" s="95">
        <v>546</v>
      </c>
      <c r="C593" s="94" t="s">
        <v>157</v>
      </c>
      <c r="D593" s="94" t="s">
        <v>151</v>
      </c>
      <c r="E593" s="94"/>
      <c r="F593" s="94"/>
      <c r="G593" s="91">
        <f>G595</f>
        <v>1667</v>
      </c>
      <c r="H593" s="91">
        <f aca="true" t="shared" si="303" ref="H593:R593">H595</f>
        <v>0</v>
      </c>
      <c r="I593" s="91">
        <f t="shared" si="303"/>
        <v>1665</v>
      </c>
      <c r="J593" s="91">
        <f t="shared" si="303"/>
        <v>0</v>
      </c>
      <c r="K593" s="91">
        <f t="shared" si="303"/>
        <v>1665</v>
      </c>
      <c r="L593" s="91">
        <f t="shared" si="303"/>
        <v>0</v>
      </c>
      <c r="M593" s="91">
        <f t="shared" si="303"/>
        <v>1665</v>
      </c>
      <c r="N593" s="91">
        <f t="shared" si="303"/>
        <v>0</v>
      </c>
      <c r="O593" s="91">
        <f t="shared" si="303"/>
        <v>1665</v>
      </c>
      <c r="P593" s="91">
        <f t="shared" si="303"/>
        <v>0</v>
      </c>
      <c r="Q593" s="91">
        <f t="shared" si="303"/>
        <v>1665</v>
      </c>
      <c r="R593" s="91">
        <f t="shared" si="303"/>
        <v>0</v>
      </c>
    </row>
    <row r="594" spans="1:18" ht="40.5">
      <c r="A594" s="92" t="s">
        <v>452</v>
      </c>
      <c r="B594" s="95">
        <v>546</v>
      </c>
      <c r="C594" s="94" t="s">
        <v>157</v>
      </c>
      <c r="D594" s="94" t="s">
        <v>151</v>
      </c>
      <c r="E594" s="94" t="s">
        <v>11</v>
      </c>
      <c r="F594" s="94"/>
      <c r="G594" s="91">
        <f aca="true" t="shared" si="304" ref="G594:R594">G595</f>
        <v>1667</v>
      </c>
      <c r="H594" s="91">
        <f t="shared" si="304"/>
        <v>0</v>
      </c>
      <c r="I594" s="91">
        <f t="shared" si="304"/>
        <v>1665</v>
      </c>
      <c r="J594" s="91">
        <f t="shared" si="304"/>
        <v>0</v>
      </c>
      <c r="K594" s="91">
        <f t="shared" si="304"/>
        <v>1665</v>
      </c>
      <c r="L594" s="91">
        <f t="shared" si="304"/>
        <v>0</v>
      </c>
      <c r="M594" s="91">
        <f t="shared" si="304"/>
        <v>1665</v>
      </c>
      <c r="N594" s="91">
        <f t="shared" si="304"/>
        <v>0</v>
      </c>
      <c r="O594" s="91">
        <f t="shared" si="304"/>
        <v>1665</v>
      </c>
      <c r="P594" s="91">
        <f t="shared" si="304"/>
        <v>0</v>
      </c>
      <c r="Q594" s="91">
        <f t="shared" si="304"/>
        <v>1665</v>
      </c>
      <c r="R594" s="91">
        <f t="shared" si="304"/>
        <v>0</v>
      </c>
    </row>
    <row r="595" spans="1:18" ht="40.5">
      <c r="A595" s="92" t="s">
        <v>48</v>
      </c>
      <c r="B595" s="95">
        <v>546</v>
      </c>
      <c r="C595" s="94" t="s">
        <v>157</v>
      </c>
      <c r="D595" s="94" t="s">
        <v>151</v>
      </c>
      <c r="E595" s="94" t="s">
        <v>49</v>
      </c>
      <c r="F595" s="94"/>
      <c r="G595" s="91">
        <f>G597</f>
        <v>1667</v>
      </c>
      <c r="H595" s="91">
        <f aca="true" t="shared" si="305" ref="H595:R595">H597</f>
        <v>0</v>
      </c>
      <c r="I595" s="91">
        <f t="shared" si="305"/>
        <v>1665</v>
      </c>
      <c r="J595" s="91">
        <f t="shared" si="305"/>
        <v>0</v>
      </c>
      <c r="K595" s="91">
        <f t="shared" si="305"/>
        <v>1665</v>
      </c>
      <c r="L595" s="91">
        <f t="shared" si="305"/>
        <v>0</v>
      </c>
      <c r="M595" s="91">
        <f t="shared" si="305"/>
        <v>1665</v>
      </c>
      <c r="N595" s="91">
        <f t="shared" si="305"/>
        <v>0</v>
      </c>
      <c r="O595" s="91">
        <f t="shared" si="305"/>
        <v>1665</v>
      </c>
      <c r="P595" s="91">
        <f t="shared" si="305"/>
        <v>0</v>
      </c>
      <c r="Q595" s="91">
        <f t="shared" si="305"/>
        <v>1665</v>
      </c>
      <c r="R595" s="91">
        <f t="shared" si="305"/>
        <v>0</v>
      </c>
    </row>
    <row r="596" spans="1:18" ht="20.25">
      <c r="A596" s="92" t="s">
        <v>52</v>
      </c>
      <c r="B596" s="95">
        <v>546</v>
      </c>
      <c r="C596" s="94" t="s">
        <v>157</v>
      </c>
      <c r="D596" s="94" t="s">
        <v>151</v>
      </c>
      <c r="E596" s="94" t="s">
        <v>53</v>
      </c>
      <c r="F596" s="94"/>
      <c r="G596" s="91">
        <f>G597</f>
        <v>1667</v>
      </c>
      <c r="H596" s="91">
        <f aca="true" t="shared" si="306" ref="H596:R596">H597</f>
        <v>0</v>
      </c>
      <c r="I596" s="91">
        <f t="shared" si="306"/>
        <v>1665</v>
      </c>
      <c r="J596" s="91">
        <f t="shared" si="306"/>
        <v>0</v>
      </c>
      <c r="K596" s="91">
        <f t="shared" si="306"/>
        <v>1665</v>
      </c>
      <c r="L596" s="91">
        <f t="shared" si="306"/>
        <v>0</v>
      </c>
      <c r="M596" s="91">
        <f t="shared" si="306"/>
        <v>1665</v>
      </c>
      <c r="N596" s="91">
        <f t="shared" si="306"/>
        <v>0</v>
      </c>
      <c r="O596" s="91">
        <f t="shared" si="306"/>
        <v>1665</v>
      </c>
      <c r="P596" s="91">
        <f t="shared" si="306"/>
        <v>0</v>
      </c>
      <c r="Q596" s="91">
        <f t="shared" si="306"/>
        <v>1665</v>
      </c>
      <c r="R596" s="91">
        <f t="shared" si="306"/>
        <v>0</v>
      </c>
    </row>
    <row r="597" spans="1:18" ht="60.75">
      <c r="A597" s="92" t="s">
        <v>354</v>
      </c>
      <c r="B597" s="95">
        <v>546</v>
      </c>
      <c r="C597" s="94" t="s">
        <v>157</v>
      </c>
      <c r="D597" s="94" t="s">
        <v>151</v>
      </c>
      <c r="E597" s="94" t="s">
        <v>114</v>
      </c>
      <c r="F597" s="94"/>
      <c r="G597" s="91">
        <f>G599+G598</f>
        <v>1667</v>
      </c>
      <c r="H597" s="91">
        <f aca="true" t="shared" si="307" ref="H597:R597">H599+H598</f>
        <v>0</v>
      </c>
      <c r="I597" s="91">
        <f t="shared" si="307"/>
        <v>1665</v>
      </c>
      <c r="J597" s="91">
        <f t="shared" si="307"/>
        <v>0</v>
      </c>
      <c r="K597" s="91">
        <f t="shared" si="307"/>
        <v>1665</v>
      </c>
      <c r="L597" s="91">
        <f t="shared" si="307"/>
        <v>0</v>
      </c>
      <c r="M597" s="91">
        <f t="shared" si="307"/>
        <v>1665</v>
      </c>
      <c r="N597" s="91">
        <f t="shared" si="307"/>
        <v>0</v>
      </c>
      <c r="O597" s="91">
        <f t="shared" si="307"/>
        <v>1665</v>
      </c>
      <c r="P597" s="91">
        <f t="shared" si="307"/>
        <v>0</v>
      </c>
      <c r="Q597" s="91">
        <f t="shared" si="307"/>
        <v>1665</v>
      </c>
      <c r="R597" s="91">
        <f t="shared" si="307"/>
        <v>0</v>
      </c>
    </row>
    <row r="598" spans="1:18" ht="40.5">
      <c r="A598" s="92" t="s">
        <v>118</v>
      </c>
      <c r="B598" s="95">
        <v>546</v>
      </c>
      <c r="C598" s="94" t="s">
        <v>157</v>
      </c>
      <c r="D598" s="94" t="s">
        <v>151</v>
      </c>
      <c r="E598" s="94" t="s">
        <v>114</v>
      </c>
      <c r="F598" s="94" t="s">
        <v>209</v>
      </c>
      <c r="G598" s="91">
        <v>7.6</v>
      </c>
      <c r="H598" s="91"/>
      <c r="I598" s="91">
        <v>8.4</v>
      </c>
      <c r="J598" s="91"/>
      <c r="K598" s="91">
        <f>L598+M598+N598</f>
        <v>8.4</v>
      </c>
      <c r="L598" s="91"/>
      <c r="M598" s="91">
        <v>8.4</v>
      </c>
      <c r="N598" s="91"/>
      <c r="O598" s="91">
        <f>P598+Q598+R598</f>
        <v>8.4</v>
      </c>
      <c r="P598" s="91"/>
      <c r="Q598" s="91">
        <v>8.4</v>
      </c>
      <c r="R598" s="91"/>
    </row>
    <row r="599" spans="1:18" ht="20.25">
      <c r="A599" s="92" t="s">
        <v>116</v>
      </c>
      <c r="B599" s="95">
        <v>546</v>
      </c>
      <c r="C599" s="94" t="s">
        <v>157</v>
      </c>
      <c r="D599" s="94" t="s">
        <v>151</v>
      </c>
      <c r="E599" s="94" t="s">
        <v>114</v>
      </c>
      <c r="F599" s="94" t="s">
        <v>242</v>
      </c>
      <c r="G599" s="91">
        <v>1659.4</v>
      </c>
      <c r="H599" s="91"/>
      <c r="I599" s="91">
        <v>1656.6</v>
      </c>
      <c r="J599" s="91"/>
      <c r="K599" s="91">
        <f>L599+M599+N599</f>
        <v>1656.6</v>
      </c>
      <c r="L599" s="91"/>
      <c r="M599" s="91">
        <v>1656.6</v>
      </c>
      <c r="N599" s="91"/>
      <c r="O599" s="91">
        <f>P599+Q599+R599</f>
        <v>1656.6</v>
      </c>
      <c r="P599" s="91"/>
      <c r="Q599" s="91">
        <v>1656.6</v>
      </c>
      <c r="R599" s="91"/>
    </row>
    <row r="600" spans="1:18" ht="20.25">
      <c r="A600" s="92" t="s">
        <v>169</v>
      </c>
      <c r="B600" s="95">
        <v>546</v>
      </c>
      <c r="C600" s="94" t="s">
        <v>157</v>
      </c>
      <c r="D600" s="94" t="s">
        <v>154</v>
      </c>
      <c r="E600" s="94"/>
      <c r="F600" s="94"/>
      <c r="G600" s="91">
        <f aca="true" t="shared" si="308" ref="G600:O600">G601+G617+G624</f>
        <v>28047.3</v>
      </c>
      <c r="H600" s="91">
        <f t="shared" si="308"/>
        <v>19318.9</v>
      </c>
      <c r="I600" s="91">
        <f t="shared" si="308"/>
        <v>663.8</v>
      </c>
      <c r="J600" s="91">
        <f t="shared" si="308"/>
        <v>0</v>
      </c>
      <c r="K600" s="91">
        <f t="shared" si="308"/>
        <v>16381.4</v>
      </c>
      <c r="L600" s="91">
        <f t="shared" si="308"/>
        <v>15759.5</v>
      </c>
      <c r="M600" s="91">
        <f t="shared" si="308"/>
        <v>621.9</v>
      </c>
      <c r="N600" s="91">
        <f t="shared" si="308"/>
        <v>0</v>
      </c>
      <c r="O600" s="91">
        <f t="shared" si="308"/>
        <v>16608.2</v>
      </c>
      <c r="P600" s="91">
        <f>P601+P617</f>
        <v>15986.300000000001</v>
      </c>
      <c r="Q600" s="91">
        <f>Q601+Q617</f>
        <v>621.9</v>
      </c>
      <c r="R600" s="91">
        <f>R601+R617</f>
        <v>0</v>
      </c>
    </row>
    <row r="601" spans="1:18" ht="40.5">
      <c r="A601" s="92" t="s">
        <v>452</v>
      </c>
      <c r="B601" s="95">
        <v>546</v>
      </c>
      <c r="C601" s="94" t="s">
        <v>157</v>
      </c>
      <c r="D601" s="94" t="s">
        <v>154</v>
      </c>
      <c r="E601" s="94" t="s">
        <v>11</v>
      </c>
      <c r="F601" s="94"/>
      <c r="G601" s="91">
        <f>G602</f>
        <v>24568.1</v>
      </c>
      <c r="H601" s="91">
        <f aca="true" t="shared" si="309" ref="H601:R601">H602</f>
        <v>14744.4</v>
      </c>
      <c r="I601" s="91">
        <f t="shared" si="309"/>
        <v>423</v>
      </c>
      <c r="J601" s="91">
        <f t="shared" si="309"/>
        <v>0</v>
      </c>
      <c r="K601" s="91">
        <f t="shared" si="309"/>
        <v>16381.4</v>
      </c>
      <c r="L601" s="91">
        <f t="shared" si="309"/>
        <v>15759.5</v>
      </c>
      <c r="M601" s="91">
        <f t="shared" si="309"/>
        <v>621.9</v>
      </c>
      <c r="N601" s="91">
        <f t="shared" si="309"/>
        <v>0</v>
      </c>
      <c r="O601" s="91">
        <f t="shared" si="309"/>
        <v>16608.2</v>
      </c>
      <c r="P601" s="91">
        <f t="shared" si="309"/>
        <v>15986.300000000001</v>
      </c>
      <c r="Q601" s="91">
        <f t="shared" si="309"/>
        <v>621.9</v>
      </c>
      <c r="R601" s="91">
        <f t="shared" si="309"/>
        <v>0</v>
      </c>
    </row>
    <row r="602" spans="1:18" ht="40.5">
      <c r="A602" s="92" t="s">
        <v>48</v>
      </c>
      <c r="B602" s="95">
        <v>546</v>
      </c>
      <c r="C602" s="94" t="s">
        <v>157</v>
      </c>
      <c r="D602" s="94" t="s">
        <v>154</v>
      </c>
      <c r="E602" s="94" t="s">
        <v>49</v>
      </c>
      <c r="F602" s="94"/>
      <c r="G602" s="91">
        <f>G603+G607+G614</f>
        <v>24568.1</v>
      </c>
      <c r="H602" s="91">
        <f aca="true" t="shared" si="310" ref="H602:R602">H603+H607+H614</f>
        <v>14744.4</v>
      </c>
      <c r="I602" s="91">
        <f t="shared" si="310"/>
        <v>423</v>
      </c>
      <c r="J602" s="91">
        <f t="shared" si="310"/>
        <v>0</v>
      </c>
      <c r="K602" s="91">
        <f t="shared" si="310"/>
        <v>16381.4</v>
      </c>
      <c r="L602" s="91">
        <f t="shared" si="310"/>
        <v>15759.5</v>
      </c>
      <c r="M602" s="91">
        <f t="shared" si="310"/>
        <v>621.9</v>
      </c>
      <c r="N602" s="91">
        <f t="shared" si="310"/>
        <v>0</v>
      </c>
      <c r="O602" s="91">
        <f t="shared" si="310"/>
        <v>16608.2</v>
      </c>
      <c r="P602" s="91">
        <f t="shared" si="310"/>
        <v>15986.300000000001</v>
      </c>
      <c r="Q602" s="91">
        <f t="shared" si="310"/>
        <v>621.9</v>
      </c>
      <c r="R602" s="91">
        <f t="shared" si="310"/>
        <v>0</v>
      </c>
    </row>
    <row r="603" spans="1:18" ht="40.5">
      <c r="A603" s="92" t="s">
        <v>30</v>
      </c>
      <c r="B603" s="95">
        <v>546</v>
      </c>
      <c r="C603" s="94" t="s">
        <v>157</v>
      </c>
      <c r="D603" s="94" t="s">
        <v>154</v>
      </c>
      <c r="E603" s="94" t="s">
        <v>51</v>
      </c>
      <c r="F603" s="94"/>
      <c r="G603" s="91">
        <f>G604</f>
        <v>259.8</v>
      </c>
      <c r="H603" s="91">
        <f aca="true" t="shared" si="311" ref="H603:R603">H604</f>
        <v>0</v>
      </c>
      <c r="I603" s="91">
        <f t="shared" si="311"/>
        <v>257.4</v>
      </c>
      <c r="J603" s="91">
        <f t="shared" si="311"/>
        <v>0</v>
      </c>
      <c r="K603" s="91">
        <f t="shared" si="311"/>
        <v>233.70000000000002</v>
      </c>
      <c r="L603" s="91">
        <f t="shared" si="311"/>
        <v>0</v>
      </c>
      <c r="M603" s="91">
        <f t="shared" si="311"/>
        <v>233.70000000000002</v>
      </c>
      <c r="N603" s="91">
        <f t="shared" si="311"/>
        <v>0</v>
      </c>
      <c r="O603" s="91">
        <f t="shared" si="311"/>
        <v>233.70000000000002</v>
      </c>
      <c r="P603" s="91">
        <f t="shared" si="311"/>
        <v>0</v>
      </c>
      <c r="Q603" s="91">
        <f t="shared" si="311"/>
        <v>233.70000000000002</v>
      </c>
      <c r="R603" s="91">
        <f t="shared" si="311"/>
        <v>0</v>
      </c>
    </row>
    <row r="604" spans="1:18" ht="60.75">
      <c r="A604" s="100" t="s">
        <v>411</v>
      </c>
      <c r="B604" s="95">
        <v>546</v>
      </c>
      <c r="C604" s="94" t="s">
        <v>157</v>
      </c>
      <c r="D604" s="94" t="s">
        <v>154</v>
      </c>
      <c r="E604" s="94" t="s">
        <v>50</v>
      </c>
      <c r="F604" s="94"/>
      <c r="G604" s="91">
        <f>G605+G606</f>
        <v>259.8</v>
      </c>
      <c r="H604" s="91">
        <f aca="true" t="shared" si="312" ref="H604:R604">H605+H606</f>
        <v>0</v>
      </c>
      <c r="I604" s="91">
        <f t="shared" si="312"/>
        <v>257.4</v>
      </c>
      <c r="J604" s="91">
        <f t="shared" si="312"/>
        <v>0</v>
      </c>
      <c r="K604" s="91">
        <f t="shared" si="312"/>
        <v>233.70000000000002</v>
      </c>
      <c r="L604" s="91">
        <f t="shared" si="312"/>
        <v>0</v>
      </c>
      <c r="M604" s="91">
        <f t="shared" si="312"/>
        <v>233.70000000000002</v>
      </c>
      <c r="N604" s="91">
        <f t="shared" si="312"/>
        <v>0</v>
      </c>
      <c r="O604" s="91">
        <f t="shared" si="312"/>
        <v>233.70000000000002</v>
      </c>
      <c r="P604" s="91">
        <f t="shared" si="312"/>
        <v>0</v>
      </c>
      <c r="Q604" s="91">
        <f t="shared" si="312"/>
        <v>233.70000000000002</v>
      </c>
      <c r="R604" s="91">
        <f t="shared" si="312"/>
        <v>0</v>
      </c>
    </row>
    <row r="605" spans="1:18" ht="40.5">
      <c r="A605" s="92" t="s">
        <v>118</v>
      </c>
      <c r="B605" s="95">
        <v>546</v>
      </c>
      <c r="C605" s="95">
        <v>10</v>
      </c>
      <c r="D605" s="94" t="s">
        <v>154</v>
      </c>
      <c r="E605" s="94" t="s">
        <v>50</v>
      </c>
      <c r="F605" s="94" t="s">
        <v>209</v>
      </c>
      <c r="G605" s="91">
        <v>6.7</v>
      </c>
      <c r="H605" s="91"/>
      <c r="I605" s="91">
        <v>11.3</v>
      </c>
      <c r="J605" s="91"/>
      <c r="K605" s="91">
        <f>L605+M605+N605</f>
        <v>11.3</v>
      </c>
      <c r="L605" s="91"/>
      <c r="M605" s="91">
        <v>11.3</v>
      </c>
      <c r="N605" s="91"/>
      <c r="O605" s="91">
        <f>P605+Q605+R605</f>
        <v>11.3</v>
      </c>
      <c r="P605" s="91"/>
      <c r="Q605" s="91">
        <v>11.3</v>
      </c>
      <c r="R605" s="91"/>
    </row>
    <row r="606" spans="1:18" ht="40.5">
      <c r="A606" s="92" t="s">
        <v>256</v>
      </c>
      <c r="B606" s="95">
        <v>546</v>
      </c>
      <c r="C606" s="95">
        <v>10</v>
      </c>
      <c r="D606" s="94" t="s">
        <v>154</v>
      </c>
      <c r="E606" s="94" t="s">
        <v>50</v>
      </c>
      <c r="F606" s="94" t="s">
        <v>255</v>
      </c>
      <c r="G606" s="91">
        <v>253.1</v>
      </c>
      <c r="H606" s="91"/>
      <c r="I606" s="91">
        <v>246.1</v>
      </c>
      <c r="J606" s="91"/>
      <c r="K606" s="91">
        <f>L606+M606+N606</f>
        <v>222.4</v>
      </c>
      <c r="L606" s="91"/>
      <c r="M606" s="91">
        <v>222.4</v>
      </c>
      <c r="N606" s="91"/>
      <c r="O606" s="91">
        <f>P606+Q606+R606</f>
        <v>222.4</v>
      </c>
      <c r="P606" s="91"/>
      <c r="Q606" s="91">
        <v>222.4</v>
      </c>
      <c r="R606" s="91"/>
    </row>
    <row r="607" spans="1:18" ht="20.25">
      <c r="A607" s="92" t="s">
        <v>119</v>
      </c>
      <c r="B607" s="95">
        <v>546</v>
      </c>
      <c r="C607" s="95">
        <v>10</v>
      </c>
      <c r="D607" s="94" t="s">
        <v>154</v>
      </c>
      <c r="E607" s="94" t="s">
        <v>53</v>
      </c>
      <c r="F607" s="94"/>
      <c r="G607" s="91">
        <f>G608+G612+G610</f>
        <v>7776.7</v>
      </c>
      <c r="H607" s="91">
        <f aca="true" t="shared" si="313" ref="H607:O607">H608+H612+H610</f>
        <v>0</v>
      </c>
      <c r="I607" s="91">
        <f t="shared" si="313"/>
        <v>165.6</v>
      </c>
      <c r="J607" s="91">
        <f t="shared" si="313"/>
        <v>0</v>
      </c>
      <c r="K607" s="91">
        <f t="shared" si="313"/>
        <v>955.4000000000001</v>
      </c>
      <c r="L607" s="91">
        <f t="shared" si="313"/>
        <v>567.2</v>
      </c>
      <c r="M607" s="91">
        <f t="shared" si="313"/>
        <v>388.2</v>
      </c>
      <c r="N607" s="91">
        <f t="shared" si="313"/>
        <v>0</v>
      </c>
      <c r="O607" s="91">
        <f t="shared" si="313"/>
        <v>955.4000000000001</v>
      </c>
      <c r="P607" s="91">
        <f>P608+P612</f>
        <v>567.2</v>
      </c>
      <c r="Q607" s="91">
        <f>Q608+Q612</f>
        <v>388.2</v>
      </c>
      <c r="R607" s="91">
        <f>R608+R612</f>
        <v>0</v>
      </c>
    </row>
    <row r="608" spans="1:18" ht="40.5">
      <c r="A608" s="92" t="s">
        <v>355</v>
      </c>
      <c r="B608" s="95">
        <v>546</v>
      </c>
      <c r="C608" s="95">
        <v>10</v>
      </c>
      <c r="D608" s="94" t="s">
        <v>154</v>
      </c>
      <c r="E608" s="94" t="s">
        <v>112</v>
      </c>
      <c r="F608" s="94"/>
      <c r="G608" s="91">
        <f>G609</f>
        <v>135.7</v>
      </c>
      <c r="H608" s="91">
        <f aca="true" t="shared" si="314" ref="H608:R608">H609</f>
        <v>0</v>
      </c>
      <c r="I608" s="91">
        <f t="shared" si="314"/>
        <v>165.6</v>
      </c>
      <c r="J608" s="91">
        <f t="shared" si="314"/>
        <v>0</v>
      </c>
      <c r="K608" s="91">
        <f t="shared" si="314"/>
        <v>165.6</v>
      </c>
      <c r="L608" s="91">
        <f t="shared" si="314"/>
        <v>0</v>
      </c>
      <c r="M608" s="91">
        <f t="shared" si="314"/>
        <v>165.6</v>
      </c>
      <c r="N608" s="91">
        <f t="shared" si="314"/>
        <v>0</v>
      </c>
      <c r="O608" s="91">
        <f t="shared" si="314"/>
        <v>165.6</v>
      </c>
      <c r="P608" s="91">
        <f t="shared" si="314"/>
        <v>0</v>
      </c>
      <c r="Q608" s="91">
        <f t="shared" si="314"/>
        <v>165.6</v>
      </c>
      <c r="R608" s="91">
        <f t="shared" si="314"/>
        <v>0</v>
      </c>
    </row>
    <row r="609" spans="1:18" ht="20.25">
      <c r="A609" s="92" t="s">
        <v>116</v>
      </c>
      <c r="B609" s="95">
        <v>546</v>
      </c>
      <c r="C609" s="95">
        <v>10</v>
      </c>
      <c r="D609" s="94" t="s">
        <v>154</v>
      </c>
      <c r="E609" s="94" t="s">
        <v>113</v>
      </c>
      <c r="F609" s="94" t="s">
        <v>242</v>
      </c>
      <c r="G609" s="91">
        <v>135.7</v>
      </c>
      <c r="H609" s="91"/>
      <c r="I609" s="91">
        <v>165.6</v>
      </c>
      <c r="J609" s="91"/>
      <c r="K609" s="91">
        <f>L609+M609+N609</f>
        <v>165.6</v>
      </c>
      <c r="L609" s="91"/>
      <c r="M609" s="91">
        <v>165.6</v>
      </c>
      <c r="N609" s="91"/>
      <c r="O609" s="91">
        <f>P609+Q609+R609</f>
        <v>165.6</v>
      </c>
      <c r="P609" s="91"/>
      <c r="Q609" s="91">
        <v>165.6</v>
      </c>
      <c r="R609" s="91"/>
    </row>
    <row r="610" spans="1:18" ht="101.25">
      <c r="A610" s="92" t="s">
        <v>627</v>
      </c>
      <c r="B610" s="95">
        <v>546</v>
      </c>
      <c r="C610" s="95">
        <v>10</v>
      </c>
      <c r="D610" s="94" t="s">
        <v>154</v>
      </c>
      <c r="E610" s="94" t="s">
        <v>626</v>
      </c>
      <c r="F610" s="94"/>
      <c r="G610" s="91">
        <f>G611</f>
        <v>7641</v>
      </c>
      <c r="H610" s="91">
        <f aca="true" t="shared" si="315" ref="H610:O610">H611</f>
        <v>0</v>
      </c>
      <c r="I610" s="91">
        <f t="shared" si="315"/>
        <v>0</v>
      </c>
      <c r="J610" s="91">
        <f t="shared" si="315"/>
        <v>0</v>
      </c>
      <c r="K610" s="91">
        <f t="shared" si="315"/>
        <v>0</v>
      </c>
      <c r="L610" s="91">
        <f t="shared" si="315"/>
        <v>0</v>
      </c>
      <c r="M610" s="91">
        <f t="shared" si="315"/>
        <v>0</v>
      </c>
      <c r="N610" s="91">
        <f t="shared" si="315"/>
        <v>0</v>
      </c>
      <c r="O610" s="91">
        <f t="shared" si="315"/>
        <v>0</v>
      </c>
      <c r="P610" s="91"/>
      <c r="Q610" s="91"/>
      <c r="R610" s="91"/>
    </row>
    <row r="611" spans="1:18" ht="40.5">
      <c r="A611" s="92" t="s">
        <v>256</v>
      </c>
      <c r="B611" s="95">
        <v>546</v>
      </c>
      <c r="C611" s="95">
        <v>10</v>
      </c>
      <c r="D611" s="94" t="s">
        <v>154</v>
      </c>
      <c r="E611" s="94" t="s">
        <v>626</v>
      </c>
      <c r="F611" s="94" t="s">
        <v>255</v>
      </c>
      <c r="G611" s="91">
        <v>7641</v>
      </c>
      <c r="H611" s="91"/>
      <c r="I611" s="91"/>
      <c r="J611" s="91"/>
      <c r="K611" s="91">
        <v>0</v>
      </c>
      <c r="L611" s="91"/>
      <c r="M611" s="91"/>
      <c r="N611" s="91"/>
      <c r="O611" s="91">
        <v>0</v>
      </c>
      <c r="P611" s="91"/>
      <c r="Q611" s="91"/>
      <c r="R611" s="91"/>
    </row>
    <row r="612" spans="1:18" ht="20.25">
      <c r="A612" s="92" t="s">
        <v>569</v>
      </c>
      <c r="B612" s="95">
        <v>546</v>
      </c>
      <c r="C612" s="95">
        <v>10</v>
      </c>
      <c r="D612" s="94" t="s">
        <v>154</v>
      </c>
      <c r="E612" s="94" t="s">
        <v>478</v>
      </c>
      <c r="F612" s="94"/>
      <c r="G612" s="91">
        <f>G613</f>
        <v>0</v>
      </c>
      <c r="H612" s="91">
        <f aca="true" t="shared" si="316" ref="H612:R612">H613</f>
        <v>0</v>
      </c>
      <c r="I612" s="91">
        <f t="shared" si="316"/>
        <v>0</v>
      </c>
      <c r="J612" s="91">
        <f t="shared" si="316"/>
        <v>0</v>
      </c>
      <c r="K612" s="91">
        <f t="shared" si="316"/>
        <v>789.8000000000001</v>
      </c>
      <c r="L612" s="91">
        <f t="shared" si="316"/>
        <v>567.2</v>
      </c>
      <c r="M612" s="91">
        <f t="shared" si="316"/>
        <v>222.6</v>
      </c>
      <c r="N612" s="91">
        <f t="shared" si="316"/>
        <v>0</v>
      </c>
      <c r="O612" s="91">
        <f t="shared" si="316"/>
        <v>789.8000000000001</v>
      </c>
      <c r="P612" s="91">
        <f t="shared" si="316"/>
        <v>567.2</v>
      </c>
      <c r="Q612" s="91">
        <f t="shared" si="316"/>
        <v>222.6</v>
      </c>
      <c r="R612" s="91">
        <f t="shared" si="316"/>
        <v>0</v>
      </c>
    </row>
    <row r="613" spans="1:18" ht="40.5">
      <c r="A613" s="92" t="s">
        <v>256</v>
      </c>
      <c r="B613" s="95">
        <v>546</v>
      </c>
      <c r="C613" s="95">
        <v>10</v>
      </c>
      <c r="D613" s="94" t="s">
        <v>154</v>
      </c>
      <c r="E613" s="94" t="s">
        <v>478</v>
      </c>
      <c r="F613" s="94" t="s">
        <v>255</v>
      </c>
      <c r="G613" s="91">
        <f>H613+I613+J613</f>
        <v>0</v>
      </c>
      <c r="H613" s="91"/>
      <c r="I613" s="91"/>
      <c r="J613" s="91"/>
      <c r="K613" s="91">
        <f>L613+M613+N613</f>
        <v>789.8000000000001</v>
      </c>
      <c r="L613" s="91">
        <v>567.2</v>
      </c>
      <c r="M613" s="91">
        <v>222.6</v>
      </c>
      <c r="N613" s="91"/>
      <c r="O613" s="91">
        <f>P613+Q613+R613</f>
        <v>789.8000000000001</v>
      </c>
      <c r="P613" s="91">
        <v>567.2</v>
      </c>
      <c r="Q613" s="91">
        <v>222.6</v>
      </c>
      <c r="R613" s="91"/>
    </row>
    <row r="614" spans="1:18" ht="81">
      <c r="A614" s="92" t="s">
        <v>637</v>
      </c>
      <c r="B614" s="95">
        <v>546</v>
      </c>
      <c r="C614" s="95">
        <v>10</v>
      </c>
      <c r="D614" s="94" t="s">
        <v>154</v>
      </c>
      <c r="E614" s="93" t="s">
        <v>636</v>
      </c>
      <c r="F614" s="94"/>
      <c r="G614" s="91">
        <f>G615</f>
        <v>16531.6</v>
      </c>
      <c r="H614" s="91">
        <f aca="true" t="shared" si="317" ref="H614:R615">H615</f>
        <v>14744.4</v>
      </c>
      <c r="I614" s="91">
        <f t="shared" si="317"/>
        <v>0</v>
      </c>
      <c r="J614" s="91">
        <f t="shared" si="317"/>
        <v>0</v>
      </c>
      <c r="K614" s="91">
        <f t="shared" si="317"/>
        <v>15192.3</v>
      </c>
      <c r="L614" s="91">
        <f t="shared" si="317"/>
        <v>15192.3</v>
      </c>
      <c r="M614" s="91">
        <f t="shared" si="317"/>
        <v>0</v>
      </c>
      <c r="N614" s="91">
        <f t="shared" si="317"/>
        <v>0</v>
      </c>
      <c r="O614" s="91">
        <f t="shared" si="317"/>
        <v>15419.1</v>
      </c>
      <c r="P614" s="91">
        <f t="shared" si="317"/>
        <v>15419.1</v>
      </c>
      <c r="Q614" s="91">
        <f t="shared" si="317"/>
        <v>0</v>
      </c>
      <c r="R614" s="91">
        <f t="shared" si="317"/>
        <v>0</v>
      </c>
    </row>
    <row r="615" spans="1:18" ht="101.25">
      <c r="A615" s="117" t="s">
        <v>638</v>
      </c>
      <c r="B615" s="95">
        <v>546</v>
      </c>
      <c r="C615" s="95">
        <v>10</v>
      </c>
      <c r="D615" s="94" t="s">
        <v>154</v>
      </c>
      <c r="E615" s="94" t="s">
        <v>634</v>
      </c>
      <c r="F615" s="94"/>
      <c r="G615" s="91">
        <f>G616</f>
        <v>16531.6</v>
      </c>
      <c r="H615" s="91">
        <f t="shared" si="317"/>
        <v>14744.4</v>
      </c>
      <c r="I615" s="91">
        <f t="shared" si="317"/>
        <v>0</v>
      </c>
      <c r="J615" s="91">
        <f t="shared" si="317"/>
        <v>0</v>
      </c>
      <c r="K615" s="91">
        <f t="shared" si="317"/>
        <v>15192.3</v>
      </c>
      <c r="L615" s="91">
        <f t="shared" si="317"/>
        <v>15192.3</v>
      </c>
      <c r="M615" s="91">
        <f t="shared" si="317"/>
        <v>0</v>
      </c>
      <c r="N615" s="91">
        <f t="shared" si="317"/>
        <v>0</v>
      </c>
      <c r="O615" s="91">
        <f t="shared" si="317"/>
        <v>15419.1</v>
      </c>
      <c r="P615" s="91">
        <f>P616</f>
        <v>15419.1</v>
      </c>
      <c r="Q615" s="91">
        <f>Q616</f>
        <v>0</v>
      </c>
      <c r="R615" s="91">
        <f>R616</f>
        <v>0</v>
      </c>
    </row>
    <row r="616" spans="1:18" ht="20.25">
      <c r="A616" s="92" t="s">
        <v>116</v>
      </c>
      <c r="B616" s="95">
        <v>546</v>
      </c>
      <c r="C616" s="95">
        <v>10</v>
      </c>
      <c r="D616" s="94" t="s">
        <v>154</v>
      </c>
      <c r="E616" s="94" t="s">
        <v>634</v>
      </c>
      <c r="F616" s="94" t="s">
        <v>242</v>
      </c>
      <c r="G616" s="91">
        <v>16531.6</v>
      </c>
      <c r="H616" s="91">
        <v>14744.4</v>
      </c>
      <c r="I616" s="91"/>
      <c r="J616" s="91"/>
      <c r="K616" s="91">
        <v>15192.3</v>
      </c>
      <c r="L616" s="91">
        <v>15192.3</v>
      </c>
      <c r="M616" s="91"/>
      <c r="N616" s="91"/>
      <c r="O616" s="91">
        <v>15419.1</v>
      </c>
      <c r="P616" s="91">
        <v>15419.1</v>
      </c>
      <c r="Q616" s="91"/>
      <c r="R616" s="91"/>
    </row>
    <row r="617" spans="1:18" ht="60.75">
      <c r="A617" s="92" t="s">
        <v>463</v>
      </c>
      <c r="B617" s="95">
        <v>546</v>
      </c>
      <c r="C617" s="94" t="s">
        <v>157</v>
      </c>
      <c r="D617" s="94" t="s">
        <v>154</v>
      </c>
      <c r="E617" s="95" t="s">
        <v>129</v>
      </c>
      <c r="F617" s="94"/>
      <c r="G617" s="91">
        <f>G621+G618</f>
        <v>3469.2</v>
      </c>
      <c r="H617" s="91">
        <f aca="true" t="shared" si="318" ref="H617:R617">H621+H618</f>
        <v>4574.5</v>
      </c>
      <c r="I617" s="91">
        <f t="shared" si="318"/>
        <v>240.8</v>
      </c>
      <c r="J617" s="91">
        <f t="shared" si="318"/>
        <v>0</v>
      </c>
      <c r="K617" s="91">
        <f t="shared" si="318"/>
        <v>0</v>
      </c>
      <c r="L617" s="91">
        <f t="shared" si="318"/>
        <v>0</v>
      </c>
      <c r="M617" s="91">
        <f t="shared" si="318"/>
        <v>0</v>
      </c>
      <c r="N617" s="91">
        <f t="shared" si="318"/>
        <v>0</v>
      </c>
      <c r="O617" s="91">
        <f t="shared" si="318"/>
        <v>0</v>
      </c>
      <c r="P617" s="91">
        <f t="shared" si="318"/>
        <v>0</v>
      </c>
      <c r="Q617" s="91">
        <f t="shared" si="318"/>
        <v>0</v>
      </c>
      <c r="R617" s="91">
        <f t="shared" si="318"/>
        <v>0</v>
      </c>
    </row>
    <row r="618" spans="1:18" ht="40.5">
      <c r="A618" s="92" t="s">
        <v>394</v>
      </c>
      <c r="B618" s="95">
        <v>546</v>
      </c>
      <c r="C618" s="94" t="s">
        <v>157</v>
      </c>
      <c r="D618" s="94" t="s">
        <v>154</v>
      </c>
      <c r="E618" s="95" t="s">
        <v>130</v>
      </c>
      <c r="F618" s="94"/>
      <c r="G618" s="91">
        <f>G619</f>
        <v>1486.8</v>
      </c>
      <c r="H618" s="91">
        <f aca="true" t="shared" si="319" ref="H618:R618">H619</f>
        <v>1372.4</v>
      </c>
      <c r="I618" s="91">
        <f t="shared" si="319"/>
        <v>72.2</v>
      </c>
      <c r="J618" s="91">
        <f t="shared" si="319"/>
        <v>0</v>
      </c>
      <c r="K618" s="91">
        <f t="shared" si="319"/>
        <v>0</v>
      </c>
      <c r="L618" s="91">
        <f t="shared" si="319"/>
        <v>0</v>
      </c>
      <c r="M618" s="91">
        <f t="shared" si="319"/>
        <v>0</v>
      </c>
      <c r="N618" s="91">
        <f t="shared" si="319"/>
        <v>0</v>
      </c>
      <c r="O618" s="91">
        <f t="shared" si="319"/>
        <v>0</v>
      </c>
      <c r="P618" s="91">
        <f t="shared" si="319"/>
        <v>0</v>
      </c>
      <c r="Q618" s="91">
        <f t="shared" si="319"/>
        <v>0</v>
      </c>
      <c r="R618" s="91">
        <f t="shared" si="319"/>
        <v>0</v>
      </c>
    </row>
    <row r="619" spans="1:18" ht="40.5">
      <c r="A619" s="92" t="s">
        <v>395</v>
      </c>
      <c r="B619" s="95">
        <v>546</v>
      </c>
      <c r="C619" s="94" t="s">
        <v>157</v>
      </c>
      <c r="D619" s="94" t="s">
        <v>154</v>
      </c>
      <c r="E619" s="95" t="s">
        <v>412</v>
      </c>
      <c r="F619" s="94"/>
      <c r="G619" s="91">
        <f>G620</f>
        <v>1486.8</v>
      </c>
      <c r="H619" s="91">
        <f aca="true" t="shared" si="320" ref="H619:R619">H620</f>
        <v>1372.4</v>
      </c>
      <c r="I619" s="91">
        <f t="shared" si="320"/>
        <v>72.2</v>
      </c>
      <c r="J619" s="91">
        <f t="shared" si="320"/>
        <v>0</v>
      </c>
      <c r="K619" s="91">
        <f t="shared" si="320"/>
        <v>0</v>
      </c>
      <c r="L619" s="91">
        <f t="shared" si="320"/>
        <v>0</v>
      </c>
      <c r="M619" s="91">
        <f t="shared" si="320"/>
        <v>0</v>
      </c>
      <c r="N619" s="91">
        <f t="shared" si="320"/>
        <v>0</v>
      </c>
      <c r="O619" s="91">
        <f t="shared" si="320"/>
        <v>0</v>
      </c>
      <c r="P619" s="91">
        <f t="shared" si="320"/>
        <v>0</v>
      </c>
      <c r="Q619" s="91">
        <f t="shared" si="320"/>
        <v>0</v>
      </c>
      <c r="R619" s="91">
        <f t="shared" si="320"/>
        <v>0</v>
      </c>
    </row>
    <row r="620" spans="1:18" ht="40.5">
      <c r="A620" s="92" t="s">
        <v>256</v>
      </c>
      <c r="B620" s="95">
        <v>546</v>
      </c>
      <c r="C620" s="94" t="s">
        <v>157</v>
      </c>
      <c r="D620" s="94" t="s">
        <v>154</v>
      </c>
      <c r="E620" s="95" t="s">
        <v>412</v>
      </c>
      <c r="F620" s="94" t="s">
        <v>255</v>
      </c>
      <c r="G620" s="91">
        <v>1486.8</v>
      </c>
      <c r="H620" s="91">
        <v>1372.4</v>
      </c>
      <c r="I620" s="91">
        <v>72.2</v>
      </c>
      <c r="J620" s="91"/>
      <c r="K620" s="91">
        <f>L620+M620+N620</f>
        <v>0</v>
      </c>
      <c r="L620" s="91"/>
      <c r="M620" s="91"/>
      <c r="N620" s="91"/>
      <c r="O620" s="91">
        <f>P620+Q620+R620</f>
        <v>0</v>
      </c>
      <c r="P620" s="91"/>
      <c r="Q620" s="91"/>
      <c r="R620" s="91"/>
    </row>
    <row r="621" spans="1:18" ht="60.75">
      <c r="A621" s="92" t="s">
        <v>324</v>
      </c>
      <c r="B621" s="95">
        <v>546</v>
      </c>
      <c r="C621" s="94" t="s">
        <v>157</v>
      </c>
      <c r="D621" s="94" t="s">
        <v>154</v>
      </c>
      <c r="E621" s="95" t="s">
        <v>131</v>
      </c>
      <c r="F621" s="94"/>
      <c r="G621" s="91">
        <f>G622</f>
        <v>1982.4</v>
      </c>
      <c r="H621" s="91">
        <f aca="true" t="shared" si="321" ref="H621:R621">H622</f>
        <v>3202.1</v>
      </c>
      <c r="I621" s="91">
        <f t="shared" si="321"/>
        <v>168.6</v>
      </c>
      <c r="J621" s="91">
        <f t="shared" si="321"/>
        <v>0</v>
      </c>
      <c r="K621" s="91">
        <f t="shared" si="321"/>
        <v>0</v>
      </c>
      <c r="L621" s="91">
        <f t="shared" si="321"/>
        <v>0</v>
      </c>
      <c r="M621" s="91">
        <f t="shared" si="321"/>
        <v>0</v>
      </c>
      <c r="N621" s="91">
        <f t="shared" si="321"/>
        <v>0</v>
      </c>
      <c r="O621" s="91">
        <f t="shared" si="321"/>
        <v>0</v>
      </c>
      <c r="P621" s="91">
        <f t="shared" si="321"/>
        <v>0</v>
      </c>
      <c r="Q621" s="91">
        <f t="shared" si="321"/>
        <v>0</v>
      </c>
      <c r="R621" s="91">
        <f t="shared" si="321"/>
        <v>0</v>
      </c>
    </row>
    <row r="622" spans="1:18" ht="40.5">
      <c r="A622" s="92" t="s">
        <v>362</v>
      </c>
      <c r="B622" s="95">
        <v>546</v>
      </c>
      <c r="C622" s="94" t="s">
        <v>157</v>
      </c>
      <c r="D622" s="94" t="s">
        <v>154</v>
      </c>
      <c r="E622" s="95" t="s">
        <v>377</v>
      </c>
      <c r="F622" s="94"/>
      <c r="G622" s="91">
        <f>G623</f>
        <v>1982.4</v>
      </c>
      <c r="H622" s="91">
        <f aca="true" t="shared" si="322" ref="H622:R622">H623</f>
        <v>3202.1</v>
      </c>
      <c r="I622" s="91">
        <f t="shared" si="322"/>
        <v>168.6</v>
      </c>
      <c r="J622" s="91">
        <f t="shared" si="322"/>
        <v>0</v>
      </c>
      <c r="K622" s="91">
        <f t="shared" si="322"/>
        <v>0</v>
      </c>
      <c r="L622" s="91">
        <f t="shared" si="322"/>
        <v>0</v>
      </c>
      <c r="M622" s="91">
        <f t="shared" si="322"/>
        <v>0</v>
      </c>
      <c r="N622" s="91">
        <f t="shared" si="322"/>
        <v>0</v>
      </c>
      <c r="O622" s="91">
        <f t="shared" si="322"/>
        <v>0</v>
      </c>
      <c r="P622" s="91">
        <f t="shared" si="322"/>
        <v>0</v>
      </c>
      <c r="Q622" s="91">
        <f t="shared" si="322"/>
        <v>0</v>
      </c>
      <c r="R622" s="91">
        <f t="shared" si="322"/>
        <v>0</v>
      </c>
    </row>
    <row r="623" spans="1:18" ht="40.5">
      <c r="A623" s="92" t="s">
        <v>256</v>
      </c>
      <c r="B623" s="95">
        <v>546</v>
      </c>
      <c r="C623" s="94" t="s">
        <v>157</v>
      </c>
      <c r="D623" s="94" t="s">
        <v>154</v>
      </c>
      <c r="E623" s="95" t="s">
        <v>377</v>
      </c>
      <c r="F623" s="94" t="s">
        <v>255</v>
      </c>
      <c r="G623" s="91">
        <v>1982.4</v>
      </c>
      <c r="H623" s="91">
        <v>3202.1</v>
      </c>
      <c r="I623" s="91">
        <v>168.6</v>
      </c>
      <c r="J623" s="91"/>
      <c r="K623" s="91">
        <f>L623+M623+N623</f>
        <v>0</v>
      </c>
      <c r="L623" s="91"/>
      <c r="M623" s="91"/>
      <c r="N623" s="91"/>
      <c r="O623" s="91">
        <f>P623+Q623+R623</f>
        <v>0</v>
      </c>
      <c r="P623" s="91"/>
      <c r="Q623" s="91"/>
      <c r="R623" s="91"/>
    </row>
    <row r="624" spans="1:18" ht="20.25">
      <c r="A624" s="92" t="s">
        <v>408</v>
      </c>
      <c r="B624" s="95">
        <v>546</v>
      </c>
      <c r="C624" s="94" t="s">
        <v>157</v>
      </c>
      <c r="D624" s="94" t="s">
        <v>154</v>
      </c>
      <c r="E624" s="95" t="s">
        <v>289</v>
      </c>
      <c r="F624" s="94"/>
      <c r="G624" s="91">
        <f>G625</f>
        <v>10</v>
      </c>
      <c r="H624" s="91">
        <f aca="true" t="shared" si="323" ref="H624:O625">H625</f>
        <v>0</v>
      </c>
      <c r="I624" s="91">
        <f t="shared" si="323"/>
        <v>0</v>
      </c>
      <c r="J624" s="91">
        <f t="shared" si="323"/>
        <v>0</v>
      </c>
      <c r="K624" s="91">
        <f t="shared" si="323"/>
        <v>0</v>
      </c>
      <c r="L624" s="91">
        <f t="shared" si="323"/>
        <v>0</v>
      </c>
      <c r="M624" s="91">
        <f t="shared" si="323"/>
        <v>0</v>
      </c>
      <c r="N624" s="91">
        <f t="shared" si="323"/>
        <v>0</v>
      </c>
      <c r="O624" s="91">
        <f t="shared" si="323"/>
        <v>0</v>
      </c>
      <c r="P624" s="91"/>
      <c r="Q624" s="91"/>
      <c r="R624" s="91"/>
    </row>
    <row r="625" spans="1:18" ht="20.25">
      <c r="A625" s="92" t="s">
        <v>178</v>
      </c>
      <c r="B625" s="95">
        <v>546</v>
      </c>
      <c r="C625" s="94" t="s">
        <v>157</v>
      </c>
      <c r="D625" s="94" t="s">
        <v>154</v>
      </c>
      <c r="E625" s="95" t="s">
        <v>290</v>
      </c>
      <c r="F625" s="94"/>
      <c r="G625" s="91">
        <f>G626</f>
        <v>10</v>
      </c>
      <c r="H625" s="91">
        <f t="shared" si="323"/>
        <v>0</v>
      </c>
      <c r="I625" s="91">
        <f t="shared" si="323"/>
        <v>0</v>
      </c>
      <c r="J625" s="91">
        <f t="shared" si="323"/>
        <v>0</v>
      </c>
      <c r="K625" s="91">
        <f t="shared" si="323"/>
        <v>0</v>
      </c>
      <c r="L625" s="91">
        <f t="shared" si="323"/>
        <v>0</v>
      </c>
      <c r="M625" s="91">
        <f t="shared" si="323"/>
        <v>0</v>
      </c>
      <c r="N625" s="91">
        <f t="shared" si="323"/>
        <v>0</v>
      </c>
      <c r="O625" s="91">
        <f t="shared" si="323"/>
        <v>0</v>
      </c>
      <c r="P625" s="91"/>
      <c r="Q625" s="91"/>
      <c r="R625" s="91"/>
    </row>
    <row r="626" spans="1:18" ht="20.25">
      <c r="A626" s="92" t="s">
        <v>217</v>
      </c>
      <c r="B626" s="95">
        <v>546</v>
      </c>
      <c r="C626" s="94" t="s">
        <v>157</v>
      </c>
      <c r="D626" s="94" t="s">
        <v>154</v>
      </c>
      <c r="E626" s="95" t="s">
        <v>290</v>
      </c>
      <c r="F626" s="94" t="s">
        <v>213</v>
      </c>
      <c r="G626" s="91">
        <v>10</v>
      </c>
      <c r="H626" s="91"/>
      <c r="I626" s="91"/>
      <c r="J626" s="91"/>
      <c r="K626" s="91">
        <v>0</v>
      </c>
      <c r="L626" s="91"/>
      <c r="M626" s="91"/>
      <c r="N626" s="91"/>
      <c r="O626" s="91">
        <v>0</v>
      </c>
      <c r="P626" s="91"/>
      <c r="Q626" s="91"/>
      <c r="R626" s="91"/>
    </row>
    <row r="627" spans="1:18" ht="20.25">
      <c r="A627" s="92" t="s">
        <v>651</v>
      </c>
      <c r="B627" s="95">
        <v>546</v>
      </c>
      <c r="C627" s="94" t="s">
        <v>157</v>
      </c>
      <c r="D627" s="94" t="s">
        <v>167</v>
      </c>
      <c r="E627" s="95"/>
      <c r="F627" s="94"/>
      <c r="G627" s="91">
        <f>G628</f>
        <v>381.5</v>
      </c>
      <c r="H627" s="91">
        <f aca="true" t="shared" si="324" ref="H627:O627">H628</f>
        <v>0</v>
      </c>
      <c r="I627" s="91">
        <f t="shared" si="324"/>
        <v>0</v>
      </c>
      <c r="J627" s="91">
        <f t="shared" si="324"/>
        <v>0</v>
      </c>
      <c r="K627" s="91">
        <f t="shared" si="324"/>
        <v>0</v>
      </c>
      <c r="L627" s="91">
        <f t="shared" si="324"/>
        <v>0</v>
      </c>
      <c r="M627" s="91">
        <f t="shared" si="324"/>
        <v>0</v>
      </c>
      <c r="N627" s="91">
        <f t="shared" si="324"/>
        <v>0</v>
      </c>
      <c r="O627" s="91">
        <f t="shared" si="324"/>
        <v>0</v>
      </c>
      <c r="P627" s="91"/>
      <c r="Q627" s="91"/>
      <c r="R627" s="91"/>
    </row>
    <row r="628" spans="1:18" ht="40.5">
      <c r="A628" s="92" t="s">
        <v>239</v>
      </c>
      <c r="B628" s="95">
        <v>546</v>
      </c>
      <c r="C628" s="94" t="s">
        <v>157</v>
      </c>
      <c r="D628" s="94" t="s">
        <v>167</v>
      </c>
      <c r="E628" s="94" t="s">
        <v>295</v>
      </c>
      <c r="F628" s="94"/>
      <c r="G628" s="91">
        <f>G629</f>
        <v>381.5</v>
      </c>
      <c r="H628" s="91">
        <f aca="true" t="shared" si="325" ref="H628:O629">H629</f>
        <v>0</v>
      </c>
      <c r="I628" s="91">
        <f t="shared" si="325"/>
        <v>0</v>
      </c>
      <c r="J628" s="91">
        <f t="shared" si="325"/>
        <v>0</v>
      </c>
      <c r="K628" s="91">
        <f t="shared" si="325"/>
        <v>0</v>
      </c>
      <c r="L628" s="91">
        <f t="shared" si="325"/>
        <v>0</v>
      </c>
      <c r="M628" s="91">
        <f t="shared" si="325"/>
        <v>0</v>
      </c>
      <c r="N628" s="91">
        <f t="shared" si="325"/>
        <v>0</v>
      </c>
      <c r="O628" s="91">
        <f t="shared" si="325"/>
        <v>0</v>
      </c>
      <c r="P628" s="91"/>
      <c r="Q628" s="91"/>
      <c r="R628" s="91"/>
    </row>
    <row r="629" spans="1:18" ht="20.25">
      <c r="A629" s="92" t="s">
        <v>180</v>
      </c>
      <c r="B629" s="95">
        <v>546</v>
      </c>
      <c r="C629" s="94" t="s">
        <v>157</v>
      </c>
      <c r="D629" s="94" t="s">
        <v>167</v>
      </c>
      <c r="E629" s="94" t="s">
        <v>326</v>
      </c>
      <c r="F629" s="94"/>
      <c r="G629" s="91">
        <f>G630</f>
        <v>381.5</v>
      </c>
      <c r="H629" s="91">
        <f t="shared" si="325"/>
        <v>0</v>
      </c>
      <c r="I629" s="91">
        <f t="shared" si="325"/>
        <v>0</v>
      </c>
      <c r="J629" s="91">
        <f t="shared" si="325"/>
        <v>0</v>
      </c>
      <c r="K629" s="91">
        <f t="shared" si="325"/>
        <v>0</v>
      </c>
      <c r="L629" s="91">
        <f t="shared" si="325"/>
        <v>0</v>
      </c>
      <c r="M629" s="91">
        <f t="shared" si="325"/>
        <v>0</v>
      </c>
      <c r="N629" s="91">
        <f t="shared" si="325"/>
        <v>0</v>
      </c>
      <c r="O629" s="91">
        <f t="shared" si="325"/>
        <v>0</v>
      </c>
      <c r="P629" s="91"/>
      <c r="Q629" s="91"/>
      <c r="R629" s="91"/>
    </row>
    <row r="630" spans="1:18" ht="60.75">
      <c r="A630" s="92" t="s">
        <v>653</v>
      </c>
      <c r="B630" s="95">
        <v>546</v>
      </c>
      <c r="C630" s="94" t="s">
        <v>157</v>
      </c>
      <c r="D630" s="94" t="s">
        <v>167</v>
      </c>
      <c r="E630" s="94" t="s">
        <v>326</v>
      </c>
      <c r="F630" s="94" t="s">
        <v>220</v>
      </c>
      <c r="G630" s="91">
        <v>381.5</v>
      </c>
      <c r="H630" s="91"/>
      <c r="I630" s="91"/>
      <c r="J630" s="91"/>
      <c r="K630" s="91">
        <v>0</v>
      </c>
      <c r="L630" s="91"/>
      <c r="M630" s="91"/>
      <c r="N630" s="91"/>
      <c r="O630" s="91">
        <v>0</v>
      </c>
      <c r="P630" s="91"/>
      <c r="Q630" s="91"/>
      <c r="R630" s="91"/>
    </row>
    <row r="631" spans="1:18" ht="20.25">
      <c r="A631" s="92" t="s">
        <v>191</v>
      </c>
      <c r="B631" s="95">
        <v>546</v>
      </c>
      <c r="C631" s="94" t="s">
        <v>173</v>
      </c>
      <c r="D631" s="94" t="s">
        <v>548</v>
      </c>
      <c r="E631" s="94"/>
      <c r="F631" s="94"/>
      <c r="G631" s="91">
        <f>G632</f>
        <v>8740.2</v>
      </c>
      <c r="H631" s="91" t="e">
        <f aca="true" t="shared" si="326" ref="H631:R631">H632</f>
        <v>#REF!</v>
      </c>
      <c r="I631" s="91" t="e">
        <f t="shared" si="326"/>
        <v>#REF!</v>
      </c>
      <c r="J631" s="91" t="e">
        <f t="shared" si="326"/>
        <v>#REF!</v>
      </c>
      <c r="K631" s="91">
        <f t="shared" si="326"/>
        <v>5527.2</v>
      </c>
      <c r="L631" s="91">
        <f t="shared" si="326"/>
        <v>0</v>
      </c>
      <c r="M631" s="91">
        <f t="shared" si="326"/>
        <v>5149.7</v>
      </c>
      <c r="N631" s="91">
        <f t="shared" si="326"/>
        <v>377.5</v>
      </c>
      <c r="O631" s="91">
        <f t="shared" si="326"/>
        <v>5387.5</v>
      </c>
      <c r="P631" s="91">
        <f t="shared" si="326"/>
        <v>0</v>
      </c>
      <c r="Q631" s="91">
        <f t="shared" si="326"/>
        <v>5010</v>
      </c>
      <c r="R631" s="91">
        <f t="shared" si="326"/>
        <v>377.5</v>
      </c>
    </row>
    <row r="632" spans="1:18" ht="20.25">
      <c r="A632" s="92" t="s">
        <v>192</v>
      </c>
      <c r="B632" s="95">
        <v>546</v>
      </c>
      <c r="C632" s="94" t="s">
        <v>173</v>
      </c>
      <c r="D632" s="94" t="s">
        <v>155</v>
      </c>
      <c r="E632" s="94"/>
      <c r="F632" s="94"/>
      <c r="G632" s="91">
        <f>G633</f>
        <v>8740.2</v>
      </c>
      <c r="H632" s="91" t="e">
        <f aca="true" t="shared" si="327" ref="H632:R632">H633</f>
        <v>#REF!</v>
      </c>
      <c r="I632" s="91" t="e">
        <f t="shared" si="327"/>
        <v>#REF!</v>
      </c>
      <c r="J632" s="91" t="e">
        <f t="shared" si="327"/>
        <v>#REF!</v>
      </c>
      <c r="K632" s="91">
        <f t="shared" si="327"/>
        <v>5527.2</v>
      </c>
      <c r="L632" s="91">
        <f t="shared" si="327"/>
        <v>0</v>
      </c>
      <c r="M632" s="91">
        <f t="shared" si="327"/>
        <v>5149.7</v>
      </c>
      <c r="N632" s="91">
        <f t="shared" si="327"/>
        <v>377.5</v>
      </c>
      <c r="O632" s="91">
        <f t="shared" si="327"/>
        <v>5387.5</v>
      </c>
      <c r="P632" s="91">
        <f t="shared" si="327"/>
        <v>0</v>
      </c>
      <c r="Q632" s="91">
        <f t="shared" si="327"/>
        <v>5010</v>
      </c>
      <c r="R632" s="91">
        <f t="shared" si="327"/>
        <v>377.5</v>
      </c>
    </row>
    <row r="633" spans="1:18" ht="40.5">
      <c r="A633" s="92" t="s">
        <v>447</v>
      </c>
      <c r="B633" s="95">
        <v>546</v>
      </c>
      <c r="C633" s="94" t="s">
        <v>173</v>
      </c>
      <c r="D633" s="94" t="s">
        <v>155</v>
      </c>
      <c r="E633" s="94" t="s">
        <v>349</v>
      </c>
      <c r="F633" s="94"/>
      <c r="G633" s="91">
        <f>G634+G643+G648+G651</f>
        <v>8740.2</v>
      </c>
      <c r="H633" s="91" t="e">
        <f aca="true" t="shared" si="328" ref="H633:O633">H634+H643+H648+H651</f>
        <v>#REF!</v>
      </c>
      <c r="I633" s="91" t="e">
        <f t="shared" si="328"/>
        <v>#REF!</v>
      </c>
      <c r="J633" s="91" t="e">
        <f t="shared" si="328"/>
        <v>#REF!</v>
      </c>
      <c r="K633" s="91">
        <f t="shared" si="328"/>
        <v>5527.2</v>
      </c>
      <c r="L633" s="91">
        <f t="shared" si="328"/>
        <v>0</v>
      </c>
      <c r="M633" s="91">
        <f t="shared" si="328"/>
        <v>5149.7</v>
      </c>
      <c r="N633" s="91">
        <f t="shared" si="328"/>
        <v>377.5</v>
      </c>
      <c r="O633" s="91">
        <f t="shared" si="328"/>
        <v>5387.5</v>
      </c>
      <c r="P633" s="91">
        <f>P634+P643+P648+P651</f>
        <v>0</v>
      </c>
      <c r="Q633" s="91">
        <f>Q634+Q643+Q648+Q651</f>
        <v>5010</v>
      </c>
      <c r="R633" s="91">
        <f>R634+R643+R648+R651</f>
        <v>377.5</v>
      </c>
    </row>
    <row r="634" spans="1:18" ht="20.25">
      <c r="A634" s="92" t="s">
        <v>0</v>
      </c>
      <c r="B634" s="95">
        <v>546</v>
      </c>
      <c r="C634" s="94" t="s">
        <v>173</v>
      </c>
      <c r="D634" s="94" t="s">
        <v>155</v>
      </c>
      <c r="E634" s="94" t="s">
        <v>1</v>
      </c>
      <c r="F634" s="94"/>
      <c r="G634" s="91">
        <f>G635+G639+G641+G637</f>
        <v>5232.700000000001</v>
      </c>
      <c r="H634" s="91">
        <f aca="true" t="shared" si="329" ref="H634:O634">H635+H639+H641+H637</f>
        <v>0</v>
      </c>
      <c r="I634" s="91">
        <f t="shared" si="329"/>
        <v>5171.6</v>
      </c>
      <c r="J634" s="91">
        <f t="shared" si="329"/>
        <v>130</v>
      </c>
      <c r="K634" s="91">
        <f t="shared" si="329"/>
        <v>5149.7</v>
      </c>
      <c r="L634" s="91">
        <f t="shared" si="329"/>
        <v>0</v>
      </c>
      <c r="M634" s="91">
        <f t="shared" si="329"/>
        <v>5019.7</v>
      </c>
      <c r="N634" s="91">
        <f t="shared" si="329"/>
        <v>130</v>
      </c>
      <c r="O634" s="91">
        <f t="shared" si="329"/>
        <v>5010</v>
      </c>
      <c r="P634" s="91">
        <f>P635+P639+P641</f>
        <v>0</v>
      </c>
      <c r="Q634" s="91">
        <f>Q635+Q639+Q641</f>
        <v>4880</v>
      </c>
      <c r="R634" s="91">
        <f>R635+R639+R641</f>
        <v>130</v>
      </c>
    </row>
    <row r="635" spans="1:18" ht="40.5">
      <c r="A635" s="92" t="s">
        <v>439</v>
      </c>
      <c r="B635" s="95">
        <v>546</v>
      </c>
      <c r="C635" s="94" t="s">
        <v>173</v>
      </c>
      <c r="D635" s="94" t="s">
        <v>155</v>
      </c>
      <c r="E635" s="94" t="s">
        <v>3</v>
      </c>
      <c r="F635" s="94"/>
      <c r="G635" s="91">
        <f aca="true" t="shared" si="330" ref="G635:R635">G636</f>
        <v>4875.1</v>
      </c>
      <c r="H635" s="91">
        <f t="shared" si="330"/>
        <v>0</v>
      </c>
      <c r="I635" s="91">
        <f t="shared" si="330"/>
        <v>5091.6</v>
      </c>
      <c r="J635" s="91">
        <f t="shared" si="330"/>
        <v>0</v>
      </c>
      <c r="K635" s="91">
        <f t="shared" si="330"/>
        <v>4939.7</v>
      </c>
      <c r="L635" s="91">
        <f t="shared" si="330"/>
        <v>0</v>
      </c>
      <c r="M635" s="91">
        <f t="shared" si="330"/>
        <v>4939.7</v>
      </c>
      <c r="N635" s="91">
        <f t="shared" si="330"/>
        <v>0</v>
      </c>
      <c r="O635" s="91">
        <f t="shared" si="330"/>
        <v>4800</v>
      </c>
      <c r="P635" s="91">
        <f t="shared" si="330"/>
        <v>0</v>
      </c>
      <c r="Q635" s="91">
        <f t="shared" si="330"/>
        <v>4800</v>
      </c>
      <c r="R635" s="91">
        <f t="shared" si="330"/>
        <v>0</v>
      </c>
    </row>
    <row r="636" spans="1:18" ht="20.25">
      <c r="A636" s="92" t="s">
        <v>223</v>
      </c>
      <c r="B636" s="95">
        <v>546</v>
      </c>
      <c r="C636" s="94" t="s">
        <v>173</v>
      </c>
      <c r="D636" s="94" t="s">
        <v>155</v>
      </c>
      <c r="E636" s="94" t="s">
        <v>3</v>
      </c>
      <c r="F636" s="94" t="s">
        <v>222</v>
      </c>
      <c r="G636" s="91">
        <v>4875.1</v>
      </c>
      <c r="H636" s="91"/>
      <c r="I636" s="91">
        <v>5091.6</v>
      </c>
      <c r="J636" s="91"/>
      <c r="K636" s="91">
        <f>L636+M636+N636</f>
        <v>4939.7</v>
      </c>
      <c r="L636" s="91"/>
      <c r="M636" s="91">
        <v>4939.7</v>
      </c>
      <c r="N636" s="91"/>
      <c r="O636" s="91">
        <f>P636+Q636+R636</f>
        <v>4800</v>
      </c>
      <c r="P636" s="91"/>
      <c r="Q636" s="91">
        <v>4800</v>
      </c>
      <c r="R636" s="91"/>
    </row>
    <row r="637" spans="1:18" ht="60.75">
      <c r="A637" s="105" t="s">
        <v>479</v>
      </c>
      <c r="B637" s="95">
        <v>546</v>
      </c>
      <c r="C637" s="94" t="s">
        <v>173</v>
      </c>
      <c r="D637" s="94" t="s">
        <v>155</v>
      </c>
      <c r="E637" s="94" t="s">
        <v>628</v>
      </c>
      <c r="F637" s="94"/>
      <c r="G637" s="91">
        <f>G638</f>
        <v>190.6</v>
      </c>
      <c r="H637" s="91">
        <f aca="true" t="shared" si="331" ref="H637:O637">H638</f>
        <v>0</v>
      </c>
      <c r="I637" s="91">
        <f t="shared" si="331"/>
        <v>0</v>
      </c>
      <c r="J637" s="91">
        <f t="shared" si="331"/>
        <v>0</v>
      </c>
      <c r="K637" s="91">
        <f t="shared" si="331"/>
        <v>0</v>
      </c>
      <c r="L637" s="91">
        <f t="shared" si="331"/>
        <v>0</v>
      </c>
      <c r="M637" s="91">
        <f t="shared" si="331"/>
        <v>0</v>
      </c>
      <c r="N637" s="91">
        <f t="shared" si="331"/>
        <v>0</v>
      </c>
      <c r="O637" s="91">
        <f t="shared" si="331"/>
        <v>0</v>
      </c>
      <c r="P637" s="91"/>
      <c r="Q637" s="91"/>
      <c r="R637" s="91"/>
    </row>
    <row r="638" spans="1:18" ht="20.25">
      <c r="A638" s="92" t="s">
        <v>223</v>
      </c>
      <c r="B638" s="95">
        <v>546</v>
      </c>
      <c r="C638" s="94" t="s">
        <v>173</v>
      </c>
      <c r="D638" s="94" t="s">
        <v>155</v>
      </c>
      <c r="E638" s="94" t="s">
        <v>628</v>
      </c>
      <c r="F638" s="94" t="s">
        <v>222</v>
      </c>
      <c r="G638" s="91">
        <v>190.6</v>
      </c>
      <c r="H638" s="91"/>
      <c r="I638" s="91"/>
      <c r="J638" s="91"/>
      <c r="K638" s="91">
        <v>0</v>
      </c>
      <c r="L638" s="91"/>
      <c r="M638" s="91"/>
      <c r="N638" s="91"/>
      <c r="O638" s="91">
        <v>0</v>
      </c>
      <c r="P638" s="91"/>
      <c r="Q638" s="91"/>
      <c r="R638" s="91"/>
    </row>
    <row r="639" spans="1:18" ht="20.25">
      <c r="A639" s="92" t="s">
        <v>4</v>
      </c>
      <c r="B639" s="95">
        <v>546</v>
      </c>
      <c r="C639" s="94" t="s">
        <v>173</v>
      </c>
      <c r="D639" s="94" t="s">
        <v>155</v>
      </c>
      <c r="E639" s="94" t="s">
        <v>2</v>
      </c>
      <c r="F639" s="94"/>
      <c r="G639" s="91">
        <f aca="true" t="shared" si="332" ref="G639:R639">G640</f>
        <v>80</v>
      </c>
      <c r="H639" s="91">
        <f t="shared" si="332"/>
        <v>0</v>
      </c>
      <c r="I639" s="91">
        <f t="shared" si="332"/>
        <v>80</v>
      </c>
      <c r="J639" s="91">
        <f t="shared" si="332"/>
        <v>0</v>
      </c>
      <c r="K639" s="91">
        <f t="shared" si="332"/>
        <v>80</v>
      </c>
      <c r="L639" s="91">
        <f t="shared" si="332"/>
        <v>0</v>
      </c>
      <c r="M639" s="91">
        <f t="shared" si="332"/>
        <v>80</v>
      </c>
      <c r="N639" s="91">
        <f t="shared" si="332"/>
        <v>0</v>
      </c>
      <c r="O639" s="91">
        <f t="shared" si="332"/>
        <v>80</v>
      </c>
      <c r="P639" s="91">
        <f t="shared" si="332"/>
        <v>0</v>
      </c>
      <c r="Q639" s="91">
        <f t="shared" si="332"/>
        <v>80</v>
      </c>
      <c r="R639" s="91">
        <f t="shared" si="332"/>
        <v>0</v>
      </c>
    </row>
    <row r="640" spans="1:18" ht="20.25">
      <c r="A640" s="92" t="s">
        <v>223</v>
      </c>
      <c r="B640" s="95">
        <v>546</v>
      </c>
      <c r="C640" s="94" t="s">
        <v>173</v>
      </c>
      <c r="D640" s="94" t="s">
        <v>155</v>
      </c>
      <c r="E640" s="94" t="s">
        <v>2</v>
      </c>
      <c r="F640" s="94" t="s">
        <v>222</v>
      </c>
      <c r="G640" s="91">
        <f>H640+I640+J640</f>
        <v>80</v>
      </c>
      <c r="H640" s="91"/>
      <c r="I640" s="91">
        <v>80</v>
      </c>
      <c r="J640" s="91"/>
      <c r="K640" s="91">
        <f>L640+M640+N640</f>
        <v>80</v>
      </c>
      <c r="L640" s="91"/>
      <c r="M640" s="91">
        <v>80</v>
      </c>
      <c r="N640" s="91"/>
      <c r="O640" s="91">
        <f>P640+Q640+R640</f>
        <v>80</v>
      </c>
      <c r="P640" s="91"/>
      <c r="Q640" s="91">
        <v>80</v>
      </c>
      <c r="R640" s="91"/>
    </row>
    <row r="641" spans="1:18" ht="81">
      <c r="A641" s="92" t="s">
        <v>410</v>
      </c>
      <c r="B641" s="95">
        <v>546</v>
      </c>
      <c r="C641" s="94" t="s">
        <v>173</v>
      </c>
      <c r="D641" s="94" t="s">
        <v>155</v>
      </c>
      <c r="E641" s="94" t="s">
        <v>103</v>
      </c>
      <c r="F641" s="94"/>
      <c r="G641" s="91">
        <f>G642</f>
        <v>87</v>
      </c>
      <c r="H641" s="91">
        <f aca="true" t="shared" si="333" ref="H641:R641">H642</f>
        <v>0</v>
      </c>
      <c r="I641" s="91">
        <f t="shared" si="333"/>
        <v>0</v>
      </c>
      <c r="J641" s="91">
        <f t="shared" si="333"/>
        <v>130</v>
      </c>
      <c r="K641" s="91">
        <f t="shared" si="333"/>
        <v>130</v>
      </c>
      <c r="L641" s="91">
        <f t="shared" si="333"/>
        <v>0</v>
      </c>
      <c r="M641" s="91">
        <f t="shared" si="333"/>
        <v>0</v>
      </c>
      <c r="N641" s="91">
        <f t="shared" si="333"/>
        <v>130</v>
      </c>
      <c r="O641" s="91">
        <f t="shared" si="333"/>
        <v>130</v>
      </c>
      <c r="P641" s="91">
        <f t="shared" si="333"/>
        <v>0</v>
      </c>
      <c r="Q641" s="91">
        <f t="shared" si="333"/>
        <v>0</v>
      </c>
      <c r="R641" s="91">
        <f t="shared" si="333"/>
        <v>130</v>
      </c>
    </row>
    <row r="642" spans="1:18" ht="20.25">
      <c r="A642" s="92" t="s">
        <v>223</v>
      </c>
      <c r="B642" s="95">
        <v>546</v>
      </c>
      <c r="C642" s="94" t="s">
        <v>173</v>
      </c>
      <c r="D642" s="94" t="s">
        <v>155</v>
      </c>
      <c r="E642" s="94" t="s">
        <v>103</v>
      </c>
      <c r="F642" s="94" t="s">
        <v>222</v>
      </c>
      <c r="G642" s="91">
        <v>87</v>
      </c>
      <c r="H642" s="91"/>
      <c r="I642" s="91"/>
      <c r="J642" s="91">
        <v>130</v>
      </c>
      <c r="K642" s="91">
        <f>L642+M642+N642</f>
        <v>130</v>
      </c>
      <c r="L642" s="91"/>
      <c r="M642" s="91"/>
      <c r="N642" s="91">
        <v>130</v>
      </c>
      <c r="O642" s="91">
        <f>P642+Q642+R642</f>
        <v>130</v>
      </c>
      <c r="P642" s="91"/>
      <c r="Q642" s="91"/>
      <c r="R642" s="91">
        <v>130</v>
      </c>
    </row>
    <row r="643" spans="1:18" ht="20.25">
      <c r="A643" s="92" t="s">
        <v>5</v>
      </c>
      <c r="B643" s="95">
        <v>546</v>
      </c>
      <c r="C643" s="94" t="s">
        <v>173</v>
      </c>
      <c r="D643" s="94" t="s">
        <v>155</v>
      </c>
      <c r="E643" s="94" t="s">
        <v>6</v>
      </c>
      <c r="F643" s="94"/>
      <c r="G643" s="91">
        <f>G646+G644</f>
        <v>287</v>
      </c>
      <c r="H643" s="91">
        <f aca="true" t="shared" si="334" ref="H643:R643">H646+H644</f>
        <v>0</v>
      </c>
      <c r="I643" s="91">
        <f t="shared" si="334"/>
        <v>100</v>
      </c>
      <c r="J643" s="91">
        <f t="shared" si="334"/>
        <v>127.5</v>
      </c>
      <c r="K643" s="91">
        <f t="shared" si="334"/>
        <v>227.5</v>
      </c>
      <c r="L643" s="91">
        <f t="shared" si="334"/>
        <v>0</v>
      </c>
      <c r="M643" s="91">
        <f t="shared" si="334"/>
        <v>100</v>
      </c>
      <c r="N643" s="91">
        <f t="shared" si="334"/>
        <v>127.5</v>
      </c>
      <c r="O643" s="91">
        <f t="shared" si="334"/>
        <v>227.5</v>
      </c>
      <c r="P643" s="91">
        <f t="shared" si="334"/>
        <v>0</v>
      </c>
      <c r="Q643" s="91">
        <f t="shared" si="334"/>
        <v>100</v>
      </c>
      <c r="R643" s="91">
        <f t="shared" si="334"/>
        <v>127.5</v>
      </c>
    </row>
    <row r="644" spans="1:18" ht="20.25">
      <c r="A644" s="92" t="s">
        <v>4</v>
      </c>
      <c r="B644" s="95">
        <v>546</v>
      </c>
      <c r="C644" s="94" t="s">
        <v>173</v>
      </c>
      <c r="D644" s="94" t="s">
        <v>155</v>
      </c>
      <c r="E644" s="94" t="s">
        <v>7</v>
      </c>
      <c r="F644" s="94"/>
      <c r="G644" s="91">
        <f>G645</f>
        <v>116.5</v>
      </c>
      <c r="H644" s="91">
        <f aca="true" t="shared" si="335" ref="H644:R644">H645</f>
        <v>0</v>
      </c>
      <c r="I644" s="91">
        <f t="shared" si="335"/>
        <v>100</v>
      </c>
      <c r="J644" s="91">
        <f t="shared" si="335"/>
        <v>0</v>
      </c>
      <c r="K644" s="91">
        <f t="shared" si="335"/>
        <v>100</v>
      </c>
      <c r="L644" s="91">
        <f t="shared" si="335"/>
        <v>0</v>
      </c>
      <c r="M644" s="91">
        <f t="shared" si="335"/>
        <v>100</v>
      </c>
      <c r="N644" s="91">
        <f t="shared" si="335"/>
        <v>0</v>
      </c>
      <c r="O644" s="91">
        <f t="shared" si="335"/>
        <v>100</v>
      </c>
      <c r="P644" s="91">
        <f t="shared" si="335"/>
        <v>0</v>
      </c>
      <c r="Q644" s="91">
        <f t="shared" si="335"/>
        <v>100</v>
      </c>
      <c r="R644" s="91">
        <f t="shared" si="335"/>
        <v>0</v>
      </c>
    </row>
    <row r="645" spans="1:18" ht="20.25">
      <c r="A645" s="92" t="s">
        <v>223</v>
      </c>
      <c r="B645" s="95">
        <v>546</v>
      </c>
      <c r="C645" s="94" t="s">
        <v>173</v>
      </c>
      <c r="D645" s="94" t="s">
        <v>155</v>
      </c>
      <c r="E645" s="94" t="s">
        <v>7</v>
      </c>
      <c r="F645" s="94" t="s">
        <v>222</v>
      </c>
      <c r="G645" s="91">
        <v>116.5</v>
      </c>
      <c r="H645" s="91"/>
      <c r="I645" s="91">
        <v>100</v>
      </c>
      <c r="J645" s="91"/>
      <c r="K645" s="91">
        <f>L645+M645+N645</f>
        <v>100</v>
      </c>
      <c r="L645" s="91"/>
      <c r="M645" s="91">
        <v>100</v>
      </c>
      <c r="N645" s="91"/>
      <c r="O645" s="91">
        <f>P645+Q645+R645</f>
        <v>100</v>
      </c>
      <c r="P645" s="91"/>
      <c r="Q645" s="91">
        <v>100</v>
      </c>
      <c r="R645" s="91"/>
    </row>
    <row r="646" spans="1:18" ht="81">
      <c r="A646" s="92" t="s">
        <v>410</v>
      </c>
      <c r="B646" s="95">
        <v>546</v>
      </c>
      <c r="C646" s="94" t="s">
        <v>173</v>
      </c>
      <c r="D646" s="94" t="s">
        <v>155</v>
      </c>
      <c r="E646" s="94" t="s">
        <v>102</v>
      </c>
      <c r="F646" s="94"/>
      <c r="G646" s="91">
        <f>G647</f>
        <v>170.5</v>
      </c>
      <c r="H646" s="91">
        <f aca="true" t="shared" si="336" ref="H646:R646">H647</f>
        <v>0</v>
      </c>
      <c r="I646" s="91">
        <f t="shared" si="336"/>
        <v>0</v>
      </c>
      <c r="J646" s="91">
        <f t="shared" si="336"/>
        <v>127.5</v>
      </c>
      <c r="K646" s="91">
        <f t="shared" si="336"/>
        <v>127.5</v>
      </c>
      <c r="L646" s="91">
        <f t="shared" si="336"/>
        <v>0</v>
      </c>
      <c r="M646" s="91">
        <f t="shared" si="336"/>
        <v>0</v>
      </c>
      <c r="N646" s="91">
        <f t="shared" si="336"/>
        <v>127.5</v>
      </c>
      <c r="O646" s="91">
        <f t="shared" si="336"/>
        <v>127.5</v>
      </c>
      <c r="P646" s="91">
        <f t="shared" si="336"/>
        <v>0</v>
      </c>
      <c r="Q646" s="91">
        <f t="shared" si="336"/>
        <v>0</v>
      </c>
      <c r="R646" s="91">
        <f t="shared" si="336"/>
        <v>127.5</v>
      </c>
    </row>
    <row r="647" spans="1:18" ht="20.25">
      <c r="A647" s="92" t="s">
        <v>223</v>
      </c>
      <c r="B647" s="95">
        <v>546</v>
      </c>
      <c r="C647" s="94" t="s">
        <v>173</v>
      </c>
      <c r="D647" s="94" t="s">
        <v>155</v>
      </c>
      <c r="E647" s="94" t="s">
        <v>102</v>
      </c>
      <c r="F647" s="94" t="s">
        <v>222</v>
      </c>
      <c r="G647" s="91">
        <v>170.5</v>
      </c>
      <c r="H647" s="91"/>
      <c r="I647" s="91"/>
      <c r="J647" s="91">
        <v>127.5</v>
      </c>
      <c r="K647" s="91">
        <f>L647+M647+N647</f>
        <v>127.5</v>
      </c>
      <c r="L647" s="91"/>
      <c r="M647" s="91"/>
      <c r="N647" s="91">
        <v>127.5</v>
      </c>
      <c r="O647" s="91">
        <f>P647+Q647+R647</f>
        <v>127.5</v>
      </c>
      <c r="P647" s="91"/>
      <c r="Q647" s="91"/>
      <c r="R647" s="91">
        <v>127.5</v>
      </c>
    </row>
    <row r="648" spans="1:18" ht="40.5">
      <c r="A648" s="92" t="s">
        <v>9</v>
      </c>
      <c r="B648" s="95">
        <v>546</v>
      </c>
      <c r="C648" s="94" t="s">
        <v>173</v>
      </c>
      <c r="D648" s="94" t="s">
        <v>155</v>
      </c>
      <c r="E648" s="94" t="s">
        <v>8</v>
      </c>
      <c r="F648" s="94"/>
      <c r="G648" s="91">
        <f>G649</f>
        <v>30</v>
      </c>
      <c r="H648" s="91">
        <f aca="true" t="shared" si="337" ref="H648:R648">H649</f>
        <v>0</v>
      </c>
      <c r="I648" s="91">
        <f t="shared" si="337"/>
        <v>30</v>
      </c>
      <c r="J648" s="91">
        <f t="shared" si="337"/>
        <v>0</v>
      </c>
      <c r="K648" s="91">
        <f t="shared" si="337"/>
        <v>30</v>
      </c>
      <c r="L648" s="91">
        <f t="shared" si="337"/>
        <v>0</v>
      </c>
      <c r="M648" s="91">
        <f t="shared" si="337"/>
        <v>30</v>
      </c>
      <c r="N648" s="91">
        <f t="shared" si="337"/>
        <v>0</v>
      </c>
      <c r="O648" s="91">
        <f t="shared" si="337"/>
        <v>30</v>
      </c>
      <c r="P648" s="91">
        <f t="shared" si="337"/>
        <v>0</v>
      </c>
      <c r="Q648" s="91">
        <f t="shared" si="337"/>
        <v>30</v>
      </c>
      <c r="R648" s="91">
        <f t="shared" si="337"/>
        <v>0</v>
      </c>
    </row>
    <row r="649" spans="1:18" ht="20.25">
      <c r="A649" s="92" t="s">
        <v>4</v>
      </c>
      <c r="B649" s="95">
        <v>546</v>
      </c>
      <c r="C649" s="94" t="s">
        <v>173</v>
      </c>
      <c r="D649" s="94" t="s">
        <v>155</v>
      </c>
      <c r="E649" s="94" t="s">
        <v>10</v>
      </c>
      <c r="F649" s="94"/>
      <c r="G649" s="91">
        <f>G650</f>
        <v>30</v>
      </c>
      <c r="H649" s="91">
        <f aca="true" t="shared" si="338" ref="H649:R649">H650</f>
        <v>0</v>
      </c>
      <c r="I649" s="91">
        <f t="shared" si="338"/>
        <v>30</v>
      </c>
      <c r="J649" s="91">
        <f t="shared" si="338"/>
        <v>0</v>
      </c>
      <c r="K649" s="91">
        <f t="shared" si="338"/>
        <v>30</v>
      </c>
      <c r="L649" s="91">
        <f t="shared" si="338"/>
        <v>0</v>
      </c>
      <c r="M649" s="91">
        <f t="shared" si="338"/>
        <v>30</v>
      </c>
      <c r="N649" s="91">
        <f t="shared" si="338"/>
        <v>0</v>
      </c>
      <c r="O649" s="91">
        <f t="shared" si="338"/>
        <v>30</v>
      </c>
      <c r="P649" s="91">
        <f t="shared" si="338"/>
        <v>0</v>
      </c>
      <c r="Q649" s="91">
        <f t="shared" si="338"/>
        <v>30</v>
      </c>
      <c r="R649" s="91">
        <f t="shared" si="338"/>
        <v>0</v>
      </c>
    </row>
    <row r="650" spans="1:18" ht="40.5">
      <c r="A650" s="92" t="s">
        <v>118</v>
      </c>
      <c r="B650" s="95">
        <v>546</v>
      </c>
      <c r="C650" s="94" t="s">
        <v>173</v>
      </c>
      <c r="D650" s="94" t="s">
        <v>155</v>
      </c>
      <c r="E650" s="94" t="s">
        <v>10</v>
      </c>
      <c r="F650" s="94" t="s">
        <v>209</v>
      </c>
      <c r="G650" s="91">
        <f>H650+I650+J650</f>
        <v>30</v>
      </c>
      <c r="H650" s="91"/>
      <c r="I650" s="91">
        <v>30</v>
      </c>
      <c r="J650" s="91"/>
      <c r="K650" s="91">
        <f>L650+M650+N650</f>
        <v>30</v>
      </c>
      <c r="L650" s="91"/>
      <c r="M650" s="91">
        <v>30</v>
      </c>
      <c r="N650" s="91"/>
      <c r="O650" s="91">
        <f>P650+Q650+R650</f>
        <v>30</v>
      </c>
      <c r="P650" s="91"/>
      <c r="Q650" s="91">
        <v>30</v>
      </c>
      <c r="R650" s="91"/>
    </row>
    <row r="651" spans="1:18" ht="40.5">
      <c r="A651" s="92" t="s">
        <v>99</v>
      </c>
      <c r="B651" s="95">
        <v>546</v>
      </c>
      <c r="C651" s="94" t="s">
        <v>173</v>
      </c>
      <c r="D651" s="94" t="s">
        <v>155</v>
      </c>
      <c r="E651" s="94" t="s">
        <v>100</v>
      </c>
      <c r="F651" s="94"/>
      <c r="G651" s="91">
        <f>G652+G654</f>
        <v>3190.5</v>
      </c>
      <c r="H651" s="91" t="e">
        <f>H652+H654+#REF!</f>
        <v>#REF!</v>
      </c>
      <c r="I651" s="91" t="e">
        <f>I652+I654+#REF!</f>
        <v>#REF!</v>
      </c>
      <c r="J651" s="91" t="e">
        <f>J652+J654+#REF!</f>
        <v>#REF!</v>
      </c>
      <c r="K651" s="91">
        <f>K652+K654</f>
        <v>120</v>
      </c>
      <c r="L651" s="91">
        <f>L652+L654</f>
        <v>0</v>
      </c>
      <c r="M651" s="91">
        <f>M652+M654</f>
        <v>0</v>
      </c>
      <c r="N651" s="91">
        <f>N652+N654</f>
        <v>120</v>
      </c>
      <c r="O651" s="91">
        <f>O652+O654</f>
        <v>120</v>
      </c>
      <c r="P651" s="91">
        <f aca="true" t="shared" si="339" ref="P651:R652">P652</f>
        <v>0</v>
      </c>
      <c r="Q651" s="91">
        <f t="shared" si="339"/>
        <v>0</v>
      </c>
      <c r="R651" s="91">
        <f t="shared" si="339"/>
        <v>120</v>
      </c>
    </row>
    <row r="652" spans="1:18" ht="81">
      <c r="A652" s="92" t="s">
        <v>410</v>
      </c>
      <c r="B652" s="95">
        <v>546</v>
      </c>
      <c r="C652" s="94" t="s">
        <v>173</v>
      </c>
      <c r="D652" s="94" t="s">
        <v>155</v>
      </c>
      <c r="E652" s="94" t="s">
        <v>101</v>
      </c>
      <c r="F652" s="94"/>
      <c r="G652" s="91">
        <f>G653</f>
        <v>120</v>
      </c>
      <c r="H652" s="91">
        <f aca="true" t="shared" si="340" ref="H652:O652">H653</f>
        <v>0</v>
      </c>
      <c r="I652" s="91">
        <f t="shared" si="340"/>
        <v>0</v>
      </c>
      <c r="J652" s="91">
        <f t="shared" si="340"/>
        <v>120</v>
      </c>
      <c r="K652" s="91">
        <f t="shared" si="340"/>
        <v>120</v>
      </c>
      <c r="L652" s="91">
        <f t="shared" si="340"/>
        <v>0</v>
      </c>
      <c r="M652" s="91">
        <f t="shared" si="340"/>
        <v>0</v>
      </c>
      <c r="N652" s="91">
        <f t="shared" si="340"/>
        <v>120</v>
      </c>
      <c r="O652" s="91">
        <f t="shared" si="340"/>
        <v>120</v>
      </c>
      <c r="P652" s="91">
        <f t="shared" si="339"/>
        <v>0</v>
      </c>
      <c r="Q652" s="91">
        <f t="shared" si="339"/>
        <v>0</v>
      </c>
      <c r="R652" s="91">
        <f t="shared" si="339"/>
        <v>120</v>
      </c>
    </row>
    <row r="653" spans="1:18" ht="20.25">
      <c r="A653" s="92" t="s">
        <v>223</v>
      </c>
      <c r="B653" s="95">
        <v>546</v>
      </c>
      <c r="C653" s="94" t="s">
        <v>173</v>
      </c>
      <c r="D653" s="94" t="s">
        <v>155</v>
      </c>
      <c r="E653" s="94" t="s">
        <v>101</v>
      </c>
      <c r="F653" s="94" t="s">
        <v>222</v>
      </c>
      <c r="G653" s="91">
        <f>H653+I653+J653</f>
        <v>120</v>
      </c>
      <c r="H653" s="91"/>
      <c r="I653" s="91"/>
      <c r="J653" s="91">
        <v>120</v>
      </c>
      <c r="K653" s="91">
        <f>L653+M653+N653</f>
        <v>120</v>
      </c>
      <c r="L653" s="91"/>
      <c r="M653" s="91"/>
      <c r="N653" s="91">
        <v>120</v>
      </c>
      <c r="O653" s="91">
        <f>P653+Q653+R653</f>
        <v>120</v>
      </c>
      <c r="P653" s="131"/>
      <c r="Q653" s="132"/>
      <c r="R653" s="133">
        <v>120</v>
      </c>
    </row>
    <row r="654" spans="1:18" ht="20.25">
      <c r="A654" s="98" t="s">
        <v>665</v>
      </c>
      <c r="B654" s="95">
        <v>546</v>
      </c>
      <c r="C654" s="94" t="s">
        <v>173</v>
      </c>
      <c r="D654" s="94" t="s">
        <v>155</v>
      </c>
      <c r="E654" s="94" t="s">
        <v>629</v>
      </c>
      <c r="F654" s="94"/>
      <c r="G654" s="91">
        <f>G655</f>
        <v>3070.5</v>
      </c>
      <c r="H654" s="91">
        <f aca="true" t="shared" si="341" ref="H654:O655">H655</f>
        <v>0</v>
      </c>
      <c r="I654" s="91">
        <f t="shared" si="341"/>
        <v>0</v>
      </c>
      <c r="J654" s="91">
        <f t="shared" si="341"/>
        <v>0</v>
      </c>
      <c r="K654" s="91">
        <f t="shared" si="341"/>
        <v>0</v>
      </c>
      <c r="L654" s="91">
        <f t="shared" si="341"/>
        <v>0</v>
      </c>
      <c r="M654" s="91">
        <f t="shared" si="341"/>
        <v>0</v>
      </c>
      <c r="N654" s="91">
        <f t="shared" si="341"/>
        <v>0</v>
      </c>
      <c r="O654" s="91">
        <f t="shared" si="341"/>
        <v>0</v>
      </c>
      <c r="P654" s="131"/>
      <c r="Q654" s="132"/>
      <c r="R654" s="133"/>
    </row>
    <row r="655" spans="1:18" ht="40.5">
      <c r="A655" s="105" t="s">
        <v>631</v>
      </c>
      <c r="B655" s="95">
        <v>546</v>
      </c>
      <c r="C655" s="94" t="s">
        <v>173</v>
      </c>
      <c r="D655" s="94" t="s">
        <v>155</v>
      </c>
      <c r="E655" s="94" t="s">
        <v>630</v>
      </c>
      <c r="F655" s="94"/>
      <c r="G655" s="91">
        <f>G656</f>
        <v>3070.5</v>
      </c>
      <c r="H655" s="91">
        <f t="shared" si="341"/>
        <v>0</v>
      </c>
      <c r="I655" s="91">
        <f t="shared" si="341"/>
        <v>0</v>
      </c>
      <c r="J655" s="91">
        <f t="shared" si="341"/>
        <v>0</v>
      </c>
      <c r="K655" s="91">
        <f t="shared" si="341"/>
        <v>0</v>
      </c>
      <c r="L655" s="91">
        <f t="shared" si="341"/>
        <v>0</v>
      </c>
      <c r="M655" s="91">
        <f t="shared" si="341"/>
        <v>0</v>
      </c>
      <c r="N655" s="91">
        <f t="shared" si="341"/>
        <v>0</v>
      </c>
      <c r="O655" s="91">
        <f t="shared" si="341"/>
        <v>0</v>
      </c>
      <c r="P655" s="131"/>
      <c r="Q655" s="132"/>
      <c r="R655" s="133"/>
    </row>
    <row r="656" spans="1:18" ht="20.25">
      <c r="A656" s="92" t="s">
        <v>223</v>
      </c>
      <c r="B656" s="95">
        <v>546</v>
      </c>
      <c r="C656" s="94" t="s">
        <v>173</v>
      </c>
      <c r="D656" s="94" t="s">
        <v>155</v>
      </c>
      <c r="E656" s="94" t="s">
        <v>630</v>
      </c>
      <c r="F656" s="94" t="s">
        <v>222</v>
      </c>
      <c r="G656" s="91">
        <v>3070.5</v>
      </c>
      <c r="H656" s="91"/>
      <c r="I656" s="91"/>
      <c r="J656" s="91"/>
      <c r="K656" s="91">
        <v>0</v>
      </c>
      <c r="L656" s="91"/>
      <c r="M656" s="91"/>
      <c r="N656" s="91"/>
      <c r="O656" s="91">
        <v>0</v>
      </c>
      <c r="P656" s="131"/>
      <c r="Q656" s="132"/>
      <c r="R656" s="133"/>
    </row>
    <row r="657" spans="1:18" ht="20.25">
      <c r="A657" s="88" t="s">
        <v>229</v>
      </c>
      <c r="B657" s="86">
        <v>547</v>
      </c>
      <c r="C657" s="86"/>
      <c r="D657" s="86"/>
      <c r="E657" s="86"/>
      <c r="F657" s="86"/>
      <c r="G657" s="90">
        <f>G658</f>
        <v>3020.8</v>
      </c>
      <c r="H657" s="90">
        <f aca="true" t="shared" si="342" ref="H657:R657">H658</f>
        <v>0</v>
      </c>
      <c r="I657" s="90">
        <f t="shared" si="342"/>
        <v>2620</v>
      </c>
      <c r="J657" s="90">
        <f t="shared" si="342"/>
        <v>287</v>
      </c>
      <c r="K657" s="90">
        <f t="shared" si="342"/>
        <v>2876.5</v>
      </c>
      <c r="L657" s="90">
        <f t="shared" si="342"/>
        <v>0</v>
      </c>
      <c r="M657" s="90">
        <f t="shared" si="342"/>
        <v>2589.5</v>
      </c>
      <c r="N657" s="90">
        <f t="shared" si="342"/>
        <v>287</v>
      </c>
      <c r="O657" s="90">
        <f t="shared" si="342"/>
        <v>2803.2</v>
      </c>
      <c r="P657" s="91">
        <f t="shared" si="342"/>
        <v>0</v>
      </c>
      <c r="Q657" s="134">
        <f t="shared" si="342"/>
        <v>2516.2</v>
      </c>
      <c r="R657" s="91">
        <f t="shared" si="342"/>
        <v>287</v>
      </c>
    </row>
    <row r="658" spans="1:18" ht="20.25">
      <c r="A658" s="100" t="s">
        <v>248</v>
      </c>
      <c r="B658" s="95">
        <v>547</v>
      </c>
      <c r="C658" s="94" t="s">
        <v>151</v>
      </c>
      <c r="D658" s="94" t="s">
        <v>548</v>
      </c>
      <c r="E658" s="95"/>
      <c r="F658" s="95"/>
      <c r="G658" s="91">
        <f aca="true" t="shared" si="343" ref="G658:R658">G659+G666</f>
        <v>3020.8</v>
      </c>
      <c r="H658" s="91">
        <f t="shared" si="343"/>
        <v>0</v>
      </c>
      <c r="I658" s="91">
        <f t="shared" si="343"/>
        <v>2620</v>
      </c>
      <c r="J658" s="91">
        <f t="shared" si="343"/>
        <v>287</v>
      </c>
      <c r="K658" s="91">
        <f t="shared" si="343"/>
        <v>2876.5</v>
      </c>
      <c r="L658" s="91">
        <f t="shared" si="343"/>
        <v>0</v>
      </c>
      <c r="M658" s="91">
        <f t="shared" si="343"/>
        <v>2589.5</v>
      </c>
      <c r="N658" s="91">
        <f t="shared" si="343"/>
        <v>287</v>
      </c>
      <c r="O658" s="91">
        <f t="shared" si="343"/>
        <v>2803.2</v>
      </c>
      <c r="P658" s="91">
        <f t="shared" si="343"/>
        <v>0</v>
      </c>
      <c r="Q658" s="91">
        <f t="shared" si="343"/>
        <v>2516.2</v>
      </c>
      <c r="R658" s="91">
        <f t="shared" si="343"/>
        <v>287</v>
      </c>
    </row>
    <row r="659" spans="1:18" ht="40.5">
      <c r="A659" s="100" t="s">
        <v>127</v>
      </c>
      <c r="B659" s="94" t="s">
        <v>368</v>
      </c>
      <c r="C659" s="94" t="s">
        <v>151</v>
      </c>
      <c r="D659" s="94" t="s">
        <v>155</v>
      </c>
      <c r="E659" s="94"/>
      <c r="F659" s="95"/>
      <c r="G659" s="91">
        <f>G660</f>
        <v>1424.4</v>
      </c>
      <c r="H659" s="91">
        <f aca="true" t="shared" si="344" ref="H659:R661">H660</f>
        <v>0</v>
      </c>
      <c r="I659" s="91">
        <f t="shared" si="344"/>
        <v>1325.5</v>
      </c>
      <c r="J659" s="91">
        <f t="shared" si="344"/>
        <v>0</v>
      </c>
      <c r="K659" s="91">
        <f t="shared" si="344"/>
        <v>1273.6</v>
      </c>
      <c r="L659" s="91">
        <f t="shared" si="344"/>
        <v>0</v>
      </c>
      <c r="M659" s="91">
        <f t="shared" si="344"/>
        <v>1273.6</v>
      </c>
      <c r="N659" s="91">
        <f t="shared" si="344"/>
        <v>0</v>
      </c>
      <c r="O659" s="91">
        <f t="shared" si="344"/>
        <v>1273.6</v>
      </c>
      <c r="P659" s="91">
        <f t="shared" si="344"/>
        <v>0</v>
      </c>
      <c r="Q659" s="91">
        <f t="shared" si="344"/>
        <v>1273.6</v>
      </c>
      <c r="R659" s="91">
        <f t="shared" si="344"/>
        <v>0</v>
      </c>
    </row>
    <row r="660" spans="1:18" ht="20.25">
      <c r="A660" s="100" t="s">
        <v>244</v>
      </c>
      <c r="B660" s="94">
        <v>547</v>
      </c>
      <c r="C660" s="94" t="s">
        <v>151</v>
      </c>
      <c r="D660" s="94" t="s">
        <v>155</v>
      </c>
      <c r="E660" s="94" t="s">
        <v>285</v>
      </c>
      <c r="F660" s="95"/>
      <c r="G660" s="91">
        <f>G661</f>
        <v>1424.4</v>
      </c>
      <c r="H660" s="91">
        <f t="shared" si="344"/>
        <v>0</v>
      </c>
      <c r="I660" s="91">
        <f t="shared" si="344"/>
        <v>1325.5</v>
      </c>
      <c r="J660" s="91">
        <f t="shared" si="344"/>
        <v>0</v>
      </c>
      <c r="K660" s="91">
        <f t="shared" si="344"/>
        <v>1273.6</v>
      </c>
      <c r="L660" s="91">
        <f t="shared" si="344"/>
        <v>0</v>
      </c>
      <c r="M660" s="91">
        <f t="shared" si="344"/>
        <v>1273.6</v>
      </c>
      <c r="N660" s="91">
        <f t="shared" si="344"/>
        <v>0</v>
      </c>
      <c r="O660" s="91">
        <f t="shared" si="344"/>
        <v>1273.6</v>
      </c>
      <c r="P660" s="91">
        <f t="shared" si="344"/>
        <v>0</v>
      </c>
      <c r="Q660" s="91">
        <f t="shared" si="344"/>
        <v>1273.6</v>
      </c>
      <c r="R660" s="91">
        <f t="shared" si="344"/>
        <v>0</v>
      </c>
    </row>
    <row r="661" spans="1:18" ht="20.25">
      <c r="A661" s="100" t="s">
        <v>175</v>
      </c>
      <c r="B661" s="94">
        <v>547</v>
      </c>
      <c r="C661" s="94" t="s">
        <v>151</v>
      </c>
      <c r="D661" s="94" t="s">
        <v>367</v>
      </c>
      <c r="E661" s="94" t="s">
        <v>366</v>
      </c>
      <c r="F661" s="95"/>
      <c r="G661" s="91">
        <f>G662+G664</f>
        <v>1424.4</v>
      </c>
      <c r="H661" s="91">
        <f aca="true" t="shared" si="345" ref="H661:O661">H662+H664</f>
        <v>0</v>
      </c>
      <c r="I661" s="91">
        <f t="shared" si="345"/>
        <v>1325.5</v>
      </c>
      <c r="J661" s="91">
        <f t="shared" si="345"/>
        <v>0</v>
      </c>
      <c r="K661" s="91">
        <f t="shared" si="345"/>
        <v>1273.6</v>
      </c>
      <c r="L661" s="91">
        <f t="shared" si="345"/>
        <v>0</v>
      </c>
      <c r="M661" s="91">
        <f t="shared" si="345"/>
        <v>1273.6</v>
      </c>
      <c r="N661" s="91">
        <f t="shared" si="345"/>
        <v>0</v>
      </c>
      <c r="O661" s="91">
        <f t="shared" si="345"/>
        <v>1273.6</v>
      </c>
      <c r="P661" s="91">
        <f t="shared" si="344"/>
        <v>0</v>
      </c>
      <c r="Q661" s="91">
        <f t="shared" si="344"/>
        <v>1273.6</v>
      </c>
      <c r="R661" s="91">
        <f t="shared" si="344"/>
        <v>0</v>
      </c>
    </row>
    <row r="662" spans="1:18" ht="40.5">
      <c r="A662" s="100" t="s">
        <v>257</v>
      </c>
      <c r="B662" s="94">
        <v>547</v>
      </c>
      <c r="C662" s="94" t="s">
        <v>151</v>
      </c>
      <c r="D662" s="94" t="s">
        <v>367</v>
      </c>
      <c r="E662" s="94" t="s">
        <v>287</v>
      </c>
      <c r="F662" s="95"/>
      <c r="G662" s="91">
        <f aca="true" t="shared" si="346" ref="G662:R662">G663</f>
        <v>1394.4</v>
      </c>
      <c r="H662" s="91">
        <f t="shared" si="346"/>
        <v>0</v>
      </c>
      <c r="I662" s="91">
        <f t="shared" si="346"/>
        <v>1325.5</v>
      </c>
      <c r="J662" s="91">
        <f t="shared" si="346"/>
        <v>0</v>
      </c>
      <c r="K662" s="91">
        <f t="shared" si="346"/>
        <v>1273.6</v>
      </c>
      <c r="L662" s="91">
        <f t="shared" si="346"/>
        <v>0</v>
      </c>
      <c r="M662" s="91">
        <f t="shared" si="346"/>
        <v>1273.6</v>
      </c>
      <c r="N662" s="91">
        <f t="shared" si="346"/>
        <v>0</v>
      </c>
      <c r="O662" s="91">
        <f t="shared" si="346"/>
        <v>1273.6</v>
      </c>
      <c r="P662" s="91">
        <f t="shared" si="346"/>
        <v>0</v>
      </c>
      <c r="Q662" s="91">
        <f t="shared" si="346"/>
        <v>1273.6</v>
      </c>
      <c r="R662" s="91">
        <f t="shared" si="346"/>
        <v>0</v>
      </c>
    </row>
    <row r="663" spans="1:18" ht="20.25">
      <c r="A663" s="92" t="s">
        <v>205</v>
      </c>
      <c r="B663" s="94">
        <v>547</v>
      </c>
      <c r="C663" s="94" t="s">
        <v>151</v>
      </c>
      <c r="D663" s="94" t="s">
        <v>155</v>
      </c>
      <c r="E663" s="94" t="s">
        <v>287</v>
      </c>
      <c r="F663" s="95">
        <v>120</v>
      </c>
      <c r="G663" s="91">
        <v>1394.4</v>
      </c>
      <c r="H663" s="91"/>
      <c r="I663" s="91">
        <v>1325.5</v>
      </c>
      <c r="J663" s="91"/>
      <c r="K663" s="91">
        <f>L663+M663+N663</f>
        <v>1273.6</v>
      </c>
      <c r="L663" s="91"/>
      <c r="M663" s="91">
        <v>1273.6</v>
      </c>
      <c r="N663" s="91"/>
      <c r="O663" s="91">
        <f>P663+Q663+R663</f>
        <v>1273.6</v>
      </c>
      <c r="P663" s="91"/>
      <c r="Q663" s="91">
        <v>1273.6</v>
      </c>
      <c r="R663" s="91"/>
    </row>
    <row r="664" spans="1:18" ht="156.75" customHeight="1">
      <c r="A664" s="98" t="s">
        <v>670</v>
      </c>
      <c r="B664" s="94">
        <v>547</v>
      </c>
      <c r="C664" s="94" t="s">
        <v>151</v>
      </c>
      <c r="D664" s="94" t="s">
        <v>155</v>
      </c>
      <c r="E664" s="94" t="s">
        <v>671</v>
      </c>
      <c r="F664" s="95"/>
      <c r="G664" s="91">
        <f>G665</f>
        <v>30</v>
      </c>
      <c r="H664" s="91">
        <f aca="true" t="shared" si="347" ref="H664:O664">H665</f>
        <v>0</v>
      </c>
      <c r="I664" s="91">
        <f t="shared" si="347"/>
        <v>0</v>
      </c>
      <c r="J664" s="91">
        <f t="shared" si="347"/>
        <v>0</v>
      </c>
      <c r="K664" s="91">
        <f t="shared" si="347"/>
        <v>0</v>
      </c>
      <c r="L664" s="91">
        <f t="shared" si="347"/>
        <v>0</v>
      </c>
      <c r="M664" s="91">
        <f t="shared" si="347"/>
        <v>0</v>
      </c>
      <c r="N664" s="91">
        <f t="shared" si="347"/>
        <v>0</v>
      </c>
      <c r="O664" s="91">
        <f t="shared" si="347"/>
        <v>0</v>
      </c>
      <c r="P664" s="91"/>
      <c r="Q664" s="91"/>
      <c r="R664" s="91"/>
    </row>
    <row r="665" spans="1:18" ht="20.25">
      <c r="A665" s="92" t="s">
        <v>205</v>
      </c>
      <c r="B665" s="94">
        <v>547</v>
      </c>
      <c r="C665" s="94" t="s">
        <v>151</v>
      </c>
      <c r="D665" s="94" t="s">
        <v>155</v>
      </c>
      <c r="E665" s="94" t="s">
        <v>671</v>
      </c>
      <c r="F665" s="95">
        <v>120</v>
      </c>
      <c r="G665" s="91">
        <v>30</v>
      </c>
      <c r="H665" s="91"/>
      <c r="I665" s="91"/>
      <c r="J665" s="91"/>
      <c r="K665" s="91">
        <v>0</v>
      </c>
      <c r="L665" s="91"/>
      <c r="M665" s="91"/>
      <c r="N665" s="91"/>
      <c r="O665" s="91">
        <v>0</v>
      </c>
      <c r="P665" s="91"/>
      <c r="Q665" s="91"/>
      <c r="R665" s="91"/>
    </row>
    <row r="666" spans="1:18" ht="60.75">
      <c r="A666" s="92" t="s">
        <v>230</v>
      </c>
      <c r="B666" s="95">
        <v>547</v>
      </c>
      <c r="C666" s="94" t="s">
        <v>151</v>
      </c>
      <c r="D666" s="94" t="s">
        <v>154</v>
      </c>
      <c r="E666" s="95"/>
      <c r="F666" s="95"/>
      <c r="G666" s="91">
        <f>G667+G672</f>
        <v>1596.3999999999999</v>
      </c>
      <c r="H666" s="91">
        <f aca="true" t="shared" si="348" ref="H666:R666">H667+H672</f>
        <v>0</v>
      </c>
      <c r="I666" s="91">
        <f t="shared" si="348"/>
        <v>1294.5</v>
      </c>
      <c r="J666" s="91">
        <f t="shared" si="348"/>
        <v>287</v>
      </c>
      <c r="K666" s="91">
        <f t="shared" si="348"/>
        <v>1602.9</v>
      </c>
      <c r="L666" s="91">
        <f t="shared" si="348"/>
        <v>0</v>
      </c>
      <c r="M666" s="91">
        <f t="shared" si="348"/>
        <v>1315.9</v>
      </c>
      <c r="N666" s="91">
        <f t="shared" si="348"/>
        <v>287</v>
      </c>
      <c r="O666" s="91">
        <f t="shared" si="348"/>
        <v>1529.6</v>
      </c>
      <c r="P666" s="91">
        <f t="shared" si="348"/>
        <v>0</v>
      </c>
      <c r="Q666" s="91">
        <f t="shared" si="348"/>
        <v>1242.6</v>
      </c>
      <c r="R666" s="91">
        <f t="shared" si="348"/>
        <v>287</v>
      </c>
    </row>
    <row r="667" spans="1:18" ht="20.25">
      <c r="A667" s="100" t="s">
        <v>409</v>
      </c>
      <c r="B667" s="95">
        <v>547</v>
      </c>
      <c r="C667" s="94" t="s">
        <v>151</v>
      </c>
      <c r="D667" s="94" t="s">
        <v>154</v>
      </c>
      <c r="E667" s="95" t="s">
        <v>280</v>
      </c>
      <c r="F667" s="94"/>
      <c r="G667" s="91">
        <f aca="true" t="shared" si="349" ref="G667:R668">G668</f>
        <v>287</v>
      </c>
      <c r="H667" s="91">
        <f t="shared" si="349"/>
        <v>0</v>
      </c>
      <c r="I667" s="91">
        <f t="shared" si="349"/>
        <v>0</v>
      </c>
      <c r="J667" s="91">
        <f t="shared" si="349"/>
        <v>287</v>
      </c>
      <c r="K667" s="91">
        <f t="shared" si="349"/>
        <v>287</v>
      </c>
      <c r="L667" s="91">
        <f t="shared" si="349"/>
        <v>0</v>
      </c>
      <c r="M667" s="91">
        <f t="shared" si="349"/>
        <v>0</v>
      </c>
      <c r="N667" s="91">
        <f t="shared" si="349"/>
        <v>287</v>
      </c>
      <c r="O667" s="91">
        <f t="shared" si="349"/>
        <v>287</v>
      </c>
      <c r="P667" s="91">
        <f t="shared" si="349"/>
        <v>0</v>
      </c>
      <c r="Q667" s="91">
        <f t="shared" si="349"/>
        <v>0</v>
      </c>
      <c r="R667" s="91">
        <f t="shared" si="349"/>
        <v>287</v>
      </c>
    </row>
    <row r="668" spans="1:18" ht="40.5">
      <c r="A668" s="92" t="s">
        <v>271</v>
      </c>
      <c r="B668" s="95">
        <v>547</v>
      </c>
      <c r="C668" s="94" t="s">
        <v>151</v>
      </c>
      <c r="D668" s="94" t="s">
        <v>154</v>
      </c>
      <c r="E668" s="95" t="s">
        <v>281</v>
      </c>
      <c r="F668" s="94"/>
      <c r="G668" s="91">
        <f t="shared" si="349"/>
        <v>287</v>
      </c>
      <c r="H668" s="91">
        <f t="shared" si="349"/>
        <v>0</v>
      </c>
      <c r="I668" s="91">
        <f t="shared" si="349"/>
        <v>0</v>
      </c>
      <c r="J668" s="91">
        <f t="shared" si="349"/>
        <v>287</v>
      </c>
      <c r="K668" s="91">
        <f t="shared" si="349"/>
        <v>287</v>
      </c>
      <c r="L668" s="91">
        <f t="shared" si="349"/>
        <v>0</v>
      </c>
      <c r="M668" s="91">
        <f t="shared" si="349"/>
        <v>0</v>
      </c>
      <c r="N668" s="91">
        <f t="shared" si="349"/>
        <v>287</v>
      </c>
      <c r="O668" s="91">
        <f t="shared" si="349"/>
        <v>287</v>
      </c>
      <c r="P668" s="91">
        <f t="shared" si="349"/>
        <v>0</v>
      </c>
      <c r="Q668" s="91">
        <f t="shared" si="349"/>
        <v>0</v>
      </c>
      <c r="R668" s="91">
        <f t="shared" si="349"/>
        <v>287</v>
      </c>
    </row>
    <row r="669" spans="1:18" ht="40.5">
      <c r="A669" s="92" t="s">
        <v>541</v>
      </c>
      <c r="B669" s="95">
        <v>547</v>
      </c>
      <c r="C669" s="94" t="s">
        <v>151</v>
      </c>
      <c r="D669" s="94" t="s">
        <v>154</v>
      </c>
      <c r="E669" s="95" t="s">
        <v>149</v>
      </c>
      <c r="F669" s="94"/>
      <c r="G669" s="91">
        <f>G670+G671</f>
        <v>287</v>
      </c>
      <c r="H669" s="91">
        <f aca="true" t="shared" si="350" ref="H669:R669">H670+H671</f>
        <v>0</v>
      </c>
      <c r="I669" s="91">
        <f t="shared" si="350"/>
        <v>0</v>
      </c>
      <c r="J669" s="91">
        <f t="shared" si="350"/>
        <v>287</v>
      </c>
      <c r="K669" s="91">
        <f t="shared" si="350"/>
        <v>287</v>
      </c>
      <c r="L669" s="91">
        <f t="shared" si="350"/>
        <v>0</v>
      </c>
      <c r="M669" s="91">
        <f t="shared" si="350"/>
        <v>0</v>
      </c>
      <c r="N669" s="91">
        <f t="shared" si="350"/>
        <v>287</v>
      </c>
      <c r="O669" s="91">
        <f t="shared" si="350"/>
        <v>287</v>
      </c>
      <c r="P669" s="91">
        <f t="shared" si="350"/>
        <v>0</v>
      </c>
      <c r="Q669" s="91">
        <f t="shared" si="350"/>
        <v>0</v>
      </c>
      <c r="R669" s="91">
        <f t="shared" si="350"/>
        <v>287</v>
      </c>
    </row>
    <row r="670" spans="1:18" ht="20.25">
      <c r="A670" s="92" t="s">
        <v>205</v>
      </c>
      <c r="B670" s="95">
        <v>547</v>
      </c>
      <c r="C670" s="94" t="s">
        <v>151</v>
      </c>
      <c r="D670" s="94" t="s">
        <v>154</v>
      </c>
      <c r="E670" s="95" t="s">
        <v>149</v>
      </c>
      <c r="F670" s="94" t="s">
        <v>206</v>
      </c>
      <c r="G670" s="91">
        <f>H670+I670+J670</f>
        <v>285.2</v>
      </c>
      <c r="H670" s="91"/>
      <c r="I670" s="91"/>
      <c r="J670" s="91">
        <v>285.2</v>
      </c>
      <c r="K670" s="91">
        <f>L670+M670+N670</f>
        <v>285.2</v>
      </c>
      <c r="L670" s="91"/>
      <c r="M670" s="91"/>
      <c r="N670" s="91">
        <v>285.2</v>
      </c>
      <c r="O670" s="91">
        <f>P670+Q670+R670</f>
        <v>285.2</v>
      </c>
      <c r="P670" s="91"/>
      <c r="Q670" s="91"/>
      <c r="R670" s="91">
        <v>285.2</v>
      </c>
    </row>
    <row r="671" spans="1:18" ht="40.5">
      <c r="A671" s="92" t="s">
        <v>118</v>
      </c>
      <c r="B671" s="95">
        <v>547</v>
      </c>
      <c r="C671" s="94" t="s">
        <v>151</v>
      </c>
      <c r="D671" s="94" t="s">
        <v>154</v>
      </c>
      <c r="E671" s="95" t="s">
        <v>149</v>
      </c>
      <c r="F671" s="94" t="s">
        <v>209</v>
      </c>
      <c r="G671" s="91">
        <v>1.8</v>
      </c>
      <c r="H671" s="91"/>
      <c r="I671" s="91"/>
      <c r="J671" s="91">
        <v>1.8</v>
      </c>
      <c r="K671" s="91">
        <v>1.8</v>
      </c>
      <c r="L671" s="91"/>
      <c r="M671" s="91"/>
      <c r="N671" s="91">
        <v>1.8</v>
      </c>
      <c r="O671" s="91">
        <v>1.8</v>
      </c>
      <c r="P671" s="91"/>
      <c r="Q671" s="91"/>
      <c r="R671" s="91">
        <v>1.8</v>
      </c>
    </row>
    <row r="672" spans="1:18" ht="20.25">
      <c r="A672" s="92" t="s">
        <v>245</v>
      </c>
      <c r="B672" s="95">
        <v>547</v>
      </c>
      <c r="C672" s="94" t="s">
        <v>151</v>
      </c>
      <c r="D672" s="94" t="s">
        <v>154</v>
      </c>
      <c r="E672" s="95" t="s">
        <v>275</v>
      </c>
      <c r="F672" s="94"/>
      <c r="G672" s="91">
        <f>G673+G677</f>
        <v>1309.3999999999999</v>
      </c>
      <c r="H672" s="91">
        <f aca="true" t="shared" si="351" ref="H672:O672">H673+H677</f>
        <v>0</v>
      </c>
      <c r="I672" s="91">
        <f t="shared" si="351"/>
        <v>1294.5</v>
      </c>
      <c r="J672" s="91">
        <f t="shared" si="351"/>
        <v>0</v>
      </c>
      <c r="K672" s="91">
        <f t="shared" si="351"/>
        <v>1315.9</v>
      </c>
      <c r="L672" s="91">
        <f t="shared" si="351"/>
        <v>0</v>
      </c>
      <c r="M672" s="91">
        <f t="shared" si="351"/>
        <v>1315.9</v>
      </c>
      <c r="N672" s="91">
        <f t="shared" si="351"/>
        <v>0</v>
      </c>
      <c r="O672" s="91">
        <f t="shared" si="351"/>
        <v>1242.6</v>
      </c>
      <c r="P672" s="91">
        <f>P673</f>
        <v>0</v>
      </c>
      <c r="Q672" s="91">
        <f>Q673</f>
        <v>1242.6</v>
      </c>
      <c r="R672" s="91">
        <f>R673</f>
        <v>0</v>
      </c>
    </row>
    <row r="673" spans="1:18" ht="20.25">
      <c r="A673" s="92" t="s">
        <v>221</v>
      </c>
      <c r="B673" s="95">
        <v>547</v>
      </c>
      <c r="C673" s="94" t="s">
        <v>151</v>
      </c>
      <c r="D673" s="94" t="s">
        <v>154</v>
      </c>
      <c r="E673" s="95" t="s">
        <v>276</v>
      </c>
      <c r="F673" s="94"/>
      <c r="G673" s="91">
        <f>G674+G675+G676</f>
        <v>1286.1</v>
      </c>
      <c r="H673" s="91">
        <f aca="true" t="shared" si="352" ref="H673:R673">H674+H675+H676</f>
        <v>0</v>
      </c>
      <c r="I673" s="91">
        <f t="shared" si="352"/>
        <v>1294.5</v>
      </c>
      <c r="J673" s="91">
        <f t="shared" si="352"/>
        <v>0</v>
      </c>
      <c r="K673" s="91">
        <f t="shared" si="352"/>
        <v>1315.9</v>
      </c>
      <c r="L673" s="91">
        <f t="shared" si="352"/>
        <v>0</v>
      </c>
      <c r="M673" s="91">
        <f t="shared" si="352"/>
        <v>1315.9</v>
      </c>
      <c r="N673" s="91">
        <f t="shared" si="352"/>
        <v>0</v>
      </c>
      <c r="O673" s="91">
        <f t="shared" si="352"/>
        <v>1242.6</v>
      </c>
      <c r="P673" s="91">
        <f t="shared" si="352"/>
        <v>0</v>
      </c>
      <c r="Q673" s="91">
        <f t="shared" si="352"/>
        <v>1242.6</v>
      </c>
      <c r="R673" s="91">
        <f t="shared" si="352"/>
        <v>0</v>
      </c>
    </row>
    <row r="674" spans="1:18" ht="20.25">
      <c r="A674" s="92" t="s">
        <v>205</v>
      </c>
      <c r="B674" s="95">
        <v>547</v>
      </c>
      <c r="C674" s="94" t="s">
        <v>151</v>
      </c>
      <c r="D674" s="94" t="s">
        <v>154</v>
      </c>
      <c r="E674" s="95" t="s">
        <v>276</v>
      </c>
      <c r="F674" s="94" t="s">
        <v>206</v>
      </c>
      <c r="G674" s="91">
        <v>844.1</v>
      </c>
      <c r="H674" s="91"/>
      <c r="I674" s="91">
        <v>912.5</v>
      </c>
      <c r="J674" s="91"/>
      <c r="K674" s="91">
        <f>L674+M674+N674</f>
        <v>860.6</v>
      </c>
      <c r="L674" s="91"/>
      <c r="M674" s="91">
        <v>860.6</v>
      </c>
      <c r="N674" s="91"/>
      <c r="O674" s="91">
        <f>P674+Q674+R674</f>
        <v>860.6</v>
      </c>
      <c r="P674" s="91"/>
      <c r="Q674" s="91">
        <v>860.6</v>
      </c>
      <c r="R674" s="91"/>
    </row>
    <row r="675" spans="1:18" ht="40.5">
      <c r="A675" s="92" t="s">
        <v>118</v>
      </c>
      <c r="B675" s="95">
        <v>547</v>
      </c>
      <c r="C675" s="94" t="s">
        <v>151</v>
      </c>
      <c r="D675" s="94" t="s">
        <v>154</v>
      </c>
      <c r="E675" s="95" t="s">
        <v>276</v>
      </c>
      <c r="F675" s="94" t="s">
        <v>209</v>
      </c>
      <c r="G675" s="91">
        <v>442</v>
      </c>
      <c r="H675" s="91"/>
      <c r="I675" s="91">
        <v>381.5</v>
      </c>
      <c r="J675" s="91"/>
      <c r="K675" s="91">
        <f>L675+M675+N675</f>
        <v>454.8</v>
      </c>
      <c r="L675" s="91"/>
      <c r="M675" s="91">
        <v>454.8</v>
      </c>
      <c r="N675" s="91"/>
      <c r="O675" s="91">
        <f>P675+Q675+R675</f>
        <v>381.5</v>
      </c>
      <c r="P675" s="91"/>
      <c r="Q675" s="91">
        <v>381.5</v>
      </c>
      <c r="R675" s="91"/>
    </row>
    <row r="676" spans="1:18" ht="20.25">
      <c r="A676" s="92" t="s">
        <v>207</v>
      </c>
      <c r="B676" s="95">
        <v>547</v>
      </c>
      <c r="C676" s="94" t="s">
        <v>151</v>
      </c>
      <c r="D676" s="94" t="s">
        <v>154</v>
      </c>
      <c r="E676" s="95" t="s">
        <v>276</v>
      </c>
      <c r="F676" s="94" t="s">
        <v>208</v>
      </c>
      <c r="G676" s="91">
        <v>0</v>
      </c>
      <c r="H676" s="91"/>
      <c r="I676" s="91">
        <v>0.5</v>
      </c>
      <c r="J676" s="91"/>
      <c r="K676" s="91">
        <f>L676+M676+N676</f>
        <v>0.5</v>
      </c>
      <c r="L676" s="91"/>
      <c r="M676" s="91">
        <v>0.5</v>
      </c>
      <c r="N676" s="91"/>
      <c r="O676" s="91">
        <f>P676+Q676+R676</f>
        <v>0.5</v>
      </c>
      <c r="P676" s="91"/>
      <c r="Q676" s="91">
        <v>0.5</v>
      </c>
      <c r="R676" s="91"/>
    </row>
    <row r="677" spans="1:18" ht="162">
      <c r="A677" s="98" t="s">
        <v>670</v>
      </c>
      <c r="B677" s="95">
        <v>547</v>
      </c>
      <c r="C677" s="94" t="s">
        <v>151</v>
      </c>
      <c r="D677" s="94" t="s">
        <v>154</v>
      </c>
      <c r="E677" s="95" t="s">
        <v>672</v>
      </c>
      <c r="F677" s="94"/>
      <c r="G677" s="91">
        <f>G678</f>
        <v>23.3</v>
      </c>
      <c r="H677" s="91">
        <f aca="true" t="shared" si="353" ref="H677:O677">H678</f>
        <v>0</v>
      </c>
      <c r="I677" s="91">
        <f t="shared" si="353"/>
        <v>0</v>
      </c>
      <c r="J677" s="91">
        <f t="shared" si="353"/>
        <v>0</v>
      </c>
      <c r="K677" s="91">
        <f t="shared" si="353"/>
        <v>0</v>
      </c>
      <c r="L677" s="91">
        <f t="shared" si="353"/>
        <v>0</v>
      </c>
      <c r="M677" s="91">
        <f t="shared" si="353"/>
        <v>0</v>
      </c>
      <c r="N677" s="91">
        <f t="shared" si="353"/>
        <v>0</v>
      </c>
      <c r="O677" s="91">
        <f t="shared" si="353"/>
        <v>0</v>
      </c>
      <c r="P677" s="91"/>
      <c r="Q677" s="91"/>
      <c r="R677" s="91"/>
    </row>
    <row r="678" spans="1:18" ht="20.25">
      <c r="A678" s="92" t="s">
        <v>205</v>
      </c>
      <c r="B678" s="95">
        <v>547</v>
      </c>
      <c r="C678" s="94" t="s">
        <v>151</v>
      </c>
      <c r="D678" s="94" t="s">
        <v>154</v>
      </c>
      <c r="E678" s="95" t="s">
        <v>672</v>
      </c>
      <c r="F678" s="94" t="s">
        <v>206</v>
      </c>
      <c r="G678" s="91">
        <v>23.3</v>
      </c>
      <c r="H678" s="91"/>
      <c r="I678" s="91"/>
      <c r="J678" s="91"/>
      <c r="K678" s="91">
        <v>0</v>
      </c>
      <c r="L678" s="91"/>
      <c r="M678" s="91"/>
      <c r="N678" s="91"/>
      <c r="O678" s="91">
        <v>0</v>
      </c>
      <c r="P678" s="91"/>
      <c r="Q678" s="91"/>
      <c r="R678" s="91"/>
    </row>
    <row r="679" spans="1:18" ht="20.25">
      <c r="A679" s="175" t="s">
        <v>396</v>
      </c>
      <c r="B679" s="176"/>
      <c r="C679" s="176"/>
      <c r="D679" s="176"/>
      <c r="E679" s="176"/>
      <c r="F679" s="177"/>
      <c r="G679" s="90">
        <f aca="true" t="shared" si="354" ref="G679:R679">G19+G56+G145+G307+G657</f>
        <v>664058.3000000002</v>
      </c>
      <c r="H679" s="90" t="e">
        <f t="shared" si="354"/>
        <v>#REF!</v>
      </c>
      <c r="I679" s="90" t="e">
        <f t="shared" si="354"/>
        <v>#REF!</v>
      </c>
      <c r="J679" s="90" t="e">
        <f t="shared" si="354"/>
        <v>#REF!</v>
      </c>
      <c r="K679" s="90">
        <f t="shared" si="354"/>
        <v>682564.7</v>
      </c>
      <c r="L679" s="90">
        <f t="shared" si="354"/>
        <v>399306.39999999997</v>
      </c>
      <c r="M679" s="90">
        <f t="shared" si="354"/>
        <v>264637.5</v>
      </c>
      <c r="N679" s="90">
        <f t="shared" si="354"/>
        <v>4070.7999999999993</v>
      </c>
      <c r="O679" s="90">
        <f t="shared" si="354"/>
        <v>668844</v>
      </c>
      <c r="P679" s="91" t="e">
        <f t="shared" si="354"/>
        <v>#REF!</v>
      </c>
      <c r="Q679" s="91" t="e">
        <f t="shared" si="354"/>
        <v>#REF!</v>
      </c>
      <c r="R679" s="91" t="e">
        <f t="shared" si="354"/>
        <v>#REF!</v>
      </c>
    </row>
    <row r="680" spans="1:18" ht="20.25">
      <c r="A680" s="135" t="s">
        <v>546</v>
      </c>
      <c r="B680" s="136"/>
      <c r="C680" s="136"/>
      <c r="D680" s="136"/>
      <c r="E680" s="136"/>
      <c r="F680" s="136"/>
      <c r="G680" s="104">
        <v>0</v>
      </c>
      <c r="H680" s="137"/>
      <c r="I680" s="137"/>
      <c r="J680" s="137"/>
      <c r="K680" s="91">
        <f>L680+M680+N680</f>
        <v>6800</v>
      </c>
      <c r="L680" s="91"/>
      <c r="M680" s="91">
        <v>6800</v>
      </c>
      <c r="N680" s="91"/>
      <c r="O680" s="91">
        <f>P680+Q680+R680</f>
        <v>13400</v>
      </c>
      <c r="P680" s="91"/>
      <c r="Q680" s="91">
        <v>13400</v>
      </c>
      <c r="R680" s="91"/>
    </row>
    <row r="681" spans="1:18" ht="20.25">
      <c r="A681" s="138" t="s">
        <v>170</v>
      </c>
      <c r="B681" s="139"/>
      <c r="C681" s="139"/>
      <c r="D681" s="139"/>
      <c r="E681" s="139"/>
      <c r="F681" s="139" t="s">
        <v>199</v>
      </c>
      <c r="G681" s="90">
        <f>G679+G680</f>
        <v>664058.3000000002</v>
      </c>
      <c r="H681" s="90" t="e">
        <f aca="true" t="shared" si="355" ref="H681:R681">H679+H680</f>
        <v>#REF!</v>
      </c>
      <c r="I681" s="90" t="e">
        <f t="shared" si="355"/>
        <v>#REF!</v>
      </c>
      <c r="J681" s="90" t="e">
        <f t="shared" si="355"/>
        <v>#REF!</v>
      </c>
      <c r="K681" s="90">
        <f t="shared" si="355"/>
        <v>689364.7</v>
      </c>
      <c r="L681" s="90">
        <f t="shared" si="355"/>
        <v>399306.39999999997</v>
      </c>
      <c r="M681" s="90">
        <f t="shared" si="355"/>
        <v>271437.5</v>
      </c>
      <c r="N681" s="90">
        <f t="shared" si="355"/>
        <v>4070.7999999999993</v>
      </c>
      <c r="O681" s="90">
        <f t="shared" si="355"/>
        <v>682244</v>
      </c>
      <c r="P681" s="91" t="e">
        <f t="shared" si="355"/>
        <v>#REF!</v>
      </c>
      <c r="Q681" s="91" t="e">
        <f t="shared" si="355"/>
        <v>#REF!</v>
      </c>
      <c r="R681" s="91" t="e">
        <f t="shared" si="355"/>
        <v>#REF!</v>
      </c>
    </row>
    <row r="682" ht="12.75">
      <c r="G682" s="3"/>
    </row>
    <row r="683" spans="7:18" ht="30">
      <c r="G683" s="3"/>
      <c r="I683" s="6"/>
      <c r="J683" s="6"/>
      <c r="K683" s="6"/>
      <c r="L683" s="6"/>
      <c r="M683" s="59"/>
      <c r="N683" s="59"/>
      <c r="O683" s="59"/>
      <c r="P683" s="59"/>
      <c r="Q683" s="59"/>
      <c r="R683" s="59"/>
    </row>
  </sheetData>
  <sheetProtection/>
  <mergeCells count="19">
    <mergeCell ref="A12:O12"/>
    <mergeCell ref="A11:O11"/>
    <mergeCell ref="E16:E17"/>
    <mergeCell ref="F16:F17"/>
    <mergeCell ref="A679:F679"/>
    <mergeCell ref="G16:R16"/>
    <mergeCell ref="A16:A17"/>
    <mergeCell ref="B16:B17"/>
    <mergeCell ref="C16:C17"/>
    <mergeCell ref="D16:D17"/>
    <mergeCell ref="F7:O7"/>
    <mergeCell ref="F8:O8"/>
    <mergeCell ref="F9:O9"/>
    <mergeCell ref="F1:O1"/>
    <mergeCell ref="F2:O2"/>
    <mergeCell ref="F3:O3"/>
    <mergeCell ref="F4:O4"/>
    <mergeCell ref="F5:O5"/>
    <mergeCell ref="F6:O6"/>
  </mergeCells>
  <printOptions horizontalCentered="1"/>
  <pageMargins left="0.5905511811023623" right="0.3937007874015748" top="0.5905511811023623" bottom="0.5905511811023623" header="0" footer="0"/>
  <pageSetup fitToHeight="15" fitToWidth="1" horizontalDpi="600" verticalDpi="600" orientation="portrait" paperSize="9" scale="42" r:id="rId1"/>
  <rowBreaks count="2" manualBreakCount="2">
    <brk id="430" max="17" man="1"/>
    <brk id="489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440"/>
  <sheetViews>
    <sheetView view="pageBreakPreview" zoomScale="70" zoomScaleNormal="85" zoomScaleSheetLayoutView="70" zoomScalePageLayoutView="0" workbookViewId="0" topLeftCell="A358">
      <selection activeCell="F374" sqref="F374"/>
    </sheetView>
  </sheetViews>
  <sheetFormatPr defaultColWidth="9.00390625" defaultRowHeight="12.75"/>
  <cols>
    <col min="1" max="1" width="88.875" style="38" customWidth="1"/>
    <col min="2" max="2" width="18.00390625" style="38" customWidth="1"/>
    <col min="3" max="3" width="8.00390625" style="38" customWidth="1"/>
    <col min="4" max="4" width="11.25390625" style="30" customWidth="1"/>
    <col min="5" max="5" width="12.625" style="30" customWidth="1"/>
    <col min="6" max="6" width="10.25390625" style="30" customWidth="1"/>
    <col min="7" max="7" width="16.625" style="30" customWidth="1"/>
    <col min="8" max="8" width="15.875" style="30" customWidth="1"/>
    <col min="9" max="9" width="16.00390625" style="30" customWidth="1"/>
    <col min="10" max="16384" width="9.125" style="30" customWidth="1"/>
  </cols>
  <sheetData>
    <row r="1" spans="6:9" ht="18.75">
      <c r="F1" s="170" t="s">
        <v>668</v>
      </c>
      <c r="G1" s="170"/>
      <c r="H1" s="170"/>
      <c r="I1" s="170"/>
    </row>
    <row r="2" spans="6:9" ht="18.75">
      <c r="F2" s="170" t="s">
        <v>203</v>
      </c>
      <c r="G2" s="170"/>
      <c r="H2" s="170"/>
      <c r="I2" s="170"/>
    </row>
    <row r="3" spans="6:9" ht="18.75">
      <c r="F3" s="170" t="s">
        <v>182</v>
      </c>
      <c r="G3" s="170"/>
      <c r="H3" s="170"/>
      <c r="I3" s="170"/>
    </row>
    <row r="4" spans="6:9" ht="18.75">
      <c r="F4" s="170" t="s">
        <v>677</v>
      </c>
      <c r="G4" s="170"/>
      <c r="H4" s="170"/>
      <c r="I4" s="170"/>
    </row>
    <row r="5" spans="4:9" ht="18.75">
      <c r="D5" s="63"/>
      <c r="E5" s="63"/>
      <c r="F5" s="170" t="s">
        <v>579</v>
      </c>
      <c r="G5" s="170"/>
      <c r="H5" s="170"/>
      <c r="I5" s="170"/>
    </row>
    <row r="6" spans="4:9" ht="18.75">
      <c r="D6" s="63"/>
      <c r="E6" s="63"/>
      <c r="F6" s="170" t="s">
        <v>203</v>
      </c>
      <c r="G6" s="170"/>
      <c r="H6" s="170"/>
      <c r="I6" s="170"/>
    </row>
    <row r="7" spans="4:9" ht="18.75">
      <c r="D7" s="63"/>
      <c r="E7" s="63"/>
      <c r="F7" s="170" t="s">
        <v>182</v>
      </c>
      <c r="G7" s="170"/>
      <c r="H7" s="170"/>
      <c r="I7" s="170"/>
    </row>
    <row r="8" spans="1:9" ht="18.75">
      <c r="A8" s="38" t="s">
        <v>199</v>
      </c>
      <c r="D8" s="63"/>
      <c r="E8" s="63"/>
      <c r="F8" s="170" t="s">
        <v>440</v>
      </c>
      <c r="G8" s="170"/>
      <c r="H8" s="170"/>
      <c r="I8" s="170"/>
    </row>
    <row r="9" spans="4:9" ht="18.75">
      <c r="D9" s="63"/>
      <c r="F9" s="170" t="s">
        <v>576</v>
      </c>
      <c r="G9" s="170"/>
      <c r="H9" s="170"/>
      <c r="I9" s="170"/>
    </row>
    <row r="10" spans="4:6" ht="18.75">
      <c r="D10" s="63"/>
      <c r="F10" s="63"/>
    </row>
    <row r="11" spans="1:7" ht="18.75">
      <c r="A11" s="156"/>
      <c r="B11" s="156"/>
      <c r="C11" s="156"/>
      <c r="D11" s="156"/>
      <c r="E11" s="156"/>
      <c r="F11" s="156"/>
      <c r="G11" s="61"/>
    </row>
    <row r="12" spans="1:9" ht="12" customHeight="1">
      <c r="A12" s="161" t="s">
        <v>398</v>
      </c>
      <c r="B12" s="161"/>
      <c r="C12" s="161"/>
      <c r="D12" s="161"/>
      <c r="E12" s="161"/>
      <c r="F12" s="161"/>
      <c r="G12" s="161"/>
      <c r="H12" s="161"/>
      <c r="I12" s="161"/>
    </row>
    <row r="13" spans="1:9" ht="11.25" customHeight="1">
      <c r="A13" s="161"/>
      <c r="B13" s="161"/>
      <c r="C13" s="161"/>
      <c r="D13" s="161"/>
      <c r="E13" s="161"/>
      <c r="F13" s="161"/>
      <c r="G13" s="161"/>
      <c r="H13" s="161"/>
      <c r="I13" s="161"/>
    </row>
    <row r="14" spans="1:9" ht="18.75">
      <c r="A14" s="160" t="s">
        <v>445</v>
      </c>
      <c r="B14" s="160"/>
      <c r="C14" s="160"/>
      <c r="D14" s="160"/>
      <c r="E14" s="160"/>
      <c r="F14" s="160"/>
      <c r="G14" s="160"/>
      <c r="H14" s="160"/>
      <c r="I14" s="160"/>
    </row>
    <row r="15" spans="1:9" ht="18.75">
      <c r="A15" s="62"/>
      <c r="B15" s="62"/>
      <c r="C15" s="62"/>
      <c r="D15" s="62"/>
      <c r="E15" s="62"/>
      <c r="F15" s="62"/>
      <c r="G15" s="62"/>
      <c r="H15" s="62"/>
      <c r="I15" s="62"/>
    </row>
    <row r="16" spans="1:9" ht="18.75">
      <c r="A16" s="56"/>
      <c r="B16" s="56"/>
      <c r="C16" s="56"/>
      <c r="D16" s="56"/>
      <c r="E16" s="56"/>
      <c r="F16" s="56"/>
      <c r="G16" s="56"/>
      <c r="H16" s="56"/>
      <c r="I16" s="56"/>
    </row>
    <row r="17" spans="6:9" ht="18.75">
      <c r="F17" s="2"/>
      <c r="H17" s="33"/>
      <c r="I17" s="14" t="s">
        <v>266</v>
      </c>
    </row>
    <row r="18" spans="1:9" ht="18.75">
      <c r="A18" s="173" t="s">
        <v>150</v>
      </c>
      <c r="B18" s="173" t="s">
        <v>551</v>
      </c>
      <c r="C18" s="179" t="s">
        <v>218</v>
      </c>
      <c r="D18" s="173" t="s">
        <v>553</v>
      </c>
      <c r="E18" s="173" t="s">
        <v>554</v>
      </c>
      <c r="F18" s="173" t="s">
        <v>552</v>
      </c>
      <c r="G18" s="173" t="s">
        <v>200</v>
      </c>
      <c r="H18" s="173"/>
      <c r="I18" s="173"/>
    </row>
    <row r="19" spans="1:9" ht="18.75">
      <c r="A19" s="173"/>
      <c r="B19" s="173"/>
      <c r="C19" s="179"/>
      <c r="D19" s="173"/>
      <c r="E19" s="173"/>
      <c r="F19" s="173"/>
      <c r="G19" s="10" t="s">
        <v>442</v>
      </c>
      <c r="H19" s="10" t="s">
        <v>443</v>
      </c>
      <c r="I19" s="10" t="s">
        <v>444</v>
      </c>
    </row>
    <row r="20" spans="1:9" ht="18.75">
      <c r="A20" s="77">
        <v>1</v>
      </c>
      <c r="B20" s="77">
        <v>2</v>
      </c>
      <c r="C20" s="77">
        <v>3</v>
      </c>
      <c r="D20" s="10">
        <v>4</v>
      </c>
      <c r="E20" s="10">
        <v>5</v>
      </c>
      <c r="F20" s="10">
        <v>6</v>
      </c>
      <c r="G20" s="10">
        <v>7</v>
      </c>
      <c r="H20" s="77">
        <v>8</v>
      </c>
      <c r="I20" s="10">
        <v>9</v>
      </c>
    </row>
    <row r="21" spans="1:9" ht="56.25">
      <c r="A21" s="140" t="s">
        <v>459</v>
      </c>
      <c r="B21" s="19" t="s">
        <v>298</v>
      </c>
      <c r="C21" s="19"/>
      <c r="D21" s="19"/>
      <c r="E21" s="19"/>
      <c r="F21" s="19"/>
      <c r="G21" s="20">
        <f>G22+G37</f>
        <v>1818.5</v>
      </c>
      <c r="H21" s="20">
        <f>H22+H37</f>
        <v>1473.5</v>
      </c>
      <c r="I21" s="20">
        <f>I22+I37</f>
        <v>22627.9</v>
      </c>
    </row>
    <row r="22" spans="1:9" ht="37.5">
      <c r="A22" s="40" t="s">
        <v>460</v>
      </c>
      <c r="B22" s="51" t="s">
        <v>299</v>
      </c>
      <c r="C22" s="51"/>
      <c r="D22" s="22"/>
      <c r="E22" s="22"/>
      <c r="F22" s="22"/>
      <c r="G22" s="17">
        <f>G34+G23+G27+G31</f>
        <v>480.09999999999997</v>
      </c>
      <c r="H22" s="17">
        <f>H34+H23+H27+H31</f>
        <v>681</v>
      </c>
      <c r="I22" s="17">
        <f>I34+I23+I27+I31</f>
        <v>436</v>
      </c>
    </row>
    <row r="23" spans="1:9" ht="37.5">
      <c r="A23" s="141" t="s">
        <v>504</v>
      </c>
      <c r="B23" s="22" t="s">
        <v>505</v>
      </c>
      <c r="C23" s="51"/>
      <c r="D23" s="22"/>
      <c r="E23" s="22"/>
      <c r="F23" s="22"/>
      <c r="G23" s="17">
        <f>G24</f>
        <v>2.7</v>
      </c>
      <c r="H23" s="17">
        <f>H24</f>
        <v>393</v>
      </c>
      <c r="I23" s="17">
        <f>I24</f>
        <v>68</v>
      </c>
    </row>
    <row r="24" spans="1:9" ht="18.75">
      <c r="A24" s="141" t="s">
        <v>262</v>
      </c>
      <c r="B24" s="22" t="s">
        <v>506</v>
      </c>
      <c r="C24" s="51"/>
      <c r="D24" s="22"/>
      <c r="E24" s="22"/>
      <c r="F24" s="22"/>
      <c r="G24" s="17">
        <f>G26+G25</f>
        <v>2.7</v>
      </c>
      <c r="H24" s="17">
        <f>H26+H25</f>
        <v>393</v>
      </c>
      <c r="I24" s="17">
        <f>I26+I25</f>
        <v>68</v>
      </c>
    </row>
    <row r="25" spans="1:9" ht="18.75">
      <c r="A25" s="40" t="s">
        <v>223</v>
      </c>
      <c r="B25" s="22" t="s">
        <v>506</v>
      </c>
      <c r="C25" s="51">
        <v>115</v>
      </c>
      <c r="D25" s="22" t="s">
        <v>160</v>
      </c>
      <c r="E25" s="22" t="s">
        <v>155</v>
      </c>
      <c r="F25" s="22" t="s">
        <v>222</v>
      </c>
      <c r="G25" s="17">
        <v>0</v>
      </c>
      <c r="H25" s="17">
        <v>390</v>
      </c>
      <c r="I25" s="17">
        <v>40</v>
      </c>
    </row>
    <row r="26" spans="1:9" ht="37.5">
      <c r="A26" s="40" t="s">
        <v>118</v>
      </c>
      <c r="B26" s="22" t="s">
        <v>506</v>
      </c>
      <c r="C26" s="51">
        <v>546</v>
      </c>
      <c r="D26" s="22" t="s">
        <v>151</v>
      </c>
      <c r="E26" s="22" t="s">
        <v>152</v>
      </c>
      <c r="F26" s="22" t="s">
        <v>209</v>
      </c>
      <c r="G26" s="17">
        <v>2.7</v>
      </c>
      <c r="H26" s="17">
        <v>3</v>
      </c>
      <c r="I26" s="17">
        <v>28</v>
      </c>
    </row>
    <row r="27" spans="1:9" ht="37.5">
      <c r="A27" s="141" t="s">
        <v>574</v>
      </c>
      <c r="B27" s="22" t="s">
        <v>498</v>
      </c>
      <c r="C27" s="51"/>
      <c r="D27" s="22"/>
      <c r="E27" s="22"/>
      <c r="F27" s="22"/>
      <c r="G27" s="17">
        <f>G28</f>
        <v>425</v>
      </c>
      <c r="H27" s="17">
        <f>H28</f>
        <v>120</v>
      </c>
      <c r="I27" s="17">
        <f>I28</f>
        <v>200</v>
      </c>
    </row>
    <row r="28" spans="1:9" ht="18.75">
      <c r="A28" s="141" t="s">
        <v>262</v>
      </c>
      <c r="B28" s="22" t="s">
        <v>522</v>
      </c>
      <c r="C28" s="51"/>
      <c r="D28" s="22"/>
      <c r="E28" s="22"/>
      <c r="F28" s="22"/>
      <c r="G28" s="17">
        <f>G30+G29</f>
        <v>425</v>
      </c>
      <c r="H28" s="17">
        <f>H30+H29</f>
        <v>120</v>
      </c>
      <c r="I28" s="17">
        <f>I30+I29</f>
        <v>200</v>
      </c>
    </row>
    <row r="29" spans="1:9" ht="18.75">
      <c r="A29" s="40" t="s">
        <v>223</v>
      </c>
      <c r="B29" s="22" t="s">
        <v>501</v>
      </c>
      <c r="C29" s="51">
        <v>115</v>
      </c>
      <c r="D29" s="22" t="s">
        <v>160</v>
      </c>
      <c r="E29" s="22" t="s">
        <v>155</v>
      </c>
      <c r="F29" s="22" t="s">
        <v>222</v>
      </c>
      <c r="G29" s="17">
        <v>280</v>
      </c>
      <c r="H29" s="17">
        <v>120</v>
      </c>
      <c r="I29" s="17">
        <v>200</v>
      </c>
    </row>
    <row r="30" spans="1:9" ht="37.5">
      <c r="A30" s="40" t="s">
        <v>118</v>
      </c>
      <c r="B30" s="22" t="s">
        <v>522</v>
      </c>
      <c r="C30" s="51">
        <v>546</v>
      </c>
      <c r="D30" s="22" t="s">
        <v>151</v>
      </c>
      <c r="E30" s="22" t="s">
        <v>152</v>
      </c>
      <c r="F30" s="22" t="s">
        <v>209</v>
      </c>
      <c r="G30" s="17">
        <v>145</v>
      </c>
      <c r="H30" s="17">
        <v>0</v>
      </c>
      <c r="I30" s="17">
        <v>0</v>
      </c>
    </row>
    <row r="31" spans="1:9" ht="37.5">
      <c r="A31" s="141" t="s">
        <v>513</v>
      </c>
      <c r="B31" s="22" t="s">
        <v>65</v>
      </c>
      <c r="C31" s="51"/>
      <c r="D31" s="22"/>
      <c r="E31" s="22"/>
      <c r="F31" s="22"/>
      <c r="G31" s="17">
        <f aca="true" t="shared" si="0" ref="G31:I32">G32</f>
        <v>52.4</v>
      </c>
      <c r="H31" s="17">
        <f t="shared" si="0"/>
        <v>168</v>
      </c>
      <c r="I31" s="17">
        <f t="shared" si="0"/>
        <v>168</v>
      </c>
    </row>
    <row r="32" spans="1:9" ht="18.75">
      <c r="A32" s="141" t="s">
        <v>262</v>
      </c>
      <c r="B32" s="22" t="s">
        <v>520</v>
      </c>
      <c r="C32" s="51"/>
      <c r="D32" s="22"/>
      <c r="E32" s="22"/>
      <c r="F32" s="22"/>
      <c r="G32" s="17">
        <f t="shared" si="0"/>
        <v>52.4</v>
      </c>
      <c r="H32" s="17">
        <f t="shared" si="0"/>
        <v>168</v>
      </c>
      <c r="I32" s="17">
        <f t="shared" si="0"/>
        <v>168</v>
      </c>
    </row>
    <row r="33" spans="1:9" ht="37.5">
      <c r="A33" s="40" t="s">
        <v>118</v>
      </c>
      <c r="B33" s="22" t="s">
        <v>520</v>
      </c>
      <c r="C33" s="51">
        <v>546</v>
      </c>
      <c r="D33" s="22" t="s">
        <v>159</v>
      </c>
      <c r="E33" s="22" t="s">
        <v>155</v>
      </c>
      <c r="F33" s="22" t="s">
        <v>209</v>
      </c>
      <c r="G33" s="17">
        <v>52.4</v>
      </c>
      <c r="H33" s="17">
        <v>168</v>
      </c>
      <c r="I33" s="17">
        <v>168</v>
      </c>
    </row>
    <row r="34" spans="1:9" ht="43.5" customHeight="1">
      <c r="A34" s="40" t="s">
        <v>392</v>
      </c>
      <c r="B34" s="22" t="s">
        <v>105</v>
      </c>
      <c r="C34" s="51"/>
      <c r="D34" s="22"/>
      <c r="E34" s="22"/>
      <c r="F34" s="22"/>
      <c r="G34" s="17">
        <f aca="true" t="shared" si="1" ref="G34:I35">G35</f>
        <v>0</v>
      </c>
      <c r="H34" s="17">
        <f t="shared" si="1"/>
        <v>0</v>
      </c>
      <c r="I34" s="17">
        <f t="shared" si="1"/>
        <v>0</v>
      </c>
    </row>
    <row r="35" spans="1:9" ht="75">
      <c r="A35" s="40" t="s">
        <v>530</v>
      </c>
      <c r="B35" s="22" t="s">
        <v>414</v>
      </c>
      <c r="C35" s="51"/>
      <c r="D35" s="22"/>
      <c r="E35" s="22"/>
      <c r="F35" s="22"/>
      <c r="G35" s="17">
        <f t="shared" si="1"/>
        <v>0</v>
      </c>
      <c r="H35" s="17">
        <f t="shared" si="1"/>
        <v>0</v>
      </c>
      <c r="I35" s="17">
        <f t="shared" si="1"/>
        <v>0</v>
      </c>
    </row>
    <row r="36" spans="1:9" ht="37.5">
      <c r="A36" s="40" t="s">
        <v>118</v>
      </c>
      <c r="B36" s="22" t="s">
        <v>414</v>
      </c>
      <c r="C36" s="51">
        <v>546</v>
      </c>
      <c r="D36" s="22" t="s">
        <v>159</v>
      </c>
      <c r="E36" s="22" t="s">
        <v>155</v>
      </c>
      <c r="F36" s="22" t="s">
        <v>209</v>
      </c>
      <c r="G36" s="17">
        <v>0</v>
      </c>
      <c r="H36" s="17">
        <v>0</v>
      </c>
      <c r="I36" s="17">
        <v>0</v>
      </c>
    </row>
    <row r="37" spans="1:9" ht="41.25" customHeight="1">
      <c r="A37" s="40" t="s">
        <v>461</v>
      </c>
      <c r="B37" s="22" t="s">
        <v>14</v>
      </c>
      <c r="C37" s="22"/>
      <c r="D37" s="22"/>
      <c r="E37" s="22"/>
      <c r="F37" s="22"/>
      <c r="G37" s="17">
        <f>G46+G49+G38+G56+G43</f>
        <v>1338.4</v>
      </c>
      <c r="H37" s="17">
        <f>H46+H49+H38+H56+H43</f>
        <v>792.5</v>
      </c>
      <c r="I37" s="17">
        <f>I46+I49+I38+I56+I43</f>
        <v>22191.9</v>
      </c>
    </row>
    <row r="38" spans="1:9" ht="37.5">
      <c r="A38" s="40" t="s">
        <v>107</v>
      </c>
      <c r="B38" s="22" t="s">
        <v>106</v>
      </c>
      <c r="C38" s="22"/>
      <c r="D38" s="22"/>
      <c r="E38" s="22"/>
      <c r="F38" s="22"/>
      <c r="G38" s="17">
        <f>G39+G41</f>
        <v>158.9</v>
      </c>
      <c r="H38" s="17">
        <f>H39+H41</f>
        <v>100</v>
      </c>
      <c r="I38" s="17">
        <f>I39+I41</f>
        <v>100</v>
      </c>
    </row>
    <row r="39" spans="1:9" ht="18.75">
      <c r="A39" s="40" t="s">
        <v>519</v>
      </c>
      <c r="B39" s="22" t="s">
        <v>531</v>
      </c>
      <c r="C39" s="22"/>
      <c r="D39" s="22"/>
      <c r="E39" s="22"/>
      <c r="F39" s="22"/>
      <c r="G39" s="17">
        <f>G40</f>
        <v>0</v>
      </c>
      <c r="H39" s="17">
        <f>H40</f>
        <v>100</v>
      </c>
      <c r="I39" s="17">
        <f>I40</f>
        <v>100</v>
      </c>
    </row>
    <row r="40" spans="1:9" ht="37.5">
      <c r="A40" s="40" t="s">
        <v>118</v>
      </c>
      <c r="B40" s="22" t="s">
        <v>521</v>
      </c>
      <c r="C40" s="22" t="s">
        <v>382</v>
      </c>
      <c r="D40" s="22" t="s">
        <v>167</v>
      </c>
      <c r="E40" s="22" t="s">
        <v>159</v>
      </c>
      <c r="F40" s="22" t="s">
        <v>209</v>
      </c>
      <c r="G40" s="17">
        <v>0</v>
      </c>
      <c r="H40" s="17">
        <v>100</v>
      </c>
      <c r="I40" s="17">
        <v>100</v>
      </c>
    </row>
    <row r="41" spans="1:9" ht="18.75">
      <c r="A41" s="142" t="s">
        <v>619</v>
      </c>
      <c r="B41" s="22" t="s">
        <v>618</v>
      </c>
      <c r="C41" s="22"/>
      <c r="D41" s="22"/>
      <c r="E41" s="22"/>
      <c r="F41" s="22"/>
      <c r="G41" s="17">
        <f>G42</f>
        <v>158.9</v>
      </c>
      <c r="H41" s="17">
        <f>H42</f>
        <v>0</v>
      </c>
      <c r="I41" s="17">
        <f>I42</f>
        <v>0</v>
      </c>
    </row>
    <row r="42" spans="1:9" ht="18.75">
      <c r="A42" s="143" t="s">
        <v>187</v>
      </c>
      <c r="B42" s="22" t="s">
        <v>618</v>
      </c>
      <c r="C42" s="22" t="s">
        <v>382</v>
      </c>
      <c r="D42" s="22" t="s">
        <v>159</v>
      </c>
      <c r="E42" s="22" t="s">
        <v>155</v>
      </c>
      <c r="F42" s="22" t="s">
        <v>216</v>
      </c>
      <c r="G42" s="17">
        <v>158.9</v>
      </c>
      <c r="H42" s="17">
        <v>0</v>
      </c>
      <c r="I42" s="17">
        <v>0</v>
      </c>
    </row>
    <row r="43" spans="1:9" ht="56.25">
      <c r="A43" s="40" t="s">
        <v>590</v>
      </c>
      <c r="B43" s="22" t="s">
        <v>589</v>
      </c>
      <c r="C43" s="22"/>
      <c r="D43" s="22"/>
      <c r="E43" s="22"/>
      <c r="F43" s="22"/>
      <c r="G43" s="17">
        <f aca="true" t="shared" si="2" ref="G43:I44">G44</f>
        <v>0</v>
      </c>
      <c r="H43" s="17">
        <f t="shared" si="2"/>
        <v>0</v>
      </c>
      <c r="I43" s="17">
        <f t="shared" si="2"/>
        <v>21479.4</v>
      </c>
    </row>
    <row r="44" spans="1:9" ht="37.5">
      <c r="A44" s="40" t="s">
        <v>591</v>
      </c>
      <c r="B44" s="22" t="s">
        <v>582</v>
      </c>
      <c r="C44" s="22"/>
      <c r="D44" s="22"/>
      <c r="E44" s="22"/>
      <c r="F44" s="22"/>
      <c r="G44" s="17">
        <f t="shared" si="2"/>
        <v>0</v>
      </c>
      <c r="H44" s="17">
        <f t="shared" si="2"/>
        <v>0</v>
      </c>
      <c r="I44" s="17">
        <f t="shared" si="2"/>
        <v>21479.4</v>
      </c>
    </row>
    <row r="45" spans="1:9" ht="18.75">
      <c r="A45" s="143" t="s">
        <v>187</v>
      </c>
      <c r="B45" s="22" t="s">
        <v>582</v>
      </c>
      <c r="C45" s="22" t="s">
        <v>382</v>
      </c>
      <c r="D45" s="22" t="s">
        <v>159</v>
      </c>
      <c r="E45" s="22" t="s">
        <v>155</v>
      </c>
      <c r="F45" s="22" t="s">
        <v>216</v>
      </c>
      <c r="G45" s="17">
        <v>0</v>
      </c>
      <c r="H45" s="17">
        <v>0</v>
      </c>
      <c r="I45" s="17">
        <v>21479.4</v>
      </c>
    </row>
    <row r="46" spans="1:9" ht="37.5">
      <c r="A46" s="40" t="s">
        <v>16</v>
      </c>
      <c r="B46" s="22" t="s">
        <v>15</v>
      </c>
      <c r="C46" s="22"/>
      <c r="D46" s="22"/>
      <c r="E46" s="22"/>
      <c r="F46" s="22"/>
      <c r="G46" s="17">
        <f aca="true" t="shared" si="3" ref="G46:I47">G47</f>
        <v>727</v>
      </c>
      <c r="H46" s="17">
        <f t="shared" si="3"/>
        <v>240</v>
      </c>
      <c r="I46" s="17">
        <f t="shared" si="3"/>
        <v>160</v>
      </c>
    </row>
    <row r="47" spans="1:9" ht="37.5">
      <c r="A47" s="40" t="s">
        <v>251</v>
      </c>
      <c r="B47" s="22" t="s">
        <v>37</v>
      </c>
      <c r="C47" s="22"/>
      <c r="D47" s="22"/>
      <c r="E47" s="22"/>
      <c r="F47" s="22"/>
      <c r="G47" s="17">
        <f t="shared" si="3"/>
        <v>727</v>
      </c>
      <c r="H47" s="17">
        <f t="shared" si="3"/>
        <v>240</v>
      </c>
      <c r="I47" s="17">
        <f t="shared" si="3"/>
        <v>160</v>
      </c>
    </row>
    <row r="48" spans="1:9" ht="37.5">
      <c r="A48" s="40" t="s">
        <v>118</v>
      </c>
      <c r="B48" s="22" t="s">
        <v>37</v>
      </c>
      <c r="C48" s="22" t="s">
        <v>382</v>
      </c>
      <c r="D48" s="22" t="s">
        <v>167</v>
      </c>
      <c r="E48" s="22" t="s">
        <v>159</v>
      </c>
      <c r="F48" s="22" t="s">
        <v>209</v>
      </c>
      <c r="G48" s="17">
        <v>727</v>
      </c>
      <c r="H48" s="17">
        <v>240</v>
      </c>
      <c r="I48" s="17">
        <v>160</v>
      </c>
    </row>
    <row r="49" spans="1:9" ht="40.5" customHeight="1">
      <c r="A49" s="40" t="s">
        <v>23</v>
      </c>
      <c r="B49" s="22" t="s">
        <v>17</v>
      </c>
      <c r="C49" s="22"/>
      <c r="D49" s="22"/>
      <c r="E49" s="22"/>
      <c r="F49" s="22"/>
      <c r="G49" s="17">
        <f>G50+G53</f>
        <v>160.3</v>
      </c>
      <c r="H49" s="17">
        <f>H50+H53</f>
        <v>160.29999999999998</v>
      </c>
      <c r="I49" s="17">
        <f>I50+I53</f>
        <v>160.29999999999998</v>
      </c>
    </row>
    <row r="50" spans="1:9" ht="98.25" customHeight="1">
      <c r="A50" s="144" t="s">
        <v>611</v>
      </c>
      <c r="B50" s="22" t="s">
        <v>18</v>
      </c>
      <c r="C50" s="22"/>
      <c r="D50" s="22"/>
      <c r="E50" s="22"/>
      <c r="F50" s="22"/>
      <c r="G50" s="17">
        <f>G51+G52</f>
        <v>93.8</v>
      </c>
      <c r="H50" s="17">
        <f>H51+H52</f>
        <v>0</v>
      </c>
      <c r="I50" s="17">
        <f>I51+I52</f>
        <v>0</v>
      </c>
    </row>
    <row r="51" spans="1:9" ht="30" customHeight="1">
      <c r="A51" s="40" t="s">
        <v>205</v>
      </c>
      <c r="B51" s="22" t="s">
        <v>18</v>
      </c>
      <c r="C51" s="22" t="s">
        <v>382</v>
      </c>
      <c r="D51" s="22" t="s">
        <v>167</v>
      </c>
      <c r="E51" s="22" t="s">
        <v>159</v>
      </c>
      <c r="F51" s="22" t="s">
        <v>206</v>
      </c>
      <c r="G51" s="17">
        <v>81.1</v>
      </c>
      <c r="H51" s="17">
        <v>0</v>
      </c>
      <c r="I51" s="17">
        <v>0</v>
      </c>
    </row>
    <row r="52" spans="1:9" ht="37.5">
      <c r="A52" s="40" t="s">
        <v>118</v>
      </c>
      <c r="B52" s="22" t="s">
        <v>18</v>
      </c>
      <c r="C52" s="22" t="s">
        <v>382</v>
      </c>
      <c r="D52" s="22" t="s">
        <v>167</v>
      </c>
      <c r="E52" s="22" t="s">
        <v>159</v>
      </c>
      <c r="F52" s="22" t="s">
        <v>209</v>
      </c>
      <c r="G52" s="17">
        <v>12.7</v>
      </c>
      <c r="H52" s="17">
        <v>0</v>
      </c>
      <c r="I52" s="17">
        <v>0</v>
      </c>
    </row>
    <row r="53" spans="1:9" ht="79.5" customHeight="1">
      <c r="A53" s="40" t="s">
        <v>648</v>
      </c>
      <c r="B53" s="22" t="s">
        <v>649</v>
      </c>
      <c r="C53" s="22"/>
      <c r="D53" s="22"/>
      <c r="E53" s="22"/>
      <c r="F53" s="22"/>
      <c r="G53" s="17">
        <f>G54+G55</f>
        <v>66.5</v>
      </c>
      <c r="H53" s="17">
        <f>H54+H55</f>
        <v>160.29999999999998</v>
      </c>
      <c r="I53" s="17">
        <f>I54+I55</f>
        <v>160.29999999999998</v>
      </c>
    </row>
    <row r="54" spans="1:9" ht="27.75" customHeight="1">
      <c r="A54" s="40" t="s">
        <v>205</v>
      </c>
      <c r="B54" s="22" t="s">
        <v>650</v>
      </c>
      <c r="C54" s="22" t="s">
        <v>382</v>
      </c>
      <c r="D54" s="22" t="s">
        <v>167</v>
      </c>
      <c r="E54" s="22" t="s">
        <v>159</v>
      </c>
      <c r="F54" s="22" t="s">
        <v>206</v>
      </c>
      <c r="G54" s="17">
        <v>62</v>
      </c>
      <c r="H54" s="17">
        <v>143.1</v>
      </c>
      <c r="I54" s="17">
        <v>143.1</v>
      </c>
    </row>
    <row r="55" spans="1:9" ht="37.5">
      <c r="A55" s="40" t="s">
        <v>118</v>
      </c>
      <c r="B55" s="22" t="s">
        <v>650</v>
      </c>
      <c r="C55" s="22" t="s">
        <v>382</v>
      </c>
      <c r="D55" s="22" t="s">
        <v>167</v>
      </c>
      <c r="E55" s="22" t="s">
        <v>159</v>
      </c>
      <c r="F55" s="22" t="s">
        <v>209</v>
      </c>
      <c r="G55" s="17">
        <v>4.5</v>
      </c>
      <c r="H55" s="17">
        <v>17.2</v>
      </c>
      <c r="I55" s="17">
        <v>17.2</v>
      </c>
    </row>
    <row r="56" spans="1:9" ht="37.5">
      <c r="A56" s="40" t="s">
        <v>510</v>
      </c>
      <c r="B56" s="22" t="s">
        <v>532</v>
      </c>
      <c r="C56" s="22"/>
      <c r="D56" s="22"/>
      <c r="E56" s="22"/>
      <c r="F56" s="22"/>
      <c r="G56" s="17">
        <f aca="true" t="shared" si="4" ref="G56:I57">G57</f>
        <v>292.2</v>
      </c>
      <c r="H56" s="17">
        <f t="shared" si="4"/>
        <v>292.2</v>
      </c>
      <c r="I56" s="17">
        <f t="shared" si="4"/>
        <v>292.2</v>
      </c>
    </row>
    <row r="57" spans="1:9" ht="93.75">
      <c r="A57" s="40" t="s">
        <v>91</v>
      </c>
      <c r="B57" s="22" t="s">
        <v>512</v>
      </c>
      <c r="C57" s="22"/>
      <c r="D57" s="22"/>
      <c r="E57" s="22"/>
      <c r="F57" s="22"/>
      <c r="G57" s="17">
        <f t="shared" si="4"/>
        <v>292.2</v>
      </c>
      <c r="H57" s="17">
        <f t="shared" si="4"/>
        <v>292.2</v>
      </c>
      <c r="I57" s="17">
        <f t="shared" si="4"/>
        <v>292.2</v>
      </c>
    </row>
    <row r="58" spans="1:9" ht="37.5">
      <c r="A58" s="40" t="s">
        <v>118</v>
      </c>
      <c r="B58" s="22" t="s">
        <v>512</v>
      </c>
      <c r="C58" s="22" t="s">
        <v>382</v>
      </c>
      <c r="D58" s="22" t="s">
        <v>156</v>
      </c>
      <c r="E58" s="22" t="s">
        <v>160</v>
      </c>
      <c r="F58" s="22" t="s">
        <v>209</v>
      </c>
      <c r="G58" s="17">
        <v>292.2</v>
      </c>
      <c r="H58" s="17">
        <v>292.2</v>
      </c>
      <c r="I58" s="17">
        <v>292.2</v>
      </c>
    </row>
    <row r="59" spans="1:9" ht="37.5">
      <c r="A59" s="140" t="s">
        <v>447</v>
      </c>
      <c r="B59" s="19" t="s">
        <v>349</v>
      </c>
      <c r="C59" s="19"/>
      <c r="D59" s="19"/>
      <c r="E59" s="19"/>
      <c r="F59" s="19"/>
      <c r="G59" s="20">
        <f>G60+G70+G77+G80</f>
        <v>9090.2</v>
      </c>
      <c r="H59" s="20">
        <f>H60+H70+H77+H80</f>
        <v>5877.2</v>
      </c>
      <c r="I59" s="20">
        <f>I60+I70+I77+I80</f>
        <v>5737.5</v>
      </c>
    </row>
    <row r="60" spans="1:9" ht="18.75">
      <c r="A60" s="40" t="s">
        <v>0</v>
      </c>
      <c r="B60" s="22" t="s">
        <v>1</v>
      </c>
      <c r="C60" s="22"/>
      <c r="D60" s="22"/>
      <c r="E60" s="22"/>
      <c r="F60" s="22"/>
      <c r="G60" s="17">
        <f>G61+G65+G68+G63</f>
        <v>5322.700000000001</v>
      </c>
      <c r="H60" s="17">
        <f>H61+H65+H68+H63</f>
        <v>5239.7</v>
      </c>
      <c r="I60" s="17">
        <f>I61+I65+I68+I63</f>
        <v>5100</v>
      </c>
    </row>
    <row r="61" spans="1:9" ht="37.5">
      <c r="A61" s="40" t="s">
        <v>439</v>
      </c>
      <c r="B61" s="22" t="s">
        <v>3</v>
      </c>
      <c r="C61" s="22"/>
      <c r="D61" s="22"/>
      <c r="E61" s="22"/>
      <c r="F61" s="22"/>
      <c r="G61" s="17">
        <f>G62</f>
        <v>4875.1</v>
      </c>
      <c r="H61" s="17">
        <f>H62</f>
        <v>4939.7</v>
      </c>
      <c r="I61" s="17">
        <f>I62</f>
        <v>4800</v>
      </c>
    </row>
    <row r="62" spans="1:9" ht="18.75">
      <c r="A62" s="40" t="s">
        <v>223</v>
      </c>
      <c r="B62" s="22" t="s">
        <v>3</v>
      </c>
      <c r="C62" s="22" t="s">
        <v>382</v>
      </c>
      <c r="D62" s="22" t="s">
        <v>173</v>
      </c>
      <c r="E62" s="22" t="s">
        <v>155</v>
      </c>
      <c r="F62" s="22" t="s">
        <v>222</v>
      </c>
      <c r="G62" s="17">
        <v>4875.1</v>
      </c>
      <c r="H62" s="17">
        <v>4939.7</v>
      </c>
      <c r="I62" s="17">
        <v>4800</v>
      </c>
    </row>
    <row r="63" spans="1:9" ht="56.25">
      <c r="A63" s="145" t="s">
        <v>479</v>
      </c>
      <c r="B63" s="22" t="s">
        <v>628</v>
      </c>
      <c r="C63" s="22"/>
      <c r="D63" s="22"/>
      <c r="E63" s="22"/>
      <c r="F63" s="22"/>
      <c r="G63" s="17">
        <f>G64</f>
        <v>190.6</v>
      </c>
      <c r="H63" s="17">
        <f>H64</f>
        <v>0</v>
      </c>
      <c r="I63" s="17">
        <f>I64</f>
        <v>0</v>
      </c>
    </row>
    <row r="64" spans="1:9" ht="18.75">
      <c r="A64" s="40" t="s">
        <v>223</v>
      </c>
      <c r="B64" s="22" t="s">
        <v>628</v>
      </c>
      <c r="C64" s="22" t="s">
        <v>382</v>
      </c>
      <c r="D64" s="22" t="s">
        <v>173</v>
      </c>
      <c r="E64" s="22" t="s">
        <v>155</v>
      </c>
      <c r="F64" s="22" t="s">
        <v>222</v>
      </c>
      <c r="G64" s="17">
        <v>190.6</v>
      </c>
      <c r="H64" s="17">
        <v>0</v>
      </c>
      <c r="I64" s="17">
        <v>0</v>
      </c>
    </row>
    <row r="65" spans="1:9" ht="18.75">
      <c r="A65" s="40" t="s">
        <v>4</v>
      </c>
      <c r="B65" s="22" t="s">
        <v>2</v>
      </c>
      <c r="C65" s="22"/>
      <c r="D65" s="22"/>
      <c r="E65" s="22"/>
      <c r="F65" s="22"/>
      <c r="G65" s="17">
        <f>G66+G67</f>
        <v>170</v>
      </c>
      <c r="H65" s="17">
        <f>H66+H67</f>
        <v>170</v>
      </c>
      <c r="I65" s="17">
        <f>I66+I67</f>
        <v>170</v>
      </c>
    </row>
    <row r="66" spans="1:9" ht="18.75">
      <c r="A66" s="40" t="s">
        <v>223</v>
      </c>
      <c r="B66" s="22" t="s">
        <v>2</v>
      </c>
      <c r="C66" s="22" t="s">
        <v>407</v>
      </c>
      <c r="D66" s="22" t="s">
        <v>173</v>
      </c>
      <c r="E66" s="22" t="s">
        <v>155</v>
      </c>
      <c r="F66" s="22" t="s">
        <v>222</v>
      </c>
      <c r="G66" s="17">
        <v>90</v>
      </c>
      <c r="H66" s="17">
        <v>90</v>
      </c>
      <c r="I66" s="17">
        <v>90</v>
      </c>
    </row>
    <row r="67" spans="1:9" ht="18.75">
      <c r="A67" s="40" t="s">
        <v>223</v>
      </c>
      <c r="B67" s="22" t="s">
        <v>2</v>
      </c>
      <c r="C67" s="22" t="s">
        <v>382</v>
      </c>
      <c r="D67" s="22" t="s">
        <v>173</v>
      </c>
      <c r="E67" s="22" t="s">
        <v>155</v>
      </c>
      <c r="F67" s="22" t="s">
        <v>222</v>
      </c>
      <c r="G67" s="17">
        <v>80</v>
      </c>
      <c r="H67" s="17">
        <v>80</v>
      </c>
      <c r="I67" s="17">
        <v>80</v>
      </c>
    </row>
    <row r="68" spans="1:9" ht="75">
      <c r="A68" s="40" t="s">
        <v>410</v>
      </c>
      <c r="B68" s="22" t="s">
        <v>103</v>
      </c>
      <c r="C68" s="22"/>
      <c r="D68" s="22"/>
      <c r="E68" s="22"/>
      <c r="F68" s="22"/>
      <c r="G68" s="17">
        <f>G69</f>
        <v>87</v>
      </c>
      <c r="H68" s="17">
        <f>H69</f>
        <v>130</v>
      </c>
      <c r="I68" s="17">
        <f>I69</f>
        <v>130</v>
      </c>
    </row>
    <row r="69" spans="1:9" ht="18.75">
      <c r="A69" s="40" t="s">
        <v>223</v>
      </c>
      <c r="B69" s="22" t="s">
        <v>103</v>
      </c>
      <c r="C69" s="22" t="s">
        <v>382</v>
      </c>
      <c r="D69" s="22" t="s">
        <v>173</v>
      </c>
      <c r="E69" s="22" t="s">
        <v>155</v>
      </c>
      <c r="F69" s="22" t="s">
        <v>222</v>
      </c>
      <c r="G69" s="17">
        <v>87</v>
      </c>
      <c r="H69" s="17">
        <v>130</v>
      </c>
      <c r="I69" s="17">
        <v>130</v>
      </c>
    </row>
    <row r="70" spans="1:9" ht="18.75">
      <c r="A70" s="40" t="s">
        <v>5</v>
      </c>
      <c r="B70" s="22" t="s">
        <v>6</v>
      </c>
      <c r="C70" s="22"/>
      <c r="D70" s="22"/>
      <c r="E70" s="22"/>
      <c r="F70" s="22"/>
      <c r="G70" s="17">
        <f>G71+G74</f>
        <v>497</v>
      </c>
      <c r="H70" s="17">
        <f>H71+H74</f>
        <v>437.5</v>
      </c>
      <c r="I70" s="17">
        <f>I71+I74</f>
        <v>437.5</v>
      </c>
    </row>
    <row r="71" spans="1:9" ht="18.75">
      <c r="A71" s="40" t="s">
        <v>4</v>
      </c>
      <c r="B71" s="22" t="s">
        <v>7</v>
      </c>
      <c r="C71" s="22"/>
      <c r="D71" s="22"/>
      <c r="E71" s="22"/>
      <c r="F71" s="22"/>
      <c r="G71" s="17">
        <f>G72+G73</f>
        <v>216.5</v>
      </c>
      <c r="H71" s="17">
        <f>H72+H73</f>
        <v>200</v>
      </c>
      <c r="I71" s="17">
        <f>I72+I73</f>
        <v>200</v>
      </c>
    </row>
    <row r="72" spans="1:9" ht="18.75">
      <c r="A72" s="40" t="s">
        <v>223</v>
      </c>
      <c r="B72" s="22" t="s">
        <v>7</v>
      </c>
      <c r="C72" s="22" t="s">
        <v>407</v>
      </c>
      <c r="D72" s="22" t="s">
        <v>173</v>
      </c>
      <c r="E72" s="22" t="s">
        <v>155</v>
      </c>
      <c r="F72" s="22" t="s">
        <v>222</v>
      </c>
      <c r="G72" s="17">
        <v>100</v>
      </c>
      <c r="H72" s="17">
        <v>100</v>
      </c>
      <c r="I72" s="17">
        <v>100</v>
      </c>
    </row>
    <row r="73" spans="1:9" ht="18.75">
      <c r="A73" s="40" t="s">
        <v>223</v>
      </c>
      <c r="B73" s="22" t="s">
        <v>7</v>
      </c>
      <c r="C73" s="22" t="s">
        <v>382</v>
      </c>
      <c r="D73" s="22" t="s">
        <v>173</v>
      </c>
      <c r="E73" s="22" t="s">
        <v>155</v>
      </c>
      <c r="F73" s="22" t="s">
        <v>222</v>
      </c>
      <c r="G73" s="17">
        <v>116.5</v>
      </c>
      <c r="H73" s="17">
        <v>100</v>
      </c>
      <c r="I73" s="17">
        <v>100</v>
      </c>
    </row>
    <row r="74" spans="1:9" ht="75">
      <c r="A74" s="40" t="s">
        <v>410</v>
      </c>
      <c r="B74" s="22" t="s">
        <v>102</v>
      </c>
      <c r="C74" s="22"/>
      <c r="D74" s="22"/>
      <c r="E74" s="22"/>
      <c r="F74" s="22"/>
      <c r="G74" s="17">
        <f>G76+G75</f>
        <v>280.5</v>
      </c>
      <c r="H74" s="17">
        <f>H76+H75</f>
        <v>237.5</v>
      </c>
      <c r="I74" s="17">
        <f>I76+I75</f>
        <v>237.5</v>
      </c>
    </row>
    <row r="75" spans="1:9" ht="18.75">
      <c r="A75" s="40" t="s">
        <v>223</v>
      </c>
      <c r="B75" s="22" t="s">
        <v>102</v>
      </c>
      <c r="C75" s="22" t="s">
        <v>407</v>
      </c>
      <c r="D75" s="22" t="s">
        <v>173</v>
      </c>
      <c r="E75" s="22" t="s">
        <v>155</v>
      </c>
      <c r="F75" s="22" t="s">
        <v>222</v>
      </c>
      <c r="G75" s="17">
        <v>110</v>
      </c>
      <c r="H75" s="17">
        <v>110</v>
      </c>
      <c r="I75" s="17">
        <v>110</v>
      </c>
    </row>
    <row r="76" spans="1:9" ht="18.75">
      <c r="A76" s="40" t="s">
        <v>223</v>
      </c>
      <c r="B76" s="22" t="s">
        <v>102</v>
      </c>
      <c r="C76" s="22" t="s">
        <v>382</v>
      </c>
      <c r="D76" s="22" t="s">
        <v>173</v>
      </c>
      <c r="E76" s="22" t="s">
        <v>155</v>
      </c>
      <c r="F76" s="22" t="s">
        <v>222</v>
      </c>
      <c r="G76" s="17">
        <v>170.5</v>
      </c>
      <c r="H76" s="17">
        <v>127.5</v>
      </c>
      <c r="I76" s="17">
        <v>127.5</v>
      </c>
    </row>
    <row r="77" spans="1:9" ht="56.25">
      <c r="A77" s="40" t="s">
        <v>9</v>
      </c>
      <c r="B77" s="22" t="s">
        <v>8</v>
      </c>
      <c r="C77" s="22"/>
      <c r="D77" s="22"/>
      <c r="E77" s="22"/>
      <c r="F77" s="22"/>
      <c r="G77" s="17">
        <f aca="true" t="shared" si="5" ref="G77:I78">G78</f>
        <v>30</v>
      </c>
      <c r="H77" s="17">
        <f t="shared" si="5"/>
        <v>30</v>
      </c>
      <c r="I77" s="17">
        <f t="shared" si="5"/>
        <v>30</v>
      </c>
    </row>
    <row r="78" spans="1:9" ht="18.75">
      <c r="A78" s="40" t="s">
        <v>4</v>
      </c>
      <c r="B78" s="22" t="s">
        <v>10</v>
      </c>
      <c r="C78" s="22"/>
      <c r="D78" s="22"/>
      <c r="E78" s="22"/>
      <c r="F78" s="22"/>
      <c r="G78" s="17">
        <f t="shared" si="5"/>
        <v>30</v>
      </c>
      <c r="H78" s="17">
        <f t="shared" si="5"/>
        <v>30</v>
      </c>
      <c r="I78" s="17">
        <f t="shared" si="5"/>
        <v>30</v>
      </c>
    </row>
    <row r="79" spans="1:9" ht="37.5">
      <c r="A79" s="40" t="s">
        <v>118</v>
      </c>
      <c r="B79" s="22" t="s">
        <v>10</v>
      </c>
      <c r="C79" s="22" t="s">
        <v>382</v>
      </c>
      <c r="D79" s="22" t="s">
        <v>173</v>
      </c>
      <c r="E79" s="22" t="s">
        <v>155</v>
      </c>
      <c r="F79" s="22" t="s">
        <v>209</v>
      </c>
      <c r="G79" s="17">
        <v>30</v>
      </c>
      <c r="H79" s="17">
        <v>30</v>
      </c>
      <c r="I79" s="17">
        <v>30</v>
      </c>
    </row>
    <row r="80" spans="1:9" ht="37.5">
      <c r="A80" s="40" t="s">
        <v>99</v>
      </c>
      <c r="B80" s="22" t="s">
        <v>100</v>
      </c>
      <c r="C80" s="22"/>
      <c r="D80" s="22"/>
      <c r="E80" s="22"/>
      <c r="F80" s="22"/>
      <c r="G80" s="17">
        <f>G81+G84</f>
        <v>3240.5</v>
      </c>
      <c r="H80" s="17">
        <f>H81+H84</f>
        <v>170</v>
      </c>
      <c r="I80" s="17">
        <f>I81+I84</f>
        <v>170</v>
      </c>
    </row>
    <row r="81" spans="1:9" ht="75">
      <c r="A81" s="40" t="s">
        <v>410</v>
      </c>
      <c r="B81" s="22" t="s">
        <v>101</v>
      </c>
      <c r="C81" s="22"/>
      <c r="D81" s="22"/>
      <c r="E81" s="22"/>
      <c r="F81" s="22"/>
      <c r="G81" s="17">
        <f>G82+G83</f>
        <v>170</v>
      </c>
      <c r="H81" s="17">
        <f>H82+H83</f>
        <v>170</v>
      </c>
      <c r="I81" s="17">
        <f>I82+I83</f>
        <v>170</v>
      </c>
    </row>
    <row r="82" spans="1:9" ht="18.75">
      <c r="A82" s="40" t="s">
        <v>223</v>
      </c>
      <c r="B82" s="22" t="s">
        <v>101</v>
      </c>
      <c r="C82" s="22" t="s">
        <v>407</v>
      </c>
      <c r="D82" s="22" t="s">
        <v>173</v>
      </c>
      <c r="E82" s="22" t="s">
        <v>155</v>
      </c>
      <c r="F82" s="22" t="s">
        <v>222</v>
      </c>
      <c r="G82" s="17">
        <v>50</v>
      </c>
      <c r="H82" s="17">
        <v>50</v>
      </c>
      <c r="I82" s="17">
        <v>50</v>
      </c>
    </row>
    <row r="83" spans="1:9" ht="18.75">
      <c r="A83" s="40" t="s">
        <v>223</v>
      </c>
      <c r="B83" s="22" t="s">
        <v>101</v>
      </c>
      <c r="C83" s="22" t="s">
        <v>382</v>
      </c>
      <c r="D83" s="22" t="s">
        <v>173</v>
      </c>
      <c r="E83" s="22" t="s">
        <v>155</v>
      </c>
      <c r="F83" s="22" t="s">
        <v>222</v>
      </c>
      <c r="G83" s="17">
        <v>120</v>
      </c>
      <c r="H83" s="17">
        <v>120</v>
      </c>
      <c r="I83" s="17">
        <v>120</v>
      </c>
    </row>
    <row r="84" spans="1:9" ht="18.75">
      <c r="A84" s="146" t="s">
        <v>665</v>
      </c>
      <c r="B84" s="22" t="s">
        <v>629</v>
      </c>
      <c r="C84" s="22"/>
      <c r="D84" s="22"/>
      <c r="E84" s="22"/>
      <c r="F84" s="22"/>
      <c r="G84" s="17">
        <f aca="true" t="shared" si="6" ref="G84:I85">G85</f>
        <v>3070.5</v>
      </c>
      <c r="H84" s="17">
        <f t="shared" si="6"/>
        <v>0</v>
      </c>
      <c r="I84" s="17">
        <f t="shared" si="6"/>
        <v>0</v>
      </c>
    </row>
    <row r="85" spans="1:9" ht="37.5">
      <c r="A85" s="145" t="s">
        <v>631</v>
      </c>
      <c r="B85" s="22" t="s">
        <v>630</v>
      </c>
      <c r="C85" s="22"/>
      <c r="D85" s="22"/>
      <c r="E85" s="22"/>
      <c r="F85" s="22"/>
      <c r="G85" s="17">
        <f t="shared" si="6"/>
        <v>3070.5</v>
      </c>
      <c r="H85" s="17">
        <f t="shared" si="6"/>
        <v>0</v>
      </c>
      <c r="I85" s="17">
        <f t="shared" si="6"/>
        <v>0</v>
      </c>
    </row>
    <row r="86" spans="1:9" ht="18.75">
      <c r="A86" s="40" t="s">
        <v>223</v>
      </c>
      <c r="B86" s="22" t="s">
        <v>630</v>
      </c>
      <c r="C86" s="22" t="s">
        <v>382</v>
      </c>
      <c r="D86" s="22" t="s">
        <v>173</v>
      </c>
      <c r="E86" s="22" t="s">
        <v>155</v>
      </c>
      <c r="F86" s="22" t="s">
        <v>222</v>
      </c>
      <c r="G86" s="17">
        <v>3070.5</v>
      </c>
      <c r="H86" s="17">
        <v>0</v>
      </c>
      <c r="I86" s="17">
        <v>0</v>
      </c>
    </row>
    <row r="87" spans="1:9" ht="37.5">
      <c r="A87" s="140" t="s">
        <v>452</v>
      </c>
      <c r="B87" s="19" t="s">
        <v>11</v>
      </c>
      <c r="C87" s="19"/>
      <c r="D87" s="19"/>
      <c r="E87" s="19"/>
      <c r="F87" s="19"/>
      <c r="G87" s="20">
        <f>G88+G109+G117</f>
        <v>33337.7</v>
      </c>
      <c r="H87" s="20">
        <f>H88+H109+H117</f>
        <v>24462.899999999994</v>
      </c>
      <c r="I87" s="20">
        <f>I88+I109+I117</f>
        <v>24641.199999999997</v>
      </c>
    </row>
    <row r="88" spans="1:9" ht="37.5">
      <c r="A88" s="40" t="s">
        <v>48</v>
      </c>
      <c r="B88" s="22" t="s">
        <v>49</v>
      </c>
      <c r="C88" s="22"/>
      <c r="D88" s="22"/>
      <c r="E88" s="22"/>
      <c r="F88" s="22"/>
      <c r="G88" s="17">
        <f>G89+G95+G105</f>
        <v>26682.5</v>
      </c>
      <c r="H88" s="17">
        <f>H89+H95+H105</f>
        <v>18251.899999999998</v>
      </c>
      <c r="I88" s="17">
        <f>I89+I95+I105</f>
        <v>18478.7</v>
      </c>
    </row>
    <row r="89" spans="1:9" ht="37.5">
      <c r="A89" s="40" t="s">
        <v>30</v>
      </c>
      <c r="B89" s="22" t="s">
        <v>51</v>
      </c>
      <c r="C89" s="22"/>
      <c r="D89" s="22"/>
      <c r="E89" s="22"/>
      <c r="F89" s="22"/>
      <c r="G89" s="17">
        <f>G90</f>
        <v>459.19999999999993</v>
      </c>
      <c r="H89" s="17">
        <f>H90</f>
        <v>439.20000000000005</v>
      </c>
      <c r="I89" s="17">
        <f>I90</f>
        <v>439.20000000000005</v>
      </c>
    </row>
    <row r="90" spans="1:9" ht="56.25">
      <c r="A90" s="40" t="s">
        <v>411</v>
      </c>
      <c r="B90" s="22" t="s">
        <v>50</v>
      </c>
      <c r="C90" s="22"/>
      <c r="D90" s="22"/>
      <c r="E90" s="22"/>
      <c r="F90" s="22"/>
      <c r="G90" s="17">
        <f>G91+G92+G93+G94</f>
        <v>459.19999999999993</v>
      </c>
      <c r="H90" s="17">
        <f>H91+H92+H93+H94</f>
        <v>439.20000000000005</v>
      </c>
      <c r="I90" s="17">
        <f>I91+I92+I93+I94</f>
        <v>439.20000000000005</v>
      </c>
    </row>
    <row r="91" spans="1:9" ht="37.5">
      <c r="A91" s="40" t="s">
        <v>118</v>
      </c>
      <c r="B91" s="22" t="s">
        <v>50</v>
      </c>
      <c r="C91" s="22" t="s">
        <v>406</v>
      </c>
      <c r="D91" s="51">
        <v>10</v>
      </c>
      <c r="E91" s="22" t="s">
        <v>154</v>
      </c>
      <c r="F91" s="22" t="s">
        <v>209</v>
      </c>
      <c r="G91" s="17">
        <v>2.7</v>
      </c>
      <c r="H91" s="17">
        <v>2.7</v>
      </c>
      <c r="I91" s="17">
        <v>2.7</v>
      </c>
    </row>
    <row r="92" spans="1:9" ht="37.5">
      <c r="A92" s="40" t="s">
        <v>256</v>
      </c>
      <c r="B92" s="22" t="s">
        <v>50</v>
      </c>
      <c r="C92" s="22" t="s">
        <v>406</v>
      </c>
      <c r="D92" s="51">
        <v>10</v>
      </c>
      <c r="E92" s="22" t="s">
        <v>154</v>
      </c>
      <c r="F92" s="22" t="s">
        <v>255</v>
      </c>
      <c r="G92" s="17">
        <v>196.7</v>
      </c>
      <c r="H92" s="17">
        <v>202.8</v>
      </c>
      <c r="I92" s="17">
        <v>202.8</v>
      </c>
    </row>
    <row r="93" spans="1:9" ht="37.5">
      <c r="A93" s="40" t="s">
        <v>118</v>
      </c>
      <c r="B93" s="22" t="s">
        <v>50</v>
      </c>
      <c r="C93" s="22" t="s">
        <v>382</v>
      </c>
      <c r="D93" s="51">
        <v>10</v>
      </c>
      <c r="E93" s="22" t="s">
        <v>154</v>
      </c>
      <c r="F93" s="22" t="s">
        <v>209</v>
      </c>
      <c r="G93" s="17">
        <v>6.7</v>
      </c>
      <c r="H93" s="17">
        <v>11.3</v>
      </c>
      <c r="I93" s="17">
        <v>11.3</v>
      </c>
    </row>
    <row r="94" spans="1:9" ht="37.5">
      <c r="A94" s="40" t="s">
        <v>256</v>
      </c>
      <c r="B94" s="22" t="s">
        <v>50</v>
      </c>
      <c r="C94" s="22" t="s">
        <v>382</v>
      </c>
      <c r="D94" s="51">
        <v>10</v>
      </c>
      <c r="E94" s="22" t="s">
        <v>154</v>
      </c>
      <c r="F94" s="22" t="s">
        <v>255</v>
      </c>
      <c r="G94" s="17">
        <v>253.1</v>
      </c>
      <c r="H94" s="17">
        <v>222.4</v>
      </c>
      <c r="I94" s="17">
        <v>222.4</v>
      </c>
    </row>
    <row r="95" spans="1:9" ht="18.75">
      <c r="A95" s="40" t="s">
        <v>119</v>
      </c>
      <c r="B95" s="22" t="s">
        <v>53</v>
      </c>
      <c r="C95" s="22"/>
      <c r="D95" s="51"/>
      <c r="E95" s="22"/>
      <c r="F95" s="22"/>
      <c r="G95" s="17">
        <f>G96+G99+G103+G101</f>
        <v>9443.7</v>
      </c>
      <c r="H95" s="17">
        <f>H96+H99+H103+H101</f>
        <v>2620.3999999999996</v>
      </c>
      <c r="I95" s="17">
        <f>I96+I99+I103+I101</f>
        <v>2620.3999999999996</v>
      </c>
    </row>
    <row r="96" spans="1:9" ht="56.25">
      <c r="A96" s="40" t="s">
        <v>354</v>
      </c>
      <c r="B96" s="22" t="s">
        <v>114</v>
      </c>
      <c r="C96" s="22"/>
      <c r="D96" s="22"/>
      <c r="E96" s="22"/>
      <c r="F96" s="22"/>
      <c r="G96" s="17">
        <f>G97+G98</f>
        <v>1667</v>
      </c>
      <c r="H96" s="17">
        <f>H97+H98</f>
        <v>1665</v>
      </c>
      <c r="I96" s="17">
        <f>I97+I98</f>
        <v>1665</v>
      </c>
    </row>
    <row r="97" spans="1:9" ht="37.5">
      <c r="A97" s="40" t="s">
        <v>118</v>
      </c>
      <c r="B97" s="22" t="s">
        <v>114</v>
      </c>
      <c r="C97" s="22" t="s">
        <v>382</v>
      </c>
      <c r="D97" s="22" t="s">
        <v>157</v>
      </c>
      <c r="E97" s="22" t="s">
        <v>151</v>
      </c>
      <c r="F97" s="22" t="s">
        <v>209</v>
      </c>
      <c r="G97" s="17">
        <v>7.6</v>
      </c>
      <c r="H97" s="17">
        <v>8.4</v>
      </c>
      <c r="I97" s="17">
        <v>8.4</v>
      </c>
    </row>
    <row r="98" spans="1:9" ht="18.75">
      <c r="A98" s="40" t="s">
        <v>116</v>
      </c>
      <c r="B98" s="22" t="s">
        <v>114</v>
      </c>
      <c r="C98" s="22" t="s">
        <v>382</v>
      </c>
      <c r="D98" s="22" t="s">
        <v>157</v>
      </c>
      <c r="E98" s="22" t="s">
        <v>151</v>
      </c>
      <c r="F98" s="22" t="s">
        <v>242</v>
      </c>
      <c r="G98" s="17">
        <v>1659.4</v>
      </c>
      <c r="H98" s="17">
        <v>1656.6</v>
      </c>
      <c r="I98" s="17">
        <v>1656.6</v>
      </c>
    </row>
    <row r="99" spans="1:9" ht="37.5">
      <c r="A99" s="40" t="s">
        <v>355</v>
      </c>
      <c r="B99" s="22" t="s">
        <v>112</v>
      </c>
      <c r="C99" s="22"/>
      <c r="D99" s="51"/>
      <c r="E99" s="22"/>
      <c r="F99" s="22"/>
      <c r="G99" s="17">
        <f>G100</f>
        <v>135.7</v>
      </c>
      <c r="H99" s="17">
        <f>H100</f>
        <v>165.6</v>
      </c>
      <c r="I99" s="17">
        <f>I100</f>
        <v>165.6</v>
      </c>
    </row>
    <row r="100" spans="1:9" ht="18.75">
      <c r="A100" s="40" t="s">
        <v>116</v>
      </c>
      <c r="B100" s="22" t="s">
        <v>113</v>
      </c>
      <c r="C100" s="22" t="s">
        <v>382</v>
      </c>
      <c r="D100" s="51">
        <v>10</v>
      </c>
      <c r="E100" s="22" t="s">
        <v>154</v>
      </c>
      <c r="F100" s="22" t="s">
        <v>242</v>
      </c>
      <c r="G100" s="17">
        <v>135.7</v>
      </c>
      <c r="H100" s="17">
        <v>165.6</v>
      </c>
      <c r="I100" s="17">
        <v>165.6</v>
      </c>
    </row>
    <row r="101" spans="1:9" ht="93.75">
      <c r="A101" s="40" t="s">
        <v>627</v>
      </c>
      <c r="B101" s="22" t="s">
        <v>626</v>
      </c>
      <c r="C101" s="22"/>
      <c r="D101" s="51"/>
      <c r="E101" s="22"/>
      <c r="F101" s="22"/>
      <c r="G101" s="17">
        <f>G102</f>
        <v>7641</v>
      </c>
      <c r="H101" s="17">
        <f>H102</f>
        <v>0</v>
      </c>
      <c r="I101" s="17">
        <f>I102</f>
        <v>0</v>
      </c>
    </row>
    <row r="102" spans="1:9" ht="37.5">
      <c r="A102" s="40" t="s">
        <v>256</v>
      </c>
      <c r="B102" s="22" t="s">
        <v>626</v>
      </c>
      <c r="C102" s="22" t="s">
        <v>382</v>
      </c>
      <c r="D102" s="51">
        <v>10</v>
      </c>
      <c r="E102" s="22" t="s">
        <v>154</v>
      </c>
      <c r="F102" s="22" t="s">
        <v>255</v>
      </c>
      <c r="G102" s="17">
        <v>7641</v>
      </c>
      <c r="H102" s="17">
        <v>0</v>
      </c>
      <c r="I102" s="17">
        <v>0</v>
      </c>
    </row>
    <row r="103" spans="1:9" ht="18.75">
      <c r="A103" s="40" t="s">
        <v>569</v>
      </c>
      <c r="B103" s="46" t="s">
        <v>478</v>
      </c>
      <c r="C103" s="22"/>
      <c r="D103" s="51"/>
      <c r="E103" s="22"/>
      <c r="F103" s="22"/>
      <c r="G103" s="17">
        <f>G104</f>
        <v>0</v>
      </c>
      <c r="H103" s="17">
        <f>H104</f>
        <v>789.8</v>
      </c>
      <c r="I103" s="17">
        <f>I104</f>
        <v>789.8</v>
      </c>
    </row>
    <row r="104" spans="1:9" ht="37.5">
      <c r="A104" s="40" t="s">
        <v>256</v>
      </c>
      <c r="B104" s="46" t="s">
        <v>478</v>
      </c>
      <c r="C104" s="22" t="s">
        <v>382</v>
      </c>
      <c r="D104" s="51">
        <v>10</v>
      </c>
      <c r="E104" s="22" t="s">
        <v>154</v>
      </c>
      <c r="F104" s="22" t="s">
        <v>255</v>
      </c>
      <c r="G104" s="17">
        <v>0</v>
      </c>
      <c r="H104" s="17">
        <v>789.8</v>
      </c>
      <c r="I104" s="17">
        <v>789.8</v>
      </c>
    </row>
    <row r="105" spans="1:9" ht="78" customHeight="1">
      <c r="A105" s="40" t="s">
        <v>637</v>
      </c>
      <c r="B105" s="46" t="s">
        <v>636</v>
      </c>
      <c r="C105" s="22"/>
      <c r="D105" s="51"/>
      <c r="E105" s="22"/>
      <c r="F105" s="22"/>
      <c r="G105" s="17">
        <f>G106</f>
        <v>16779.6</v>
      </c>
      <c r="H105" s="17">
        <f>H106</f>
        <v>15192.3</v>
      </c>
      <c r="I105" s="17">
        <f>I106</f>
        <v>15419.1</v>
      </c>
    </row>
    <row r="106" spans="1:9" ht="113.25" customHeight="1">
      <c r="A106" s="144" t="s">
        <v>638</v>
      </c>
      <c r="B106" s="22" t="s">
        <v>634</v>
      </c>
      <c r="C106" s="22"/>
      <c r="D106" s="51"/>
      <c r="E106" s="22"/>
      <c r="F106" s="22"/>
      <c r="G106" s="17">
        <f>G107+G108</f>
        <v>16779.6</v>
      </c>
      <c r="H106" s="17">
        <f>H107+H108</f>
        <v>15192.3</v>
      </c>
      <c r="I106" s="17">
        <f>I107+I108</f>
        <v>15419.1</v>
      </c>
    </row>
    <row r="107" spans="1:9" ht="37.5">
      <c r="A107" s="40" t="s">
        <v>118</v>
      </c>
      <c r="B107" s="22" t="s">
        <v>634</v>
      </c>
      <c r="C107" s="22" t="s">
        <v>382</v>
      </c>
      <c r="D107" s="22" t="s">
        <v>151</v>
      </c>
      <c r="E107" s="22" t="s">
        <v>152</v>
      </c>
      <c r="F107" s="22" t="s">
        <v>209</v>
      </c>
      <c r="G107" s="17">
        <v>248</v>
      </c>
      <c r="H107" s="17">
        <v>0</v>
      </c>
      <c r="I107" s="17">
        <v>0</v>
      </c>
    </row>
    <row r="108" spans="1:9" ht="18.75">
      <c r="A108" s="40" t="s">
        <v>116</v>
      </c>
      <c r="B108" s="22" t="s">
        <v>634</v>
      </c>
      <c r="C108" s="22" t="s">
        <v>382</v>
      </c>
      <c r="D108" s="51">
        <v>10</v>
      </c>
      <c r="E108" s="22" t="s">
        <v>154</v>
      </c>
      <c r="F108" s="22" t="s">
        <v>242</v>
      </c>
      <c r="G108" s="17">
        <v>16531.6</v>
      </c>
      <c r="H108" s="17">
        <v>15192.3</v>
      </c>
      <c r="I108" s="17">
        <v>15419.1</v>
      </c>
    </row>
    <row r="109" spans="1:9" ht="18.75">
      <c r="A109" s="40" t="s">
        <v>55</v>
      </c>
      <c r="B109" s="22" t="s">
        <v>54</v>
      </c>
      <c r="C109" s="22"/>
      <c r="D109" s="22"/>
      <c r="E109" s="22"/>
      <c r="F109" s="22"/>
      <c r="G109" s="17">
        <f>G110</f>
        <v>1217.1</v>
      </c>
      <c r="H109" s="17">
        <f>H110</f>
        <v>1087.1</v>
      </c>
      <c r="I109" s="17">
        <f>I110</f>
        <v>1087.1</v>
      </c>
    </row>
    <row r="110" spans="1:9" ht="56.25">
      <c r="A110" s="40" t="s">
        <v>383</v>
      </c>
      <c r="B110" s="22" t="s">
        <v>68</v>
      </c>
      <c r="C110" s="22"/>
      <c r="D110" s="22"/>
      <c r="E110" s="22"/>
      <c r="F110" s="22"/>
      <c r="G110" s="17">
        <f>G111+G114</f>
        <v>1217.1</v>
      </c>
      <c r="H110" s="17">
        <f>H111+H114</f>
        <v>1087.1</v>
      </c>
      <c r="I110" s="17">
        <f>I111+I114</f>
        <v>1087.1</v>
      </c>
    </row>
    <row r="111" spans="1:9" ht="150">
      <c r="A111" s="144" t="s">
        <v>549</v>
      </c>
      <c r="B111" s="22" t="s">
        <v>96</v>
      </c>
      <c r="C111" s="22"/>
      <c r="D111" s="22"/>
      <c r="E111" s="22" t="s">
        <v>199</v>
      </c>
      <c r="F111" s="22"/>
      <c r="G111" s="17">
        <f>G112+G113</f>
        <v>595</v>
      </c>
      <c r="H111" s="17">
        <f>H112+H113</f>
        <v>0</v>
      </c>
      <c r="I111" s="17">
        <f>I112+I113</f>
        <v>0</v>
      </c>
    </row>
    <row r="112" spans="1:9" ht="30.75" customHeight="1">
      <c r="A112" s="40" t="s">
        <v>205</v>
      </c>
      <c r="B112" s="22" t="s">
        <v>96</v>
      </c>
      <c r="C112" s="22" t="s">
        <v>382</v>
      </c>
      <c r="D112" s="22" t="s">
        <v>151</v>
      </c>
      <c r="E112" s="22" t="s">
        <v>152</v>
      </c>
      <c r="F112" s="22" t="s">
        <v>206</v>
      </c>
      <c r="G112" s="17">
        <v>508.8</v>
      </c>
      <c r="H112" s="17">
        <v>0</v>
      </c>
      <c r="I112" s="17">
        <v>0</v>
      </c>
    </row>
    <row r="113" spans="1:9" ht="37.5">
      <c r="A113" s="40" t="s">
        <v>118</v>
      </c>
      <c r="B113" s="22" t="s">
        <v>96</v>
      </c>
      <c r="C113" s="22" t="s">
        <v>382</v>
      </c>
      <c r="D113" s="22" t="s">
        <v>151</v>
      </c>
      <c r="E113" s="22" t="s">
        <v>152</v>
      </c>
      <c r="F113" s="22" t="s">
        <v>209</v>
      </c>
      <c r="G113" s="17">
        <v>86.2</v>
      </c>
      <c r="H113" s="17">
        <v>0</v>
      </c>
      <c r="I113" s="17">
        <v>0</v>
      </c>
    </row>
    <row r="114" spans="1:9" ht="156.75" customHeight="1">
      <c r="A114" s="40" t="s">
        <v>642</v>
      </c>
      <c r="B114" s="22" t="s">
        <v>643</v>
      </c>
      <c r="C114" s="22"/>
      <c r="D114" s="22"/>
      <c r="E114" s="22"/>
      <c r="F114" s="22"/>
      <c r="G114" s="17">
        <f>G115+G116</f>
        <v>622.0999999999999</v>
      </c>
      <c r="H114" s="17">
        <f>H115+H116</f>
        <v>1087.1</v>
      </c>
      <c r="I114" s="17">
        <f>I115+I116</f>
        <v>1087.1</v>
      </c>
    </row>
    <row r="115" spans="1:9" ht="37.5">
      <c r="A115" s="40" t="s">
        <v>205</v>
      </c>
      <c r="B115" s="22" t="s">
        <v>643</v>
      </c>
      <c r="C115" s="22" t="s">
        <v>382</v>
      </c>
      <c r="D115" s="22" t="s">
        <v>151</v>
      </c>
      <c r="E115" s="22" t="s">
        <v>152</v>
      </c>
      <c r="F115" s="22" t="s">
        <v>206</v>
      </c>
      <c r="G115" s="17">
        <v>280.2</v>
      </c>
      <c r="H115" s="17">
        <v>907.8</v>
      </c>
      <c r="I115" s="17">
        <v>907.8</v>
      </c>
    </row>
    <row r="116" spans="1:9" ht="37.5">
      <c r="A116" s="40" t="s">
        <v>118</v>
      </c>
      <c r="B116" s="22" t="s">
        <v>643</v>
      </c>
      <c r="C116" s="22" t="s">
        <v>382</v>
      </c>
      <c r="D116" s="22" t="s">
        <v>151</v>
      </c>
      <c r="E116" s="22" t="s">
        <v>152</v>
      </c>
      <c r="F116" s="22" t="s">
        <v>209</v>
      </c>
      <c r="G116" s="17">
        <v>341.9</v>
      </c>
      <c r="H116" s="17">
        <v>179.3</v>
      </c>
      <c r="I116" s="17">
        <v>179.3</v>
      </c>
    </row>
    <row r="117" spans="1:9" ht="37.5">
      <c r="A117" s="40" t="s">
        <v>451</v>
      </c>
      <c r="B117" s="22" t="s">
        <v>12</v>
      </c>
      <c r="C117" s="22"/>
      <c r="D117" s="22"/>
      <c r="E117" s="22"/>
      <c r="F117" s="22"/>
      <c r="G117" s="17">
        <f>G118+G127+G130</f>
        <v>5438.099999999999</v>
      </c>
      <c r="H117" s="17">
        <f>H118+H127+H130</f>
        <v>5123.9</v>
      </c>
      <c r="I117" s="17">
        <f>I118+I127+I130</f>
        <v>5075.4</v>
      </c>
    </row>
    <row r="118" spans="1:9" ht="37.5">
      <c r="A118" s="40" t="s">
        <v>453</v>
      </c>
      <c r="B118" s="22" t="s">
        <v>13</v>
      </c>
      <c r="C118" s="22"/>
      <c r="D118" s="22"/>
      <c r="E118" s="22"/>
      <c r="F118" s="22"/>
      <c r="G118" s="17">
        <f>G119+G121+G123+G125</f>
        <v>5148.2</v>
      </c>
      <c r="H118" s="17">
        <f>H119+H121+H123+H125</f>
        <v>4843.9</v>
      </c>
      <c r="I118" s="17">
        <f>I119+I121+I123+I125</f>
        <v>4795.4</v>
      </c>
    </row>
    <row r="119" spans="1:9" ht="37.5">
      <c r="A119" s="40" t="s">
        <v>439</v>
      </c>
      <c r="B119" s="22" t="s">
        <v>115</v>
      </c>
      <c r="C119" s="22"/>
      <c r="D119" s="22"/>
      <c r="E119" s="22"/>
      <c r="F119" s="22"/>
      <c r="G119" s="17">
        <f>G120</f>
        <v>2012.5</v>
      </c>
      <c r="H119" s="17">
        <f>H120</f>
        <v>1698.3</v>
      </c>
      <c r="I119" s="17">
        <f>I120</f>
        <v>1649.8</v>
      </c>
    </row>
    <row r="120" spans="1:9" ht="18.75">
      <c r="A120" s="40" t="s">
        <v>223</v>
      </c>
      <c r="B120" s="22" t="s">
        <v>115</v>
      </c>
      <c r="C120" s="22" t="s">
        <v>382</v>
      </c>
      <c r="D120" s="22" t="s">
        <v>160</v>
      </c>
      <c r="E120" s="22" t="s">
        <v>160</v>
      </c>
      <c r="F120" s="22" t="s">
        <v>222</v>
      </c>
      <c r="G120" s="17">
        <v>2012.5</v>
      </c>
      <c r="H120" s="17">
        <v>1698.3</v>
      </c>
      <c r="I120" s="17">
        <v>1649.8</v>
      </c>
    </row>
    <row r="121" spans="1:9" ht="37.5">
      <c r="A121" s="40" t="s">
        <v>47</v>
      </c>
      <c r="B121" s="22" t="s">
        <v>46</v>
      </c>
      <c r="C121" s="22"/>
      <c r="D121" s="22"/>
      <c r="E121" s="22"/>
      <c r="F121" s="22"/>
      <c r="G121" s="17">
        <f>G122</f>
        <v>512.2</v>
      </c>
      <c r="H121" s="17">
        <f>H122</f>
        <v>522.1</v>
      </c>
      <c r="I121" s="17">
        <f>I122</f>
        <v>522.1</v>
      </c>
    </row>
    <row r="122" spans="1:9" ht="18.75">
      <c r="A122" s="40" t="s">
        <v>223</v>
      </c>
      <c r="B122" s="22" t="s">
        <v>46</v>
      </c>
      <c r="C122" s="22" t="s">
        <v>407</v>
      </c>
      <c r="D122" s="22" t="s">
        <v>160</v>
      </c>
      <c r="E122" s="22" t="s">
        <v>160</v>
      </c>
      <c r="F122" s="22" t="s">
        <v>222</v>
      </c>
      <c r="G122" s="17">
        <v>512.2</v>
      </c>
      <c r="H122" s="17">
        <v>522.1</v>
      </c>
      <c r="I122" s="17">
        <v>522.1</v>
      </c>
    </row>
    <row r="123" spans="1:9" ht="75">
      <c r="A123" s="40" t="s">
        <v>364</v>
      </c>
      <c r="B123" s="22" t="s">
        <v>82</v>
      </c>
      <c r="C123" s="22"/>
      <c r="D123" s="22"/>
      <c r="E123" s="22"/>
      <c r="F123" s="22"/>
      <c r="G123" s="17">
        <f>G124</f>
        <v>2040.8</v>
      </c>
      <c r="H123" s="17">
        <f>H124</f>
        <v>2040.8</v>
      </c>
      <c r="I123" s="17">
        <f>I124</f>
        <v>2040.8</v>
      </c>
    </row>
    <row r="124" spans="1:9" ht="18.75">
      <c r="A124" s="40" t="s">
        <v>223</v>
      </c>
      <c r="B124" s="22" t="s">
        <v>82</v>
      </c>
      <c r="C124" s="22" t="s">
        <v>384</v>
      </c>
      <c r="D124" s="22" t="s">
        <v>160</v>
      </c>
      <c r="E124" s="22" t="s">
        <v>160</v>
      </c>
      <c r="F124" s="22" t="s">
        <v>222</v>
      </c>
      <c r="G124" s="17">
        <v>2040.8</v>
      </c>
      <c r="H124" s="17">
        <v>2040.8</v>
      </c>
      <c r="I124" s="17">
        <v>2040.8</v>
      </c>
    </row>
    <row r="125" spans="1:9" ht="56.25">
      <c r="A125" s="40" t="s">
        <v>479</v>
      </c>
      <c r="B125" s="22" t="s">
        <v>500</v>
      </c>
      <c r="C125" s="22"/>
      <c r="D125" s="22"/>
      <c r="E125" s="22"/>
      <c r="F125" s="22"/>
      <c r="G125" s="17">
        <f>G126</f>
        <v>582.7</v>
      </c>
      <c r="H125" s="17">
        <f>H126</f>
        <v>582.7</v>
      </c>
      <c r="I125" s="17">
        <f>I126</f>
        <v>582.7</v>
      </c>
    </row>
    <row r="126" spans="1:9" ht="18.75">
      <c r="A126" s="40" t="s">
        <v>223</v>
      </c>
      <c r="B126" s="22" t="s">
        <v>500</v>
      </c>
      <c r="C126" s="22" t="s">
        <v>382</v>
      </c>
      <c r="D126" s="22" t="s">
        <v>160</v>
      </c>
      <c r="E126" s="22" t="s">
        <v>160</v>
      </c>
      <c r="F126" s="22" t="s">
        <v>222</v>
      </c>
      <c r="G126" s="17">
        <v>582.7</v>
      </c>
      <c r="H126" s="17">
        <v>582.7</v>
      </c>
      <c r="I126" s="17">
        <v>582.7</v>
      </c>
    </row>
    <row r="127" spans="1:9" ht="56.25">
      <c r="A127" s="40" t="s">
        <v>24</v>
      </c>
      <c r="B127" s="22" t="s">
        <v>43</v>
      </c>
      <c r="C127" s="22"/>
      <c r="D127" s="22"/>
      <c r="E127" s="22"/>
      <c r="F127" s="22"/>
      <c r="G127" s="17">
        <f aca="true" t="shared" si="7" ref="G127:I128">G128</f>
        <v>264.9</v>
      </c>
      <c r="H127" s="17">
        <f t="shared" si="7"/>
        <v>265</v>
      </c>
      <c r="I127" s="17">
        <f t="shared" si="7"/>
        <v>265</v>
      </c>
    </row>
    <row r="128" spans="1:9" ht="37.5">
      <c r="A128" s="40" t="s">
        <v>47</v>
      </c>
      <c r="B128" s="22" t="s">
        <v>44</v>
      </c>
      <c r="C128" s="22"/>
      <c r="D128" s="22"/>
      <c r="E128" s="22"/>
      <c r="F128" s="22"/>
      <c r="G128" s="17">
        <f>G129</f>
        <v>264.9</v>
      </c>
      <c r="H128" s="17">
        <f t="shared" si="7"/>
        <v>265</v>
      </c>
      <c r="I128" s="17">
        <f t="shared" si="7"/>
        <v>265</v>
      </c>
    </row>
    <row r="129" spans="1:9" ht="18.75">
      <c r="A129" s="40" t="s">
        <v>223</v>
      </c>
      <c r="B129" s="22" t="s">
        <v>44</v>
      </c>
      <c r="C129" s="22" t="s">
        <v>407</v>
      </c>
      <c r="D129" s="22" t="s">
        <v>160</v>
      </c>
      <c r="E129" s="22" t="s">
        <v>160</v>
      </c>
      <c r="F129" s="22" t="s">
        <v>222</v>
      </c>
      <c r="G129" s="17">
        <v>264.9</v>
      </c>
      <c r="H129" s="17">
        <v>265</v>
      </c>
      <c r="I129" s="17">
        <v>265</v>
      </c>
    </row>
    <row r="130" spans="1:9" ht="75">
      <c r="A130" s="40" t="s">
        <v>470</v>
      </c>
      <c r="B130" s="51" t="s">
        <v>371</v>
      </c>
      <c r="C130" s="51"/>
      <c r="D130" s="22"/>
      <c r="E130" s="22"/>
      <c r="F130" s="22"/>
      <c r="G130" s="17">
        <f aca="true" t="shared" si="8" ref="G130:I131">G131</f>
        <v>25</v>
      </c>
      <c r="H130" s="17">
        <f t="shared" si="8"/>
        <v>15</v>
      </c>
      <c r="I130" s="17">
        <f t="shared" si="8"/>
        <v>15</v>
      </c>
    </row>
    <row r="131" spans="1:9" ht="37.5">
      <c r="A131" s="40" t="s">
        <v>47</v>
      </c>
      <c r="B131" s="51" t="s">
        <v>45</v>
      </c>
      <c r="C131" s="51"/>
      <c r="D131" s="22"/>
      <c r="E131" s="22"/>
      <c r="F131" s="22"/>
      <c r="G131" s="17">
        <f t="shared" si="8"/>
        <v>25</v>
      </c>
      <c r="H131" s="17">
        <f t="shared" si="8"/>
        <v>15</v>
      </c>
      <c r="I131" s="17">
        <f t="shared" si="8"/>
        <v>15</v>
      </c>
    </row>
    <row r="132" spans="1:9" ht="18.75">
      <c r="A132" s="40" t="s">
        <v>223</v>
      </c>
      <c r="B132" s="51" t="s">
        <v>45</v>
      </c>
      <c r="C132" s="51">
        <v>115</v>
      </c>
      <c r="D132" s="22" t="s">
        <v>391</v>
      </c>
      <c r="E132" s="22" t="s">
        <v>160</v>
      </c>
      <c r="F132" s="22" t="s">
        <v>222</v>
      </c>
      <c r="G132" s="17">
        <v>25</v>
      </c>
      <c r="H132" s="17">
        <v>15</v>
      </c>
      <c r="I132" s="17">
        <v>15</v>
      </c>
    </row>
    <row r="133" spans="1:9" ht="37.5">
      <c r="A133" s="140" t="s">
        <v>454</v>
      </c>
      <c r="B133" s="19" t="s">
        <v>312</v>
      </c>
      <c r="C133" s="19"/>
      <c r="D133" s="19"/>
      <c r="E133" s="19"/>
      <c r="F133" s="19"/>
      <c r="G133" s="20">
        <f>G134+G145+G155+G173+G167+G179</f>
        <v>40704.3</v>
      </c>
      <c r="H133" s="20">
        <f>H134+H145+H155+H173+H167+H179</f>
        <v>39684.8</v>
      </c>
      <c r="I133" s="20">
        <f>I134+I145+I155+I173+I167+I179</f>
        <v>38725.5</v>
      </c>
    </row>
    <row r="134" spans="1:9" ht="75">
      <c r="A134" s="40" t="s">
        <v>563</v>
      </c>
      <c r="B134" s="22" t="s">
        <v>313</v>
      </c>
      <c r="C134" s="22"/>
      <c r="D134" s="22"/>
      <c r="E134" s="22"/>
      <c r="F134" s="22"/>
      <c r="G134" s="17">
        <f>G135+G140</f>
        <v>6043.7</v>
      </c>
      <c r="H134" s="17">
        <f>H135+H140</f>
        <v>6423</v>
      </c>
      <c r="I134" s="17">
        <f>I135+I140</f>
        <v>6273.9</v>
      </c>
    </row>
    <row r="135" spans="1:9" ht="18.75">
      <c r="A135" s="40" t="s">
        <v>471</v>
      </c>
      <c r="B135" s="22" t="s">
        <v>314</v>
      </c>
      <c r="C135" s="22"/>
      <c r="D135" s="22"/>
      <c r="E135" s="22"/>
      <c r="F135" s="22"/>
      <c r="G135" s="17">
        <f>G136+G138</f>
        <v>1622.5</v>
      </c>
      <c r="H135" s="17">
        <f>H136+H138</f>
        <v>1685.6999999999998</v>
      </c>
      <c r="I135" s="17">
        <f>I136+I138</f>
        <v>1660.1</v>
      </c>
    </row>
    <row r="136" spans="1:9" ht="18.75">
      <c r="A136" s="40" t="s">
        <v>224</v>
      </c>
      <c r="B136" s="22" t="s">
        <v>315</v>
      </c>
      <c r="C136" s="22"/>
      <c r="D136" s="22"/>
      <c r="E136" s="22"/>
      <c r="F136" s="22"/>
      <c r="G136" s="17">
        <f>G137</f>
        <v>1363.6</v>
      </c>
      <c r="H136" s="17">
        <f>H137</f>
        <v>1514.1</v>
      </c>
      <c r="I136" s="17">
        <f>I137</f>
        <v>1488.5</v>
      </c>
    </row>
    <row r="137" spans="1:9" ht="18.75">
      <c r="A137" s="40" t="s">
        <v>223</v>
      </c>
      <c r="B137" s="22" t="s">
        <v>315</v>
      </c>
      <c r="C137" s="22" t="s">
        <v>406</v>
      </c>
      <c r="D137" s="22" t="s">
        <v>164</v>
      </c>
      <c r="E137" s="22" t="s">
        <v>151</v>
      </c>
      <c r="F137" s="22" t="s">
        <v>222</v>
      </c>
      <c r="G137" s="17">
        <v>1363.6</v>
      </c>
      <c r="H137" s="17">
        <v>1514.1</v>
      </c>
      <c r="I137" s="17">
        <v>1488.5</v>
      </c>
    </row>
    <row r="138" spans="1:9" ht="56.25">
      <c r="A138" s="40" t="s">
        <v>479</v>
      </c>
      <c r="B138" s="22" t="s">
        <v>481</v>
      </c>
      <c r="C138" s="22"/>
      <c r="D138" s="22"/>
      <c r="E138" s="22"/>
      <c r="F138" s="22"/>
      <c r="G138" s="17">
        <f>G139</f>
        <v>258.9</v>
      </c>
      <c r="H138" s="17">
        <f>H139</f>
        <v>171.6</v>
      </c>
      <c r="I138" s="17">
        <f>I139</f>
        <v>171.6</v>
      </c>
    </row>
    <row r="139" spans="1:9" ht="18.75">
      <c r="A139" s="40" t="s">
        <v>223</v>
      </c>
      <c r="B139" s="22" t="s">
        <v>481</v>
      </c>
      <c r="C139" s="22" t="s">
        <v>406</v>
      </c>
      <c r="D139" s="22" t="s">
        <v>164</v>
      </c>
      <c r="E139" s="22" t="s">
        <v>151</v>
      </c>
      <c r="F139" s="22" t="s">
        <v>222</v>
      </c>
      <c r="G139" s="17">
        <v>258.9</v>
      </c>
      <c r="H139" s="17">
        <v>171.6</v>
      </c>
      <c r="I139" s="17">
        <v>171.6</v>
      </c>
    </row>
    <row r="140" spans="1:9" ht="18.75">
      <c r="A140" s="40" t="s">
        <v>472</v>
      </c>
      <c r="B140" s="22" t="s">
        <v>69</v>
      </c>
      <c r="C140" s="22"/>
      <c r="D140" s="22"/>
      <c r="E140" s="22"/>
      <c r="F140" s="22"/>
      <c r="G140" s="17">
        <f>G141+G143</f>
        <v>4421.2</v>
      </c>
      <c r="H140" s="17">
        <f>H141+H143</f>
        <v>4737.3</v>
      </c>
      <c r="I140" s="17">
        <f>I141+I143</f>
        <v>4613.8</v>
      </c>
    </row>
    <row r="141" spans="1:9" ht="18.75">
      <c r="A141" s="40" t="s">
        <v>224</v>
      </c>
      <c r="B141" s="22" t="s">
        <v>70</v>
      </c>
      <c r="C141" s="22"/>
      <c r="D141" s="22"/>
      <c r="E141" s="22"/>
      <c r="F141" s="22"/>
      <c r="G141" s="17">
        <f>G142</f>
        <v>3768.1</v>
      </c>
      <c r="H141" s="17">
        <f>H142</f>
        <v>4296.2</v>
      </c>
      <c r="I141" s="17">
        <f>I142</f>
        <v>4172.7</v>
      </c>
    </row>
    <row r="142" spans="1:9" ht="18.75">
      <c r="A142" s="40" t="s">
        <v>223</v>
      </c>
      <c r="B142" s="22" t="s">
        <v>70</v>
      </c>
      <c r="C142" s="22" t="s">
        <v>406</v>
      </c>
      <c r="D142" s="22" t="s">
        <v>164</v>
      </c>
      <c r="E142" s="22" t="s">
        <v>151</v>
      </c>
      <c r="F142" s="22" t="s">
        <v>222</v>
      </c>
      <c r="G142" s="17">
        <v>3768.1</v>
      </c>
      <c r="H142" s="17">
        <v>4296.2</v>
      </c>
      <c r="I142" s="17">
        <v>4172.7</v>
      </c>
    </row>
    <row r="143" spans="1:9" ht="56.25">
      <c r="A143" s="40" t="s">
        <v>479</v>
      </c>
      <c r="B143" s="22" t="s">
        <v>482</v>
      </c>
      <c r="C143" s="22"/>
      <c r="D143" s="22"/>
      <c r="E143" s="22"/>
      <c r="F143" s="22"/>
      <c r="G143" s="17">
        <f>G144</f>
        <v>653.1</v>
      </c>
      <c r="H143" s="17">
        <f>H144</f>
        <v>441.1</v>
      </c>
      <c r="I143" s="17">
        <f>I144</f>
        <v>441.1</v>
      </c>
    </row>
    <row r="144" spans="1:9" ht="18.75">
      <c r="A144" s="40" t="s">
        <v>223</v>
      </c>
      <c r="B144" s="22" t="s">
        <v>482</v>
      </c>
      <c r="C144" s="22" t="s">
        <v>406</v>
      </c>
      <c r="D144" s="22" t="s">
        <v>164</v>
      </c>
      <c r="E144" s="22" t="s">
        <v>151</v>
      </c>
      <c r="F144" s="22" t="s">
        <v>222</v>
      </c>
      <c r="G144" s="17">
        <v>653.1</v>
      </c>
      <c r="H144" s="17">
        <v>441.1</v>
      </c>
      <c r="I144" s="17">
        <v>441.1</v>
      </c>
    </row>
    <row r="145" spans="1:9" ht="37.5">
      <c r="A145" s="40" t="s">
        <v>237</v>
      </c>
      <c r="B145" s="22" t="s">
        <v>316</v>
      </c>
      <c r="C145" s="22"/>
      <c r="D145" s="22"/>
      <c r="E145" s="22"/>
      <c r="F145" s="22"/>
      <c r="G145" s="17">
        <f aca="true" t="shared" si="9" ref="G145:I147">G146</f>
        <v>7289.5</v>
      </c>
      <c r="H145" s="17">
        <f t="shared" si="9"/>
        <v>7373.6</v>
      </c>
      <c r="I145" s="17">
        <f t="shared" si="9"/>
        <v>7150.400000000001</v>
      </c>
    </row>
    <row r="146" spans="1:9" ht="18.75">
      <c r="A146" s="40" t="s">
        <v>71</v>
      </c>
      <c r="B146" s="22" t="s">
        <v>317</v>
      </c>
      <c r="C146" s="22"/>
      <c r="D146" s="22"/>
      <c r="E146" s="22"/>
      <c r="F146" s="22"/>
      <c r="G146" s="17">
        <f>G147+G151+G149+G153</f>
        <v>7289.5</v>
      </c>
      <c r="H146" s="17">
        <f>H147+H151+H149+H153</f>
        <v>7373.6</v>
      </c>
      <c r="I146" s="17">
        <f>I147+I151+I149+I153</f>
        <v>7150.400000000001</v>
      </c>
    </row>
    <row r="147" spans="1:9" ht="18.75">
      <c r="A147" s="40" t="s">
        <v>224</v>
      </c>
      <c r="B147" s="22" t="s">
        <v>318</v>
      </c>
      <c r="C147" s="22"/>
      <c r="D147" s="22"/>
      <c r="E147" s="22"/>
      <c r="F147" s="22"/>
      <c r="G147" s="17">
        <f>G148</f>
        <v>5167.7</v>
      </c>
      <c r="H147" s="17">
        <f t="shared" si="9"/>
        <v>6038.5</v>
      </c>
      <c r="I147" s="17">
        <f t="shared" si="9"/>
        <v>5815.3</v>
      </c>
    </row>
    <row r="148" spans="1:9" ht="18.75">
      <c r="A148" s="40" t="s">
        <v>223</v>
      </c>
      <c r="B148" s="22" t="s">
        <v>318</v>
      </c>
      <c r="C148" s="22" t="s">
        <v>406</v>
      </c>
      <c r="D148" s="22" t="s">
        <v>164</v>
      </c>
      <c r="E148" s="22" t="s">
        <v>151</v>
      </c>
      <c r="F148" s="22" t="s">
        <v>222</v>
      </c>
      <c r="G148" s="17">
        <v>5167.7</v>
      </c>
      <c r="H148" s="17">
        <v>6038.5</v>
      </c>
      <c r="I148" s="17">
        <v>5815.3</v>
      </c>
    </row>
    <row r="149" spans="1:9" ht="37.5">
      <c r="A149" s="40" t="s">
        <v>535</v>
      </c>
      <c r="B149" s="22" t="s">
        <v>523</v>
      </c>
      <c r="C149" s="22"/>
      <c r="D149" s="22"/>
      <c r="E149" s="22"/>
      <c r="F149" s="22"/>
      <c r="G149" s="17">
        <f>G150</f>
        <v>50</v>
      </c>
      <c r="H149" s="17">
        <f>H150</f>
        <v>500</v>
      </c>
      <c r="I149" s="17">
        <f>I150</f>
        <v>500</v>
      </c>
    </row>
    <row r="150" spans="1:9" ht="18.75">
      <c r="A150" s="40" t="s">
        <v>223</v>
      </c>
      <c r="B150" s="22" t="s">
        <v>523</v>
      </c>
      <c r="C150" s="22" t="s">
        <v>406</v>
      </c>
      <c r="D150" s="22" t="s">
        <v>164</v>
      </c>
      <c r="E150" s="22" t="s">
        <v>151</v>
      </c>
      <c r="F150" s="22" t="s">
        <v>222</v>
      </c>
      <c r="G150" s="17">
        <v>50</v>
      </c>
      <c r="H150" s="17">
        <v>500</v>
      </c>
      <c r="I150" s="17">
        <v>500</v>
      </c>
    </row>
    <row r="151" spans="1:9" ht="56.25">
      <c r="A151" s="40" t="s">
        <v>479</v>
      </c>
      <c r="B151" s="22" t="s">
        <v>483</v>
      </c>
      <c r="C151" s="22"/>
      <c r="D151" s="22"/>
      <c r="E151" s="22"/>
      <c r="F151" s="22"/>
      <c r="G151" s="17">
        <f>G152</f>
        <v>1061.8</v>
      </c>
      <c r="H151" s="17">
        <f>H152</f>
        <v>835.1</v>
      </c>
      <c r="I151" s="17">
        <f>I152</f>
        <v>835.1</v>
      </c>
    </row>
    <row r="152" spans="1:9" ht="18.75">
      <c r="A152" s="40" t="s">
        <v>223</v>
      </c>
      <c r="B152" s="22" t="s">
        <v>483</v>
      </c>
      <c r="C152" s="22" t="s">
        <v>406</v>
      </c>
      <c r="D152" s="22" t="s">
        <v>164</v>
      </c>
      <c r="E152" s="22" t="s">
        <v>151</v>
      </c>
      <c r="F152" s="22" t="s">
        <v>222</v>
      </c>
      <c r="G152" s="17">
        <v>1061.8</v>
      </c>
      <c r="H152" s="17">
        <v>835.1</v>
      </c>
      <c r="I152" s="17">
        <v>835.1</v>
      </c>
    </row>
    <row r="153" spans="1:9" ht="41.25" customHeight="1">
      <c r="A153" s="40" t="s">
        <v>606</v>
      </c>
      <c r="B153" s="22" t="s">
        <v>596</v>
      </c>
      <c r="C153" s="22"/>
      <c r="D153" s="22"/>
      <c r="E153" s="22"/>
      <c r="F153" s="22"/>
      <c r="G153" s="17">
        <f>G154</f>
        <v>1010</v>
      </c>
      <c r="H153" s="17">
        <f>H154</f>
        <v>0</v>
      </c>
      <c r="I153" s="17">
        <f>I154</f>
        <v>0</v>
      </c>
    </row>
    <row r="154" spans="1:9" ht="18.75">
      <c r="A154" s="40" t="s">
        <v>223</v>
      </c>
      <c r="B154" s="22" t="s">
        <v>596</v>
      </c>
      <c r="C154" s="22" t="s">
        <v>406</v>
      </c>
      <c r="D154" s="22" t="s">
        <v>164</v>
      </c>
      <c r="E154" s="22" t="s">
        <v>151</v>
      </c>
      <c r="F154" s="22" t="s">
        <v>222</v>
      </c>
      <c r="G154" s="17">
        <v>1010</v>
      </c>
      <c r="H154" s="17">
        <v>0</v>
      </c>
      <c r="I154" s="17">
        <v>0</v>
      </c>
    </row>
    <row r="155" spans="1:9" ht="37.5">
      <c r="A155" s="40" t="s">
        <v>225</v>
      </c>
      <c r="B155" s="22" t="s">
        <v>319</v>
      </c>
      <c r="C155" s="22"/>
      <c r="D155" s="22"/>
      <c r="E155" s="22"/>
      <c r="F155" s="22"/>
      <c r="G155" s="17">
        <f>G156</f>
        <v>12383.800000000001</v>
      </c>
      <c r="H155" s="17">
        <f>H156</f>
        <v>11856.2</v>
      </c>
      <c r="I155" s="17">
        <f>I156</f>
        <v>11595.9</v>
      </c>
    </row>
    <row r="156" spans="1:9" ht="18.75">
      <c r="A156" s="40" t="s">
        <v>25</v>
      </c>
      <c r="B156" s="22" t="s">
        <v>320</v>
      </c>
      <c r="C156" s="22"/>
      <c r="D156" s="22"/>
      <c r="E156" s="22"/>
      <c r="F156" s="22"/>
      <c r="G156" s="17">
        <f>G157+G163+G165+G161</f>
        <v>12383.800000000001</v>
      </c>
      <c r="H156" s="17">
        <f>H157+H163+H165+H161</f>
        <v>11856.2</v>
      </c>
      <c r="I156" s="17">
        <f>I157+I163+I165+I161</f>
        <v>11595.9</v>
      </c>
    </row>
    <row r="157" spans="1:9" ht="18.75">
      <c r="A157" s="40" t="s">
        <v>166</v>
      </c>
      <c r="B157" s="22" t="s">
        <v>321</v>
      </c>
      <c r="C157" s="22"/>
      <c r="D157" s="22"/>
      <c r="E157" s="22"/>
      <c r="F157" s="22"/>
      <c r="G157" s="17">
        <f>G158+G159+G160</f>
        <v>10149</v>
      </c>
      <c r="H157" s="17">
        <f>H158+H159+H160</f>
        <v>10587</v>
      </c>
      <c r="I157" s="17">
        <f>I158+I159+I160</f>
        <v>10326.699999999999</v>
      </c>
    </row>
    <row r="158" spans="1:9" ht="18.75">
      <c r="A158" s="40" t="s">
        <v>211</v>
      </c>
      <c r="B158" s="22" t="s">
        <v>321</v>
      </c>
      <c r="C158" s="22" t="s">
        <v>406</v>
      </c>
      <c r="D158" s="22" t="s">
        <v>164</v>
      </c>
      <c r="E158" s="22" t="s">
        <v>151</v>
      </c>
      <c r="F158" s="22" t="s">
        <v>184</v>
      </c>
      <c r="G158" s="17">
        <v>8573.3</v>
      </c>
      <c r="H158" s="17">
        <v>9099.6</v>
      </c>
      <c r="I158" s="17">
        <v>8839.3</v>
      </c>
    </row>
    <row r="159" spans="1:9" ht="37.5">
      <c r="A159" s="40" t="s">
        <v>118</v>
      </c>
      <c r="B159" s="22" t="s">
        <v>321</v>
      </c>
      <c r="C159" s="22" t="s">
        <v>406</v>
      </c>
      <c r="D159" s="22" t="s">
        <v>164</v>
      </c>
      <c r="E159" s="22" t="s">
        <v>151</v>
      </c>
      <c r="F159" s="22" t="s">
        <v>209</v>
      </c>
      <c r="G159" s="17">
        <v>1552.1</v>
      </c>
      <c r="H159" s="17">
        <v>1445.8</v>
      </c>
      <c r="I159" s="17">
        <v>1445.8</v>
      </c>
    </row>
    <row r="160" spans="1:9" ht="18.75">
      <c r="A160" s="40" t="s">
        <v>207</v>
      </c>
      <c r="B160" s="22" t="s">
        <v>321</v>
      </c>
      <c r="C160" s="22" t="s">
        <v>406</v>
      </c>
      <c r="D160" s="22" t="s">
        <v>164</v>
      </c>
      <c r="E160" s="22" t="s">
        <v>151</v>
      </c>
      <c r="F160" s="22" t="s">
        <v>208</v>
      </c>
      <c r="G160" s="17">
        <v>23.6</v>
      </c>
      <c r="H160" s="17">
        <v>41.6</v>
      </c>
      <c r="I160" s="17">
        <v>41.6</v>
      </c>
    </row>
    <row r="161" spans="1:9" ht="18.75">
      <c r="A161" s="145" t="s">
        <v>633</v>
      </c>
      <c r="B161" s="22" t="s">
        <v>625</v>
      </c>
      <c r="C161" s="22"/>
      <c r="D161" s="22"/>
      <c r="E161" s="22"/>
      <c r="F161" s="22"/>
      <c r="G161" s="17">
        <f>G162</f>
        <v>340</v>
      </c>
      <c r="H161" s="17">
        <f>H162</f>
        <v>0</v>
      </c>
      <c r="I161" s="17">
        <f>I162</f>
        <v>0</v>
      </c>
    </row>
    <row r="162" spans="1:9" ht="37.5">
      <c r="A162" s="40" t="s">
        <v>118</v>
      </c>
      <c r="B162" s="22" t="s">
        <v>625</v>
      </c>
      <c r="C162" s="22" t="s">
        <v>406</v>
      </c>
      <c r="D162" s="22" t="s">
        <v>164</v>
      </c>
      <c r="E162" s="22" t="s">
        <v>151</v>
      </c>
      <c r="F162" s="22" t="s">
        <v>209</v>
      </c>
      <c r="G162" s="17">
        <v>340</v>
      </c>
      <c r="H162" s="17">
        <v>0</v>
      </c>
      <c r="I162" s="17">
        <v>0</v>
      </c>
    </row>
    <row r="163" spans="1:9" ht="56.25">
      <c r="A163" s="40" t="s">
        <v>479</v>
      </c>
      <c r="B163" s="22" t="s">
        <v>484</v>
      </c>
      <c r="C163" s="22"/>
      <c r="D163" s="22"/>
      <c r="E163" s="22"/>
      <c r="F163" s="22"/>
      <c r="G163" s="17">
        <f>G164</f>
        <v>1858.6</v>
      </c>
      <c r="H163" s="17">
        <f>H164</f>
        <v>1269.2</v>
      </c>
      <c r="I163" s="17">
        <f>I164</f>
        <v>1269.2</v>
      </c>
    </row>
    <row r="164" spans="1:9" ht="18.75">
      <c r="A164" s="40" t="s">
        <v>211</v>
      </c>
      <c r="B164" s="22" t="s">
        <v>484</v>
      </c>
      <c r="C164" s="22" t="s">
        <v>406</v>
      </c>
      <c r="D164" s="22" t="s">
        <v>164</v>
      </c>
      <c r="E164" s="22" t="s">
        <v>151</v>
      </c>
      <c r="F164" s="22" t="s">
        <v>184</v>
      </c>
      <c r="G164" s="17">
        <v>1858.6</v>
      </c>
      <c r="H164" s="17">
        <v>1269.2</v>
      </c>
      <c r="I164" s="17">
        <v>1269.2</v>
      </c>
    </row>
    <row r="165" spans="1:9" ht="37.5">
      <c r="A165" s="40" t="s">
        <v>597</v>
      </c>
      <c r="B165" s="22" t="s">
        <v>598</v>
      </c>
      <c r="C165" s="22"/>
      <c r="D165" s="22"/>
      <c r="E165" s="22"/>
      <c r="F165" s="22"/>
      <c r="G165" s="17">
        <f>G166</f>
        <v>36.2</v>
      </c>
      <c r="H165" s="17">
        <f>H166</f>
        <v>0</v>
      </c>
      <c r="I165" s="17">
        <f>I166</f>
        <v>0</v>
      </c>
    </row>
    <row r="166" spans="1:9" ht="37.5">
      <c r="A166" s="40" t="s">
        <v>118</v>
      </c>
      <c r="B166" s="22" t="s">
        <v>598</v>
      </c>
      <c r="C166" s="22" t="s">
        <v>406</v>
      </c>
      <c r="D166" s="22" t="s">
        <v>164</v>
      </c>
      <c r="E166" s="22" t="s">
        <v>151</v>
      </c>
      <c r="F166" s="22" t="s">
        <v>209</v>
      </c>
      <c r="G166" s="17">
        <v>36.2</v>
      </c>
      <c r="H166" s="17">
        <v>0</v>
      </c>
      <c r="I166" s="17">
        <v>0</v>
      </c>
    </row>
    <row r="167" spans="1:9" ht="37.5">
      <c r="A167" s="40" t="s">
        <v>121</v>
      </c>
      <c r="B167" s="22" t="s">
        <v>42</v>
      </c>
      <c r="C167" s="22"/>
      <c r="D167" s="22"/>
      <c r="E167" s="22"/>
      <c r="F167" s="22"/>
      <c r="G167" s="17">
        <f>G168</f>
        <v>8799.9</v>
      </c>
      <c r="H167" s="17">
        <f>H168</f>
        <v>8531.8</v>
      </c>
      <c r="I167" s="17">
        <f>I168</f>
        <v>8314.4</v>
      </c>
    </row>
    <row r="168" spans="1:9" ht="56.25">
      <c r="A168" s="40" t="s">
        <v>428</v>
      </c>
      <c r="B168" s="22" t="s">
        <v>66</v>
      </c>
      <c r="C168" s="22"/>
      <c r="D168" s="22"/>
      <c r="E168" s="22"/>
      <c r="F168" s="22"/>
      <c r="G168" s="17">
        <f>G169+G171</f>
        <v>8799.9</v>
      </c>
      <c r="H168" s="17">
        <f>H169+H171</f>
        <v>8531.8</v>
      </c>
      <c r="I168" s="17">
        <f>I169+I171</f>
        <v>8314.4</v>
      </c>
    </row>
    <row r="169" spans="1:9" ht="18.75">
      <c r="A169" s="40" t="s">
        <v>126</v>
      </c>
      <c r="B169" s="22" t="s">
        <v>67</v>
      </c>
      <c r="C169" s="22"/>
      <c r="D169" s="22"/>
      <c r="E169" s="22"/>
      <c r="F169" s="22"/>
      <c r="G169" s="17">
        <f>G170</f>
        <v>7498.7</v>
      </c>
      <c r="H169" s="17">
        <f>H170</f>
        <v>7555</v>
      </c>
      <c r="I169" s="17">
        <f>I170</f>
        <v>7337.6</v>
      </c>
    </row>
    <row r="170" spans="1:9" ht="18.75">
      <c r="A170" s="40" t="s">
        <v>223</v>
      </c>
      <c r="B170" s="22" t="s">
        <v>67</v>
      </c>
      <c r="C170" s="22" t="s">
        <v>406</v>
      </c>
      <c r="D170" s="22" t="s">
        <v>160</v>
      </c>
      <c r="E170" s="22" t="s">
        <v>154</v>
      </c>
      <c r="F170" s="22" t="s">
        <v>222</v>
      </c>
      <c r="G170" s="17">
        <v>7498.7</v>
      </c>
      <c r="H170" s="17">
        <v>7555</v>
      </c>
      <c r="I170" s="17">
        <v>7337.6</v>
      </c>
    </row>
    <row r="171" spans="1:9" ht="56.25">
      <c r="A171" s="40" t="s">
        <v>479</v>
      </c>
      <c r="B171" s="22" t="s">
        <v>480</v>
      </c>
      <c r="C171" s="22"/>
      <c r="D171" s="22"/>
      <c r="E171" s="22"/>
      <c r="F171" s="22"/>
      <c r="G171" s="17">
        <f>G172</f>
        <v>1301.2</v>
      </c>
      <c r="H171" s="17">
        <f>H172</f>
        <v>976.8</v>
      </c>
      <c r="I171" s="17">
        <f>I172</f>
        <v>976.8</v>
      </c>
    </row>
    <row r="172" spans="1:9" ht="18.75">
      <c r="A172" s="40" t="s">
        <v>223</v>
      </c>
      <c r="B172" s="22" t="s">
        <v>480</v>
      </c>
      <c r="C172" s="22" t="s">
        <v>406</v>
      </c>
      <c r="D172" s="22" t="s">
        <v>160</v>
      </c>
      <c r="E172" s="22" t="s">
        <v>154</v>
      </c>
      <c r="F172" s="22" t="s">
        <v>222</v>
      </c>
      <c r="G172" s="17">
        <v>1301.2</v>
      </c>
      <c r="H172" s="17">
        <v>976.8</v>
      </c>
      <c r="I172" s="17">
        <v>976.8</v>
      </c>
    </row>
    <row r="173" spans="1:9" ht="37.5">
      <c r="A173" s="141" t="s">
        <v>595</v>
      </c>
      <c r="B173" s="22" t="s">
        <v>322</v>
      </c>
      <c r="C173" s="22"/>
      <c r="D173" s="22"/>
      <c r="E173" s="22"/>
      <c r="F173" s="22"/>
      <c r="G173" s="17">
        <f>G174</f>
        <v>3154.5</v>
      </c>
      <c r="H173" s="17">
        <f>H174</f>
        <v>3166.9</v>
      </c>
      <c r="I173" s="17">
        <f>I174</f>
        <v>3084.4</v>
      </c>
    </row>
    <row r="174" spans="1:9" ht="37.5">
      <c r="A174" s="40" t="s">
        <v>491</v>
      </c>
      <c r="B174" s="22" t="s">
        <v>323</v>
      </c>
      <c r="C174" s="22"/>
      <c r="D174" s="22"/>
      <c r="E174" s="22"/>
      <c r="F174" s="22"/>
      <c r="G174" s="17">
        <f>G175+G177</f>
        <v>3154.5</v>
      </c>
      <c r="H174" s="17">
        <f>H175+H177</f>
        <v>3166.9</v>
      </c>
      <c r="I174" s="17">
        <f>I175+I177</f>
        <v>3084.4</v>
      </c>
    </row>
    <row r="175" spans="1:9" ht="18.75">
      <c r="A175" s="40" t="s">
        <v>489</v>
      </c>
      <c r="B175" s="22" t="s">
        <v>488</v>
      </c>
      <c r="C175" s="22"/>
      <c r="D175" s="22"/>
      <c r="E175" s="22"/>
      <c r="F175" s="22"/>
      <c r="G175" s="17">
        <f>G176</f>
        <v>2721.5</v>
      </c>
      <c r="H175" s="17">
        <f>H176</f>
        <v>2854.9</v>
      </c>
      <c r="I175" s="17">
        <f>I176</f>
        <v>2772.4</v>
      </c>
    </row>
    <row r="176" spans="1:9" ht="18.75">
      <c r="A176" s="40" t="s">
        <v>223</v>
      </c>
      <c r="B176" s="22" t="s">
        <v>488</v>
      </c>
      <c r="C176" s="22" t="s">
        <v>406</v>
      </c>
      <c r="D176" s="22" t="s">
        <v>164</v>
      </c>
      <c r="E176" s="22" t="s">
        <v>151</v>
      </c>
      <c r="F176" s="22" t="s">
        <v>222</v>
      </c>
      <c r="G176" s="17">
        <v>2721.5</v>
      </c>
      <c r="H176" s="17">
        <v>2854.9</v>
      </c>
      <c r="I176" s="17">
        <v>2772.4</v>
      </c>
    </row>
    <row r="177" spans="1:9" ht="56.25">
      <c r="A177" s="40" t="s">
        <v>479</v>
      </c>
      <c r="B177" s="22" t="s">
        <v>490</v>
      </c>
      <c r="C177" s="22"/>
      <c r="D177" s="22"/>
      <c r="E177" s="22"/>
      <c r="F177" s="22"/>
      <c r="G177" s="17">
        <f>G178</f>
        <v>433</v>
      </c>
      <c r="H177" s="17">
        <f>H178</f>
        <v>312</v>
      </c>
      <c r="I177" s="17">
        <f>I178</f>
        <v>312</v>
      </c>
    </row>
    <row r="178" spans="1:9" ht="18.75">
      <c r="A178" s="40" t="s">
        <v>223</v>
      </c>
      <c r="B178" s="22" t="s">
        <v>490</v>
      </c>
      <c r="C178" s="22" t="s">
        <v>406</v>
      </c>
      <c r="D178" s="22" t="s">
        <v>164</v>
      </c>
      <c r="E178" s="22" t="s">
        <v>151</v>
      </c>
      <c r="F178" s="22" t="s">
        <v>222</v>
      </c>
      <c r="G178" s="17">
        <v>433</v>
      </c>
      <c r="H178" s="17">
        <v>312</v>
      </c>
      <c r="I178" s="17">
        <v>312</v>
      </c>
    </row>
    <row r="179" spans="1:9" ht="37.5">
      <c r="A179" s="141" t="s">
        <v>263</v>
      </c>
      <c r="B179" s="22" t="s">
        <v>485</v>
      </c>
      <c r="C179" s="22"/>
      <c r="D179" s="22"/>
      <c r="E179" s="22"/>
      <c r="F179" s="22"/>
      <c r="G179" s="17">
        <f>G180+G187</f>
        <v>3032.9</v>
      </c>
      <c r="H179" s="17">
        <f>H180+H187</f>
        <v>2333.3</v>
      </c>
      <c r="I179" s="17">
        <f>I180+I187</f>
        <v>2306.5</v>
      </c>
    </row>
    <row r="180" spans="1:9" ht="56.25">
      <c r="A180" s="141" t="s">
        <v>405</v>
      </c>
      <c r="B180" s="22" t="s">
        <v>486</v>
      </c>
      <c r="C180" s="22"/>
      <c r="D180" s="22"/>
      <c r="E180" s="22"/>
      <c r="F180" s="22"/>
      <c r="G180" s="17">
        <f>G181+G185</f>
        <v>1027.4</v>
      </c>
      <c r="H180" s="17">
        <f>H181+H185</f>
        <v>947.8000000000001</v>
      </c>
      <c r="I180" s="17">
        <f>I181+I185</f>
        <v>921</v>
      </c>
    </row>
    <row r="181" spans="1:9" ht="18.75">
      <c r="A181" s="40" t="s">
        <v>221</v>
      </c>
      <c r="B181" s="22" t="s">
        <v>487</v>
      </c>
      <c r="C181" s="22"/>
      <c r="D181" s="22"/>
      <c r="E181" s="22"/>
      <c r="F181" s="22"/>
      <c r="G181" s="17">
        <f>G182+G183+G184</f>
        <v>990</v>
      </c>
      <c r="H181" s="17">
        <f>H182+H183+H184</f>
        <v>947.8000000000001</v>
      </c>
      <c r="I181" s="17">
        <f>I182+I183+I184</f>
        <v>921</v>
      </c>
    </row>
    <row r="182" spans="1:9" ht="30.75" customHeight="1">
      <c r="A182" s="40" t="s">
        <v>205</v>
      </c>
      <c r="B182" s="22" t="s">
        <v>487</v>
      </c>
      <c r="C182" s="22" t="s">
        <v>406</v>
      </c>
      <c r="D182" s="22" t="s">
        <v>164</v>
      </c>
      <c r="E182" s="22" t="s">
        <v>152</v>
      </c>
      <c r="F182" s="22" t="s">
        <v>206</v>
      </c>
      <c r="G182" s="17">
        <v>883.9</v>
      </c>
      <c r="H182" s="17">
        <v>861.2</v>
      </c>
      <c r="I182" s="17">
        <v>861.2</v>
      </c>
    </row>
    <row r="183" spans="1:9" ht="37.5">
      <c r="A183" s="40" t="s">
        <v>118</v>
      </c>
      <c r="B183" s="22" t="s">
        <v>487</v>
      </c>
      <c r="C183" s="22" t="s">
        <v>406</v>
      </c>
      <c r="D183" s="22" t="s">
        <v>164</v>
      </c>
      <c r="E183" s="22" t="s">
        <v>152</v>
      </c>
      <c r="F183" s="22" t="s">
        <v>209</v>
      </c>
      <c r="G183" s="17">
        <v>106.1</v>
      </c>
      <c r="H183" s="17">
        <v>83.6</v>
      </c>
      <c r="I183" s="17">
        <v>56.8</v>
      </c>
    </row>
    <row r="184" spans="1:9" ht="18.75">
      <c r="A184" s="40" t="s">
        <v>207</v>
      </c>
      <c r="B184" s="22" t="s">
        <v>487</v>
      </c>
      <c r="C184" s="22" t="s">
        <v>406</v>
      </c>
      <c r="D184" s="22" t="s">
        <v>164</v>
      </c>
      <c r="E184" s="22" t="s">
        <v>152</v>
      </c>
      <c r="F184" s="22" t="s">
        <v>208</v>
      </c>
      <c r="G184" s="17">
        <v>0</v>
      </c>
      <c r="H184" s="17">
        <v>3</v>
      </c>
      <c r="I184" s="17">
        <v>3</v>
      </c>
    </row>
    <row r="185" spans="1:9" ht="156.75" customHeight="1">
      <c r="A185" s="146" t="s">
        <v>670</v>
      </c>
      <c r="B185" s="22" t="s">
        <v>676</v>
      </c>
      <c r="C185" s="22"/>
      <c r="D185" s="22"/>
      <c r="E185" s="22"/>
      <c r="F185" s="22"/>
      <c r="G185" s="17">
        <f>G186</f>
        <v>37.4</v>
      </c>
      <c r="H185" s="17">
        <f>H186</f>
        <v>0</v>
      </c>
      <c r="I185" s="17">
        <f>I186</f>
        <v>0</v>
      </c>
    </row>
    <row r="186" spans="1:9" ht="24.75" customHeight="1">
      <c r="A186" s="40" t="s">
        <v>205</v>
      </c>
      <c r="B186" s="22" t="s">
        <v>676</v>
      </c>
      <c r="C186" s="22" t="s">
        <v>406</v>
      </c>
      <c r="D186" s="22" t="s">
        <v>164</v>
      </c>
      <c r="E186" s="22" t="s">
        <v>152</v>
      </c>
      <c r="F186" s="22" t="s">
        <v>206</v>
      </c>
      <c r="G186" s="17">
        <v>37.4</v>
      </c>
      <c r="H186" s="17">
        <v>0</v>
      </c>
      <c r="I186" s="17">
        <v>0</v>
      </c>
    </row>
    <row r="187" spans="1:9" ht="37.5">
      <c r="A187" s="141" t="s">
        <v>538</v>
      </c>
      <c r="B187" s="22" t="s">
        <v>537</v>
      </c>
      <c r="C187" s="22"/>
      <c r="D187" s="22"/>
      <c r="E187" s="22"/>
      <c r="F187" s="22"/>
      <c r="G187" s="17">
        <f>G188+G190</f>
        <v>2005.5</v>
      </c>
      <c r="H187" s="17">
        <f>H188+H190</f>
        <v>1385.5</v>
      </c>
      <c r="I187" s="17">
        <f>I188+I190</f>
        <v>1385.5</v>
      </c>
    </row>
    <row r="188" spans="1:9" ht="18.75">
      <c r="A188" s="40" t="s">
        <v>533</v>
      </c>
      <c r="B188" s="22" t="s">
        <v>539</v>
      </c>
      <c r="C188" s="22"/>
      <c r="D188" s="22"/>
      <c r="E188" s="22"/>
      <c r="F188" s="22"/>
      <c r="G188" s="17">
        <f>G189</f>
        <v>1628.6</v>
      </c>
      <c r="H188" s="17">
        <f>H189</f>
        <v>1008.6</v>
      </c>
      <c r="I188" s="17">
        <f>I189</f>
        <v>1008.6</v>
      </c>
    </row>
    <row r="189" spans="1:9" ht="18.75">
      <c r="A189" s="40" t="s">
        <v>211</v>
      </c>
      <c r="B189" s="22" t="s">
        <v>539</v>
      </c>
      <c r="C189" s="22" t="s">
        <v>382</v>
      </c>
      <c r="D189" s="22" t="s">
        <v>164</v>
      </c>
      <c r="E189" s="22" t="s">
        <v>152</v>
      </c>
      <c r="F189" s="22" t="s">
        <v>184</v>
      </c>
      <c r="G189" s="17">
        <v>1628.6</v>
      </c>
      <c r="H189" s="17">
        <v>1008.6</v>
      </c>
      <c r="I189" s="17">
        <v>1008.6</v>
      </c>
    </row>
    <row r="190" spans="1:9" ht="56.25">
      <c r="A190" s="40" t="s">
        <v>479</v>
      </c>
      <c r="B190" s="22" t="s">
        <v>540</v>
      </c>
      <c r="C190" s="22"/>
      <c r="D190" s="22"/>
      <c r="E190" s="22"/>
      <c r="F190" s="22"/>
      <c r="G190" s="17">
        <f>G191</f>
        <v>376.9</v>
      </c>
      <c r="H190" s="17">
        <f>H191</f>
        <v>376.9</v>
      </c>
      <c r="I190" s="17">
        <f>I191</f>
        <v>376.9</v>
      </c>
    </row>
    <row r="191" spans="1:9" ht="18.75">
      <c r="A191" s="40" t="s">
        <v>211</v>
      </c>
      <c r="B191" s="22" t="s">
        <v>540</v>
      </c>
      <c r="C191" s="22" t="s">
        <v>382</v>
      </c>
      <c r="D191" s="22" t="s">
        <v>164</v>
      </c>
      <c r="E191" s="22" t="s">
        <v>152</v>
      </c>
      <c r="F191" s="22" t="s">
        <v>184</v>
      </c>
      <c r="G191" s="17">
        <v>376.9</v>
      </c>
      <c r="H191" s="17">
        <v>376.9</v>
      </c>
      <c r="I191" s="17">
        <v>376.9</v>
      </c>
    </row>
    <row r="192" spans="1:9" ht="37.5">
      <c r="A192" s="140" t="s">
        <v>455</v>
      </c>
      <c r="B192" s="77" t="s">
        <v>338</v>
      </c>
      <c r="C192" s="77"/>
      <c r="D192" s="19"/>
      <c r="E192" s="19"/>
      <c r="F192" s="19"/>
      <c r="G192" s="20">
        <f>G193+G211+G264</f>
        <v>443025.6</v>
      </c>
      <c r="H192" s="20">
        <f>H193+H211+H264</f>
        <v>497945.50000000006</v>
      </c>
      <c r="I192" s="20">
        <f>I193+I211+I264</f>
        <v>469018.3</v>
      </c>
    </row>
    <row r="193" spans="1:9" ht="18.75">
      <c r="A193" s="141" t="s">
        <v>227</v>
      </c>
      <c r="B193" s="22" t="s">
        <v>344</v>
      </c>
      <c r="C193" s="22"/>
      <c r="D193" s="22"/>
      <c r="E193" s="22"/>
      <c r="F193" s="22"/>
      <c r="G193" s="17">
        <f>G194+G208+G201+G205</f>
        <v>130350.5</v>
      </c>
      <c r="H193" s="17">
        <f>H194+H208+H201+H205</f>
        <v>132153.2</v>
      </c>
      <c r="I193" s="17">
        <f>I194+I208+I201+I205</f>
        <v>122053.20000000001</v>
      </c>
    </row>
    <row r="194" spans="1:9" ht="56.25">
      <c r="A194" s="40" t="s">
        <v>350</v>
      </c>
      <c r="B194" s="51" t="s">
        <v>345</v>
      </c>
      <c r="C194" s="51"/>
      <c r="D194" s="22"/>
      <c r="E194" s="22"/>
      <c r="F194" s="22"/>
      <c r="G194" s="17">
        <f>G195+G199+G197</f>
        <v>124644.2</v>
      </c>
      <c r="H194" s="17">
        <f>H195+H199+H197</f>
        <v>116821.40000000001</v>
      </c>
      <c r="I194" s="17">
        <f>I195+I199+I197</f>
        <v>116821.40000000001</v>
      </c>
    </row>
    <row r="195" spans="1:9" ht="18.75">
      <c r="A195" s="40" t="s">
        <v>163</v>
      </c>
      <c r="B195" s="51" t="s">
        <v>19</v>
      </c>
      <c r="C195" s="51"/>
      <c r="D195" s="22"/>
      <c r="E195" s="22"/>
      <c r="F195" s="22"/>
      <c r="G195" s="17">
        <f>G196</f>
        <v>24550.2</v>
      </c>
      <c r="H195" s="17">
        <f>H196</f>
        <v>27121.1</v>
      </c>
      <c r="I195" s="17">
        <f>I196</f>
        <v>27121.1</v>
      </c>
    </row>
    <row r="196" spans="1:9" ht="18.75">
      <c r="A196" s="40" t="s">
        <v>223</v>
      </c>
      <c r="B196" s="51" t="s">
        <v>19</v>
      </c>
      <c r="C196" s="51">
        <v>115</v>
      </c>
      <c r="D196" s="22" t="s">
        <v>160</v>
      </c>
      <c r="E196" s="22" t="s">
        <v>151</v>
      </c>
      <c r="F196" s="22" t="s">
        <v>222</v>
      </c>
      <c r="G196" s="17">
        <v>24550.2</v>
      </c>
      <c r="H196" s="17">
        <v>27121.1</v>
      </c>
      <c r="I196" s="17">
        <v>27121.1</v>
      </c>
    </row>
    <row r="197" spans="1:9" ht="56.25">
      <c r="A197" s="40" t="s">
        <v>479</v>
      </c>
      <c r="B197" s="22" t="s">
        <v>494</v>
      </c>
      <c r="C197" s="51"/>
      <c r="D197" s="22"/>
      <c r="E197" s="22"/>
      <c r="F197" s="22"/>
      <c r="G197" s="17">
        <f>G198</f>
        <v>4994.8</v>
      </c>
      <c r="H197" s="17">
        <f>H198</f>
        <v>4994.8</v>
      </c>
      <c r="I197" s="17">
        <f>I198</f>
        <v>4994.8</v>
      </c>
    </row>
    <row r="198" spans="1:9" ht="18.75">
      <c r="A198" s="40" t="s">
        <v>223</v>
      </c>
      <c r="B198" s="22" t="s">
        <v>494</v>
      </c>
      <c r="C198" s="51">
        <v>115</v>
      </c>
      <c r="D198" s="22" t="s">
        <v>160</v>
      </c>
      <c r="E198" s="22" t="s">
        <v>151</v>
      </c>
      <c r="F198" s="22" t="s">
        <v>222</v>
      </c>
      <c r="G198" s="17">
        <v>4994.8</v>
      </c>
      <c r="H198" s="17">
        <v>4994.8</v>
      </c>
      <c r="I198" s="17">
        <v>4994.8</v>
      </c>
    </row>
    <row r="199" spans="1:9" ht="95.25" customHeight="1">
      <c r="A199" s="147" t="s">
        <v>393</v>
      </c>
      <c r="B199" s="51" t="s">
        <v>84</v>
      </c>
      <c r="C199" s="51"/>
      <c r="D199" s="22"/>
      <c r="E199" s="22"/>
      <c r="F199" s="22"/>
      <c r="G199" s="17">
        <f>G200</f>
        <v>95099.2</v>
      </c>
      <c r="H199" s="17">
        <f>H200</f>
        <v>84705.5</v>
      </c>
      <c r="I199" s="17">
        <f>I200</f>
        <v>84705.5</v>
      </c>
    </row>
    <row r="200" spans="1:9" ht="18.75">
      <c r="A200" s="40" t="s">
        <v>223</v>
      </c>
      <c r="B200" s="51" t="s">
        <v>84</v>
      </c>
      <c r="C200" s="51">
        <v>115</v>
      </c>
      <c r="D200" s="22" t="s">
        <v>160</v>
      </c>
      <c r="E200" s="22" t="s">
        <v>151</v>
      </c>
      <c r="F200" s="22" t="s">
        <v>222</v>
      </c>
      <c r="G200" s="17">
        <v>95099.2</v>
      </c>
      <c r="H200" s="17">
        <f>57542.3+832.5+26330.7</f>
        <v>84705.5</v>
      </c>
      <c r="I200" s="17">
        <f>57542.3+832.5+26330.7</f>
        <v>84705.5</v>
      </c>
    </row>
    <row r="201" spans="1:9" ht="56.25">
      <c r="A201" s="148" t="s">
        <v>359</v>
      </c>
      <c r="B201" s="22" t="s">
        <v>87</v>
      </c>
      <c r="C201" s="22"/>
      <c r="D201" s="22"/>
      <c r="E201" s="22"/>
      <c r="F201" s="22"/>
      <c r="G201" s="17">
        <f>G202</f>
        <v>5610</v>
      </c>
      <c r="H201" s="17">
        <f>H202</f>
        <v>5160</v>
      </c>
      <c r="I201" s="17">
        <f>I202</f>
        <v>5160</v>
      </c>
    </row>
    <row r="202" spans="1:9" ht="75">
      <c r="A202" s="149" t="s">
        <v>258</v>
      </c>
      <c r="B202" s="22" t="s">
        <v>88</v>
      </c>
      <c r="C202" s="22"/>
      <c r="D202" s="22"/>
      <c r="E202" s="22"/>
      <c r="F202" s="22"/>
      <c r="G202" s="17">
        <f>G203+G204</f>
        <v>5610</v>
      </c>
      <c r="H202" s="17">
        <f>H203+H204</f>
        <v>5160</v>
      </c>
      <c r="I202" s="17">
        <f>I203+I204</f>
        <v>5160</v>
      </c>
    </row>
    <row r="203" spans="1:9" ht="37.5">
      <c r="A203" s="40" t="s">
        <v>118</v>
      </c>
      <c r="B203" s="22" t="s">
        <v>88</v>
      </c>
      <c r="C203" s="22" t="s">
        <v>407</v>
      </c>
      <c r="D203" s="22" t="s">
        <v>157</v>
      </c>
      <c r="E203" s="22" t="s">
        <v>152</v>
      </c>
      <c r="F203" s="22" t="s">
        <v>209</v>
      </c>
      <c r="G203" s="17">
        <v>55.5</v>
      </c>
      <c r="H203" s="17">
        <v>51.6</v>
      </c>
      <c r="I203" s="17">
        <v>51.6</v>
      </c>
    </row>
    <row r="204" spans="1:9" ht="37.5">
      <c r="A204" s="40" t="s">
        <v>256</v>
      </c>
      <c r="B204" s="22" t="s">
        <v>88</v>
      </c>
      <c r="C204" s="22" t="s">
        <v>407</v>
      </c>
      <c r="D204" s="22" t="s">
        <v>157</v>
      </c>
      <c r="E204" s="22" t="s">
        <v>152</v>
      </c>
      <c r="F204" s="22" t="s">
        <v>255</v>
      </c>
      <c r="G204" s="17">
        <v>5554.5</v>
      </c>
      <c r="H204" s="17">
        <v>5108.4</v>
      </c>
      <c r="I204" s="17">
        <v>5108.4</v>
      </c>
    </row>
    <row r="205" spans="1:9" ht="37.5">
      <c r="A205" s="40" t="s">
        <v>436</v>
      </c>
      <c r="B205" s="51" t="s">
        <v>437</v>
      </c>
      <c r="C205" s="22"/>
      <c r="D205" s="22"/>
      <c r="E205" s="22"/>
      <c r="F205" s="22"/>
      <c r="G205" s="17">
        <f aca="true" t="shared" si="10" ref="G205:I206">G206</f>
        <v>0</v>
      </c>
      <c r="H205" s="17">
        <f t="shared" si="10"/>
        <v>10100</v>
      </c>
      <c r="I205" s="17">
        <f t="shared" si="10"/>
        <v>0</v>
      </c>
    </row>
    <row r="206" spans="1:9" ht="37.5">
      <c r="A206" s="40" t="s">
        <v>517</v>
      </c>
      <c r="B206" s="51" t="s">
        <v>518</v>
      </c>
      <c r="C206" s="22"/>
      <c r="D206" s="22"/>
      <c r="E206" s="22"/>
      <c r="F206" s="22"/>
      <c r="G206" s="17">
        <f t="shared" si="10"/>
        <v>0</v>
      </c>
      <c r="H206" s="17">
        <f t="shared" si="10"/>
        <v>10100</v>
      </c>
      <c r="I206" s="17">
        <f t="shared" si="10"/>
        <v>0</v>
      </c>
    </row>
    <row r="207" spans="1:9" ht="18.75">
      <c r="A207" s="40" t="s">
        <v>223</v>
      </c>
      <c r="B207" s="51" t="s">
        <v>518</v>
      </c>
      <c r="C207" s="51">
        <v>115</v>
      </c>
      <c r="D207" s="22" t="s">
        <v>160</v>
      </c>
      <c r="E207" s="22" t="s">
        <v>151</v>
      </c>
      <c r="F207" s="22" t="s">
        <v>222</v>
      </c>
      <c r="G207" s="17">
        <v>0</v>
      </c>
      <c r="H207" s="17">
        <v>10100</v>
      </c>
      <c r="I207" s="17">
        <v>0</v>
      </c>
    </row>
    <row r="208" spans="1:9" ht="56.25">
      <c r="A208" s="40" t="s">
        <v>346</v>
      </c>
      <c r="B208" s="22" t="s">
        <v>110</v>
      </c>
      <c r="C208" s="22"/>
      <c r="D208" s="22"/>
      <c r="E208" s="22"/>
      <c r="F208" s="22"/>
      <c r="G208" s="17">
        <f aca="true" t="shared" si="11" ref="G208:I209">G209</f>
        <v>96.3</v>
      </c>
      <c r="H208" s="17">
        <f t="shared" si="11"/>
        <v>71.8</v>
      </c>
      <c r="I208" s="17">
        <f t="shared" si="11"/>
        <v>71.8</v>
      </c>
    </row>
    <row r="209" spans="1:9" ht="75">
      <c r="A209" s="40" t="s">
        <v>385</v>
      </c>
      <c r="B209" s="51" t="s">
        <v>98</v>
      </c>
      <c r="C209" s="51"/>
      <c r="D209" s="22"/>
      <c r="E209" s="22"/>
      <c r="F209" s="22"/>
      <c r="G209" s="17">
        <f>G210</f>
        <v>96.3</v>
      </c>
      <c r="H209" s="17">
        <f t="shared" si="11"/>
        <v>71.8</v>
      </c>
      <c r="I209" s="17">
        <f t="shared" si="11"/>
        <v>71.8</v>
      </c>
    </row>
    <row r="210" spans="1:9" ht="18.75">
      <c r="A210" s="40" t="s">
        <v>223</v>
      </c>
      <c r="B210" s="51" t="s">
        <v>98</v>
      </c>
      <c r="C210" s="51">
        <v>115</v>
      </c>
      <c r="D210" s="22" t="s">
        <v>160</v>
      </c>
      <c r="E210" s="22" t="s">
        <v>151</v>
      </c>
      <c r="F210" s="22" t="s">
        <v>222</v>
      </c>
      <c r="G210" s="17">
        <v>96.3</v>
      </c>
      <c r="H210" s="17">
        <v>71.8</v>
      </c>
      <c r="I210" s="17">
        <v>71.8</v>
      </c>
    </row>
    <row r="211" spans="1:9" ht="25.5" customHeight="1">
      <c r="A211" s="42" t="s">
        <v>21</v>
      </c>
      <c r="B211" s="51" t="s">
        <v>339</v>
      </c>
      <c r="C211" s="51"/>
      <c r="D211" s="22"/>
      <c r="E211" s="22"/>
      <c r="F211" s="22"/>
      <c r="G211" s="17">
        <f>G212+G221+G224+G228+G233+G237+G242+G248+G254+G259</f>
        <v>267817</v>
      </c>
      <c r="H211" s="17">
        <f>H212+H221+H224+H228+H233+H237+H242+H248+H254+H259</f>
        <v>327193.60000000003</v>
      </c>
      <c r="I211" s="17">
        <f>I212+I221+I224+I228+I233+I237+I242+I248+I254+I259</f>
        <v>308445.5</v>
      </c>
    </row>
    <row r="212" spans="1:9" ht="75">
      <c r="A212" s="148" t="s">
        <v>351</v>
      </c>
      <c r="B212" s="51" t="s">
        <v>340</v>
      </c>
      <c r="C212" s="51"/>
      <c r="D212" s="22"/>
      <c r="E212" s="22"/>
      <c r="F212" s="22"/>
      <c r="G212" s="17">
        <f>G213+G217+G219+G215</f>
        <v>232682.8</v>
      </c>
      <c r="H212" s="17">
        <f>H213+H217+H219+H215</f>
        <v>230519.5</v>
      </c>
      <c r="I212" s="17">
        <f>I213+I217+I219+I215</f>
        <v>227571.4</v>
      </c>
    </row>
    <row r="213" spans="1:9" ht="18.75">
      <c r="A213" s="40" t="s">
        <v>247</v>
      </c>
      <c r="B213" s="51" t="s">
        <v>22</v>
      </c>
      <c r="C213" s="51"/>
      <c r="D213" s="22"/>
      <c r="E213" s="22"/>
      <c r="F213" s="22"/>
      <c r="G213" s="17">
        <f>G214</f>
        <v>49822.1</v>
      </c>
      <c r="H213" s="17">
        <f>H214</f>
        <v>58144.7</v>
      </c>
      <c r="I213" s="17">
        <f>I214</f>
        <v>55196.6</v>
      </c>
    </row>
    <row r="214" spans="1:9" ht="18.75">
      <c r="A214" s="40" t="s">
        <v>223</v>
      </c>
      <c r="B214" s="51" t="s">
        <v>22</v>
      </c>
      <c r="C214" s="51">
        <v>115</v>
      </c>
      <c r="D214" s="22" t="s">
        <v>160</v>
      </c>
      <c r="E214" s="22" t="s">
        <v>155</v>
      </c>
      <c r="F214" s="22" t="s">
        <v>222</v>
      </c>
      <c r="G214" s="17">
        <v>49822.1</v>
      </c>
      <c r="H214" s="17">
        <v>58144.7</v>
      </c>
      <c r="I214" s="17">
        <v>55196.6</v>
      </c>
    </row>
    <row r="215" spans="1:9" ht="56.25">
      <c r="A215" s="40" t="s">
        <v>479</v>
      </c>
      <c r="B215" s="22" t="s">
        <v>495</v>
      </c>
      <c r="C215" s="51"/>
      <c r="D215" s="22"/>
      <c r="E215" s="22"/>
      <c r="F215" s="22"/>
      <c r="G215" s="17">
        <f>G216</f>
        <v>10647.9</v>
      </c>
      <c r="H215" s="17">
        <f>H216</f>
        <v>9819.5</v>
      </c>
      <c r="I215" s="17">
        <f>I216</f>
        <v>9819.5</v>
      </c>
    </row>
    <row r="216" spans="1:9" ht="18.75">
      <c r="A216" s="40" t="s">
        <v>223</v>
      </c>
      <c r="B216" s="22" t="s">
        <v>495</v>
      </c>
      <c r="C216" s="51">
        <v>115</v>
      </c>
      <c r="D216" s="22" t="s">
        <v>160</v>
      </c>
      <c r="E216" s="22" t="s">
        <v>155</v>
      </c>
      <c r="F216" s="22" t="s">
        <v>222</v>
      </c>
      <c r="G216" s="17">
        <v>10647.9</v>
      </c>
      <c r="H216" s="17">
        <v>9819.5</v>
      </c>
      <c r="I216" s="17">
        <v>9819.5</v>
      </c>
    </row>
    <row r="217" spans="1:9" ht="97.5" customHeight="1">
      <c r="A217" s="147" t="s">
        <v>393</v>
      </c>
      <c r="B217" s="51" t="s">
        <v>56</v>
      </c>
      <c r="C217" s="51"/>
      <c r="D217" s="22"/>
      <c r="E217" s="22"/>
      <c r="F217" s="22"/>
      <c r="G217" s="17">
        <f>G218</f>
        <v>171070.4</v>
      </c>
      <c r="H217" s="17">
        <f>H218</f>
        <v>162555.3</v>
      </c>
      <c r="I217" s="17">
        <f>I218</f>
        <v>162555.3</v>
      </c>
    </row>
    <row r="218" spans="1:9" ht="18.75">
      <c r="A218" s="40" t="s">
        <v>223</v>
      </c>
      <c r="B218" s="51" t="s">
        <v>56</v>
      </c>
      <c r="C218" s="51">
        <v>115</v>
      </c>
      <c r="D218" s="22" t="s">
        <v>160</v>
      </c>
      <c r="E218" s="22" t="s">
        <v>155</v>
      </c>
      <c r="F218" s="51">
        <v>610</v>
      </c>
      <c r="G218" s="17">
        <v>171070.4</v>
      </c>
      <c r="H218" s="17">
        <f>140117.4+1807.8+20630.1</f>
        <v>162555.3</v>
      </c>
      <c r="I218" s="17">
        <f>140117.4+1807.8+20630.1</f>
        <v>162555.3</v>
      </c>
    </row>
    <row r="219" spans="1:9" ht="37.5">
      <c r="A219" s="40" t="s">
        <v>473</v>
      </c>
      <c r="B219" s="51" t="s">
        <v>474</v>
      </c>
      <c r="C219" s="51"/>
      <c r="D219" s="22"/>
      <c r="E219" s="22"/>
      <c r="F219" s="51"/>
      <c r="G219" s="17">
        <f>G220</f>
        <v>1142.4</v>
      </c>
      <c r="H219" s="17">
        <f>H220</f>
        <v>0</v>
      </c>
      <c r="I219" s="17">
        <f>I220</f>
        <v>0</v>
      </c>
    </row>
    <row r="220" spans="1:9" ht="18.75">
      <c r="A220" s="40" t="s">
        <v>223</v>
      </c>
      <c r="B220" s="51" t="s">
        <v>474</v>
      </c>
      <c r="C220" s="51">
        <v>115</v>
      </c>
      <c r="D220" s="22" t="s">
        <v>160</v>
      </c>
      <c r="E220" s="22" t="s">
        <v>155</v>
      </c>
      <c r="F220" s="51">
        <v>610</v>
      </c>
      <c r="G220" s="17">
        <v>1142.4</v>
      </c>
      <c r="H220" s="17">
        <v>0</v>
      </c>
      <c r="I220" s="17">
        <v>0</v>
      </c>
    </row>
    <row r="221" spans="1:9" ht="37.5">
      <c r="A221" s="148" t="s">
        <v>347</v>
      </c>
      <c r="B221" s="51" t="s">
        <v>341</v>
      </c>
      <c r="C221" s="51"/>
      <c r="D221" s="22"/>
      <c r="E221" s="22"/>
      <c r="F221" s="51"/>
      <c r="G221" s="17">
        <f aca="true" t="shared" si="12" ref="G221:I222">G222</f>
        <v>11612.9</v>
      </c>
      <c r="H221" s="17">
        <f t="shared" si="12"/>
        <v>10154</v>
      </c>
      <c r="I221" s="17">
        <f t="shared" si="12"/>
        <v>10154</v>
      </c>
    </row>
    <row r="222" spans="1:9" ht="75">
      <c r="A222" s="149" t="s">
        <v>125</v>
      </c>
      <c r="B222" s="51" t="s">
        <v>20</v>
      </c>
      <c r="C222" s="51"/>
      <c r="D222" s="22"/>
      <c r="E222" s="22"/>
      <c r="F222" s="22"/>
      <c r="G222" s="17">
        <f t="shared" si="12"/>
        <v>11612.9</v>
      </c>
      <c r="H222" s="17">
        <f t="shared" si="12"/>
        <v>10154</v>
      </c>
      <c r="I222" s="17">
        <f t="shared" si="12"/>
        <v>10154</v>
      </c>
    </row>
    <row r="223" spans="1:9" ht="18.75">
      <c r="A223" s="40" t="s">
        <v>223</v>
      </c>
      <c r="B223" s="51" t="s">
        <v>20</v>
      </c>
      <c r="C223" s="51">
        <v>115</v>
      </c>
      <c r="D223" s="22" t="s">
        <v>160</v>
      </c>
      <c r="E223" s="22" t="s">
        <v>155</v>
      </c>
      <c r="F223" s="22" t="s">
        <v>222</v>
      </c>
      <c r="G223" s="17">
        <v>11612.9</v>
      </c>
      <c r="H223" s="17">
        <v>10154</v>
      </c>
      <c r="I223" s="17">
        <v>10154</v>
      </c>
    </row>
    <row r="224" spans="1:9" ht="56.25">
      <c r="A224" s="42" t="s">
        <v>346</v>
      </c>
      <c r="B224" s="51" t="s">
        <v>57</v>
      </c>
      <c r="C224" s="51"/>
      <c r="D224" s="22"/>
      <c r="E224" s="22"/>
      <c r="F224" s="22"/>
      <c r="G224" s="17">
        <f>G225</f>
        <v>1181.1000000000001</v>
      </c>
      <c r="H224" s="17">
        <f>H225</f>
        <v>1028.4</v>
      </c>
      <c r="I224" s="17">
        <f>I225</f>
        <v>1028.4</v>
      </c>
    </row>
    <row r="225" spans="1:9" ht="75">
      <c r="A225" s="149" t="s">
        <v>258</v>
      </c>
      <c r="B225" s="51" t="s">
        <v>58</v>
      </c>
      <c r="C225" s="51"/>
      <c r="D225" s="22"/>
      <c r="E225" s="22"/>
      <c r="F225" s="22"/>
      <c r="G225" s="17">
        <f>G226+G227</f>
        <v>1181.1000000000001</v>
      </c>
      <c r="H225" s="17">
        <f>H226+H227</f>
        <v>1028.4</v>
      </c>
      <c r="I225" s="17">
        <f>I226+I227</f>
        <v>1028.4</v>
      </c>
    </row>
    <row r="226" spans="1:9" ht="18.75">
      <c r="A226" s="40" t="s">
        <v>223</v>
      </c>
      <c r="B226" s="51" t="s">
        <v>58</v>
      </c>
      <c r="C226" s="51">
        <v>115</v>
      </c>
      <c r="D226" s="22" t="s">
        <v>160</v>
      </c>
      <c r="E226" s="22" t="s">
        <v>155</v>
      </c>
      <c r="F226" s="22" t="s">
        <v>222</v>
      </c>
      <c r="G226" s="17">
        <v>1172.7</v>
      </c>
      <c r="H226" s="17">
        <v>997.2</v>
      </c>
      <c r="I226" s="17">
        <v>997.2</v>
      </c>
    </row>
    <row r="227" spans="1:9" ht="37.5">
      <c r="A227" s="40" t="s">
        <v>256</v>
      </c>
      <c r="B227" s="51" t="s">
        <v>58</v>
      </c>
      <c r="C227" s="51">
        <v>115</v>
      </c>
      <c r="D227" s="22" t="s">
        <v>160</v>
      </c>
      <c r="E227" s="22" t="s">
        <v>156</v>
      </c>
      <c r="F227" s="22" t="s">
        <v>255</v>
      </c>
      <c r="G227" s="17">
        <v>8.4</v>
      </c>
      <c r="H227" s="17">
        <v>31.2</v>
      </c>
      <c r="I227" s="17">
        <v>31.2</v>
      </c>
    </row>
    <row r="228" spans="1:9" ht="75">
      <c r="A228" s="148" t="s">
        <v>352</v>
      </c>
      <c r="B228" s="51" t="s">
        <v>342</v>
      </c>
      <c r="C228" s="51"/>
      <c r="D228" s="22"/>
      <c r="E228" s="22"/>
      <c r="F228" s="22"/>
      <c r="G228" s="17">
        <f>G229</f>
        <v>3901</v>
      </c>
      <c r="H228" s="17">
        <f>H229</f>
        <v>3242.2</v>
      </c>
      <c r="I228" s="17">
        <f>I229</f>
        <v>2942.2</v>
      </c>
    </row>
    <row r="229" spans="1:9" ht="56.25">
      <c r="A229" s="40" t="s">
        <v>353</v>
      </c>
      <c r="B229" s="51" t="s">
        <v>59</v>
      </c>
      <c r="C229" s="51"/>
      <c r="D229" s="22"/>
      <c r="E229" s="22"/>
      <c r="F229" s="22"/>
      <c r="G229" s="17">
        <f>G230+G231</f>
        <v>3901</v>
      </c>
      <c r="H229" s="17">
        <f>H230+H231</f>
        <v>3242.2</v>
      </c>
      <c r="I229" s="17">
        <f>I230+I231</f>
        <v>2942.2</v>
      </c>
    </row>
    <row r="230" spans="1:9" ht="18.75">
      <c r="A230" s="40" t="s">
        <v>223</v>
      </c>
      <c r="B230" s="51" t="s">
        <v>59</v>
      </c>
      <c r="C230" s="51">
        <v>115</v>
      </c>
      <c r="D230" s="22" t="s">
        <v>160</v>
      </c>
      <c r="E230" s="22" t="s">
        <v>155</v>
      </c>
      <c r="F230" s="22" t="s">
        <v>222</v>
      </c>
      <c r="G230" s="17">
        <v>3241.2</v>
      </c>
      <c r="H230" s="17">
        <v>1774.9</v>
      </c>
      <c r="I230" s="17">
        <v>1474.9</v>
      </c>
    </row>
    <row r="231" spans="1:9" ht="56.25">
      <c r="A231" s="40" t="s">
        <v>479</v>
      </c>
      <c r="B231" s="22" t="s">
        <v>496</v>
      </c>
      <c r="C231" s="51"/>
      <c r="D231" s="22"/>
      <c r="E231" s="22"/>
      <c r="F231" s="22"/>
      <c r="G231" s="17">
        <f>G232</f>
        <v>659.8</v>
      </c>
      <c r="H231" s="17">
        <f>H232</f>
        <v>1467.3</v>
      </c>
      <c r="I231" s="17">
        <f>I232</f>
        <v>1467.3</v>
      </c>
    </row>
    <row r="232" spans="1:9" ht="18.75">
      <c r="A232" s="40" t="s">
        <v>223</v>
      </c>
      <c r="B232" s="22" t="s">
        <v>496</v>
      </c>
      <c r="C232" s="51">
        <v>115</v>
      </c>
      <c r="D232" s="22" t="s">
        <v>160</v>
      </c>
      <c r="E232" s="22" t="s">
        <v>155</v>
      </c>
      <c r="F232" s="22" t="s">
        <v>222</v>
      </c>
      <c r="G232" s="17">
        <v>659.8</v>
      </c>
      <c r="H232" s="17">
        <v>1467.3</v>
      </c>
      <c r="I232" s="17">
        <v>1467.3</v>
      </c>
    </row>
    <row r="233" spans="1:9" ht="79.5" customHeight="1">
      <c r="A233" s="42" t="s">
        <v>456</v>
      </c>
      <c r="B233" s="51" t="s">
        <v>85</v>
      </c>
      <c r="C233" s="51"/>
      <c r="D233" s="22"/>
      <c r="E233" s="22"/>
      <c r="F233" s="22"/>
      <c r="G233" s="17">
        <f>G234</f>
        <v>3948</v>
      </c>
      <c r="H233" s="17">
        <f>H234</f>
        <v>3983</v>
      </c>
      <c r="I233" s="17">
        <f>I234</f>
        <v>3983</v>
      </c>
    </row>
    <row r="234" spans="1:9" ht="75">
      <c r="A234" s="149" t="s">
        <v>258</v>
      </c>
      <c r="B234" s="51" t="s">
        <v>86</v>
      </c>
      <c r="C234" s="51"/>
      <c r="D234" s="22"/>
      <c r="E234" s="22"/>
      <c r="F234" s="22"/>
      <c r="G234" s="17">
        <f>G236+G235</f>
        <v>3948</v>
      </c>
      <c r="H234" s="17">
        <f>H236+H235</f>
        <v>3983</v>
      </c>
      <c r="I234" s="17">
        <f>I236+I235</f>
        <v>3983</v>
      </c>
    </row>
    <row r="235" spans="1:9" ht="37.5">
      <c r="A235" s="40" t="s">
        <v>118</v>
      </c>
      <c r="B235" s="51" t="s">
        <v>86</v>
      </c>
      <c r="C235" s="51">
        <v>115</v>
      </c>
      <c r="D235" s="22" t="s">
        <v>157</v>
      </c>
      <c r="E235" s="22" t="s">
        <v>154</v>
      </c>
      <c r="F235" s="22" t="s">
        <v>209</v>
      </c>
      <c r="G235" s="17">
        <v>58.2</v>
      </c>
      <c r="H235" s="17">
        <v>60</v>
      </c>
      <c r="I235" s="17">
        <v>60</v>
      </c>
    </row>
    <row r="236" spans="1:9" ht="37.5">
      <c r="A236" s="40" t="s">
        <v>256</v>
      </c>
      <c r="B236" s="51" t="s">
        <v>86</v>
      </c>
      <c r="C236" s="51">
        <v>115</v>
      </c>
      <c r="D236" s="22" t="s">
        <v>157</v>
      </c>
      <c r="E236" s="22" t="s">
        <v>154</v>
      </c>
      <c r="F236" s="22" t="s">
        <v>255</v>
      </c>
      <c r="G236" s="17">
        <v>3889.8</v>
      </c>
      <c r="H236" s="17">
        <v>3923</v>
      </c>
      <c r="I236" s="17">
        <v>3923</v>
      </c>
    </row>
    <row r="237" spans="1:9" ht="56.25">
      <c r="A237" s="141" t="s">
        <v>435</v>
      </c>
      <c r="B237" s="51" t="s">
        <v>343</v>
      </c>
      <c r="C237" s="51"/>
      <c r="D237" s="22"/>
      <c r="E237" s="22"/>
      <c r="F237" s="22"/>
      <c r="G237" s="17">
        <f>G240+G238</f>
        <v>112</v>
      </c>
      <c r="H237" s="17">
        <f>H240+H238</f>
        <v>100</v>
      </c>
      <c r="I237" s="17">
        <f>I240+I238</f>
        <v>100</v>
      </c>
    </row>
    <row r="238" spans="1:9" ht="37.5">
      <c r="A238" s="141" t="s">
        <v>655</v>
      </c>
      <c r="B238" s="51" t="s">
        <v>652</v>
      </c>
      <c r="C238" s="51"/>
      <c r="D238" s="22"/>
      <c r="E238" s="22"/>
      <c r="F238" s="22"/>
      <c r="G238" s="17">
        <f>G239</f>
        <v>12</v>
      </c>
      <c r="H238" s="17">
        <f>H239</f>
        <v>0</v>
      </c>
      <c r="I238" s="17">
        <f>I239</f>
        <v>0</v>
      </c>
    </row>
    <row r="239" spans="1:9" ht="37.5">
      <c r="A239" s="40" t="s">
        <v>256</v>
      </c>
      <c r="B239" s="51" t="s">
        <v>652</v>
      </c>
      <c r="C239" s="51">
        <v>546</v>
      </c>
      <c r="D239" s="22" t="s">
        <v>160</v>
      </c>
      <c r="E239" s="22" t="s">
        <v>156</v>
      </c>
      <c r="F239" s="22" t="s">
        <v>255</v>
      </c>
      <c r="G239" s="17">
        <v>12</v>
      </c>
      <c r="H239" s="17">
        <v>0</v>
      </c>
      <c r="I239" s="17">
        <v>0</v>
      </c>
    </row>
    <row r="240" spans="1:9" ht="75">
      <c r="A240" s="149" t="s">
        <v>258</v>
      </c>
      <c r="B240" s="51" t="s">
        <v>60</v>
      </c>
      <c r="C240" s="51"/>
      <c r="D240" s="22"/>
      <c r="E240" s="22"/>
      <c r="F240" s="22"/>
      <c r="G240" s="17">
        <f>G241</f>
        <v>100</v>
      </c>
      <c r="H240" s="17">
        <f>H241</f>
        <v>100</v>
      </c>
      <c r="I240" s="17">
        <f>I241</f>
        <v>100</v>
      </c>
    </row>
    <row r="241" spans="1:9" ht="37.5">
      <c r="A241" s="40" t="s">
        <v>256</v>
      </c>
      <c r="B241" s="51" t="s">
        <v>60</v>
      </c>
      <c r="C241" s="51">
        <v>115</v>
      </c>
      <c r="D241" s="22" t="s">
        <v>160</v>
      </c>
      <c r="E241" s="22" t="s">
        <v>156</v>
      </c>
      <c r="F241" s="22" t="s">
        <v>255</v>
      </c>
      <c r="G241" s="17">
        <v>100</v>
      </c>
      <c r="H241" s="17">
        <v>100</v>
      </c>
      <c r="I241" s="17">
        <v>100</v>
      </c>
    </row>
    <row r="242" spans="1:9" ht="48" customHeight="1">
      <c r="A242" s="40" t="s">
        <v>62</v>
      </c>
      <c r="B242" s="22" t="s">
        <v>63</v>
      </c>
      <c r="C242" s="22"/>
      <c r="D242" s="22"/>
      <c r="E242" s="22"/>
      <c r="F242" s="22"/>
      <c r="G242" s="17">
        <f>G243+G246</f>
        <v>10309</v>
      </c>
      <c r="H242" s="17">
        <f>H243+H246</f>
        <v>3736.2999999999997</v>
      </c>
      <c r="I242" s="17">
        <f>I243+I246</f>
        <v>3236.2999999999997</v>
      </c>
    </row>
    <row r="243" spans="1:9" ht="18.75">
      <c r="A243" s="40" t="s">
        <v>181</v>
      </c>
      <c r="B243" s="22" t="s">
        <v>64</v>
      </c>
      <c r="C243" s="22"/>
      <c r="D243" s="22"/>
      <c r="E243" s="22"/>
      <c r="F243" s="22"/>
      <c r="G243" s="17">
        <f>G244+G245</f>
        <v>9008</v>
      </c>
      <c r="H243" s="17">
        <f>H244+H245</f>
        <v>2737.7</v>
      </c>
      <c r="I243" s="17">
        <f>I244+I245</f>
        <v>2237.7</v>
      </c>
    </row>
    <row r="244" spans="1:9" ht="18.75">
      <c r="A244" s="40" t="s">
        <v>223</v>
      </c>
      <c r="B244" s="22" t="s">
        <v>64</v>
      </c>
      <c r="C244" s="22" t="s">
        <v>407</v>
      </c>
      <c r="D244" s="22" t="s">
        <v>160</v>
      </c>
      <c r="E244" s="22" t="s">
        <v>154</v>
      </c>
      <c r="F244" s="22" t="s">
        <v>222</v>
      </c>
      <c r="G244" s="17">
        <v>8748.5</v>
      </c>
      <c r="H244" s="17">
        <v>2737.7</v>
      </c>
      <c r="I244" s="17">
        <v>2237.7</v>
      </c>
    </row>
    <row r="245" spans="1:9" ht="18.75">
      <c r="A245" s="40" t="s">
        <v>223</v>
      </c>
      <c r="B245" s="22" t="s">
        <v>64</v>
      </c>
      <c r="C245" s="22" t="s">
        <v>407</v>
      </c>
      <c r="D245" s="22" t="s">
        <v>173</v>
      </c>
      <c r="E245" s="22" t="s">
        <v>155</v>
      </c>
      <c r="F245" s="22" t="s">
        <v>222</v>
      </c>
      <c r="G245" s="17">
        <v>259.5</v>
      </c>
      <c r="H245" s="17">
        <v>0</v>
      </c>
      <c r="I245" s="17">
        <v>0</v>
      </c>
    </row>
    <row r="246" spans="1:9" ht="56.25">
      <c r="A246" s="40" t="s">
        <v>479</v>
      </c>
      <c r="B246" s="22" t="s">
        <v>497</v>
      </c>
      <c r="C246" s="51"/>
      <c r="D246" s="22"/>
      <c r="E246" s="22"/>
      <c r="F246" s="22"/>
      <c r="G246" s="17">
        <f>G247</f>
        <v>1301</v>
      </c>
      <c r="H246" s="17">
        <f>H247</f>
        <v>998.6</v>
      </c>
      <c r="I246" s="17">
        <f>I247</f>
        <v>998.6</v>
      </c>
    </row>
    <row r="247" spans="1:9" ht="18.75">
      <c r="A247" s="40" t="s">
        <v>223</v>
      </c>
      <c r="B247" s="22" t="s">
        <v>497</v>
      </c>
      <c r="C247" s="51">
        <v>115</v>
      </c>
      <c r="D247" s="22" t="s">
        <v>160</v>
      </c>
      <c r="E247" s="22" t="s">
        <v>154</v>
      </c>
      <c r="F247" s="22" t="s">
        <v>222</v>
      </c>
      <c r="G247" s="17">
        <v>1301</v>
      </c>
      <c r="H247" s="17">
        <v>998.6</v>
      </c>
      <c r="I247" s="17">
        <v>998.6</v>
      </c>
    </row>
    <row r="248" spans="1:9" ht="37.5">
      <c r="A248" s="148" t="s">
        <v>457</v>
      </c>
      <c r="B248" s="51" t="s">
        <v>61</v>
      </c>
      <c r="C248" s="51"/>
      <c r="D248" s="22"/>
      <c r="E248" s="22"/>
      <c r="F248" s="22"/>
      <c r="G248" s="17">
        <f>G249+G252</f>
        <v>22</v>
      </c>
      <c r="H248" s="17">
        <f>H249+H252</f>
        <v>15000</v>
      </c>
      <c r="I248" s="17">
        <f>I249+I252</f>
        <v>0</v>
      </c>
    </row>
    <row r="249" spans="1:9" ht="75">
      <c r="A249" s="40" t="s">
        <v>612</v>
      </c>
      <c r="B249" s="51" t="s">
        <v>502</v>
      </c>
      <c r="C249" s="51"/>
      <c r="D249" s="22"/>
      <c r="E249" s="22"/>
      <c r="F249" s="22"/>
      <c r="G249" s="17">
        <f>G250+G251</f>
        <v>22</v>
      </c>
      <c r="H249" s="17">
        <f>H250+H251</f>
        <v>0</v>
      </c>
      <c r="I249" s="17">
        <f>I250+I251</f>
        <v>0</v>
      </c>
    </row>
    <row r="250" spans="1:9" ht="18.75">
      <c r="A250" s="40" t="s">
        <v>223</v>
      </c>
      <c r="B250" s="51" t="s">
        <v>502</v>
      </c>
      <c r="C250" s="51">
        <v>115</v>
      </c>
      <c r="D250" s="22" t="s">
        <v>160</v>
      </c>
      <c r="E250" s="22" t="s">
        <v>155</v>
      </c>
      <c r="F250" s="22" t="s">
        <v>222</v>
      </c>
      <c r="G250" s="17">
        <v>0</v>
      </c>
      <c r="H250" s="17">
        <v>0</v>
      </c>
      <c r="I250" s="17">
        <v>0</v>
      </c>
    </row>
    <row r="251" spans="1:9" ht="37.5">
      <c r="A251" s="40" t="s">
        <v>118</v>
      </c>
      <c r="B251" s="51" t="s">
        <v>502</v>
      </c>
      <c r="C251" s="51">
        <v>546</v>
      </c>
      <c r="D251" s="22" t="s">
        <v>160</v>
      </c>
      <c r="E251" s="22" t="s">
        <v>156</v>
      </c>
      <c r="F251" s="22" t="s">
        <v>209</v>
      </c>
      <c r="G251" s="17">
        <v>22</v>
      </c>
      <c r="H251" s="17">
        <v>0</v>
      </c>
      <c r="I251" s="17">
        <v>0</v>
      </c>
    </row>
    <row r="252" spans="1:9" ht="93.75">
      <c r="A252" s="40" t="s">
        <v>516</v>
      </c>
      <c r="B252" s="51" t="s">
        <v>122</v>
      </c>
      <c r="C252" s="51"/>
      <c r="D252" s="22"/>
      <c r="E252" s="22"/>
      <c r="F252" s="22"/>
      <c r="G252" s="17">
        <f>G253</f>
        <v>0</v>
      </c>
      <c r="H252" s="17">
        <f>H253</f>
        <v>15000</v>
      </c>
      <c r="I252" s="17">
        <f>I253</f>
        <v>0</v>
      </c>
    </row>
    <row r="253" spans="1:9" ht="18.75">
      <c r="A253" s="40" t="s">
        <v>187</v>
      </c>
      <c r="B253" s="51" t="s">
        <v>122</v>
      </c>
      <c r="C253" s="51">
        <v>546</v>
      </c>
      <c r="D253" s="22" t="s">
        <v>160</v>
      </c>
      <c r="E253" s="22" t="s">
        <v>156</v>
      </c>
      <c r="F253" s="22" t="s">
        <v>216</v>
      </c>
      <c r="G253" s="17">
        <v>0</v>
      </c>
      <c r="H253" s="17">
        <v>15000</v>
      </c>
      <c r="I253" s="17">
        <v>0</v>
      </c>
    </row>
    <row r="254" spans="1:9" ht="56.25">
      <c r="A254" s="40" t="s">
        <v>585</v>
      </c>
      <c r="B254" s="22" t="s">
        <v>434</v>
      </c>
      <c r="C254" s="51"/>
      <c r="D254" s="22"/>
      <c r="E254" s="22"/>
      <c r="F254" s="22"/>
      <c r="G254" s="17">
        <f>G255+G257</f>
        <v>4048.2</v>
      </c>
      <c r="H254" s="17">
        <f>H255+H257</f>
        <v>9430.2</v>
      </c>
      <c r="I254" s="17">
        <f>I255+I257</f>
        <v>9430.2</v>
      </c>
    </row>
    <row r="255" spans="1:9" ht="18.75">
      <c r="A255" s="40" t="s">
        <v>181</v>
      </c>
      <c r="B255" s="22" t="s">
        <v>433</v>
      </c>
      <c r="C255" s="51"/>
      <c r="D255" s="22"/>
      <c r="E255" s="22"/>
      <c r="F255" s="22"/>
      <c r="G255" s="17">
        <f>G256</f>
        <v>3336.5</v>
      </c>
      <c r="H255" s="17">
        <f>H256</f>
        <v>8794.7</v>
      </c>
      <c r="I255" s="17">
        <f>I256</f>
        <v>8794.7</v>
      </c>
    </row>
    <row r="256" spans="1:9" ht="37.5">
      <c r="A256" s="40" t="s">
        <v>117</v>
      </c>
      <c r="B256" s="22" t="s">
        <v>433</v>
      </c>
      <c r="C256" s="51">
        <v>115</v>
      </c>
      <c r="D256" s="22" t="s">
        <v>160</v>
      </c>
      <c r="E256" s="22" t="s">
        <v>154</v>
      </c>
      <c r="F256" s="22" t="s">
        <v>220</v>
      </c>
      <c r="G256" s="17">
        <v>3336.5</v>
      </c>
      <c r="H256" s="17">
        <v>8794.7</v>
      </c>
      <c r="I256" s="17">
        <v>8794.7</v>
      </c>
    </row>
    <row r="257" spans="1:9" ht="56.25">
      <c r="A257" s="40" t="s">
        <v>479</v>
      </c>
      <c r="B257" s="22" t="s">
        <v>503</v>
      </c>
      <c r="C257" s="51"/>
      <c r="D257" s="22"/>
      <c r="E257" s="22"/>
      <c r="F257" s="22"/>
      <c r="G257" s="17">
        <f>G258</f>
        <v>711.7</v>
      </c>
      <c r="H257" s="17">
        <f>H258</f>
        <v>635.5</v>
      </c>
      <c r="I257" s="17">
        <f>I258</f>
        <v>635.5</v>
      </c>
    </row>
    <row r="258" spans="1:9" ht="37.5">
      <c r="A258" s="40" t="s">
        <v>117</v>
      </c>
      <c r="B258" s="22" t="s">
        <v>503</v>
      </c>
      <c r="C258" s="51">
        <v>115</v>
      </c>
      <c r="D258" s="22" t="s">
        <v>160</v>
      </c>
      <c r="E258" s="22" t="s">
        <v>154</v>
      </c>
      <c r="F258" s="22" t="s">
        <v>220</v>
      </c>
      <c r="G258" s="17">
        <v>711.7</v>
      </c>
      <c r="H258" s="17">
        <v>635.5</v>
      </c>
      <c r="I258" s="17">
        <v>635.5</v>
      </c>
    </row>
    <row r="259" spans="1:9" ht="56.25">
      <c r="A259" s="40" t="s">
        <v>623</v>
      </c>
      <c r="B259" s="51" t="s">
        <v>620</v>
      </c>
      <c r="C259" s="51"/>
      <c r="D259" s="22"/>
      <c r="E259" s="22"/>
      <c r="F259" s="22"/>
      <c r="G259" s="17">
        <f>G260+G262</f>
        <v>0</v>
      </c>
      <c r="H259" s="17">
        <f>H260+H262</f>
        <v>50000</v>
      </c>
      <c r="I259" s="17">
        <f>I260+I262</f>
        <v>50000</v>
      </c>
    </row>
    <row r="260" spans="1:9" ht="37.5">
      <c r="A260" s="40" t="s">
        <v>529</v>
      </c>
      <c r="B260" s="51" t="s">
        <v>621</v>
      </c>
      <c r="C260" s="51"/>
      <c r="D260" s="22"/>
      <c r="E260" s="22"/>
      <c r="F260" s="22"/>
      <c r="G260" s="17">
        <f>G207+G261</f>
        <v>0</v>
      </c>
      <c r="H260" s="17">
        <f>H261</f>
        <v>50000</v>
      </c>
      <c r="I260" s="17">
        <f>I261</f>
        <v>0</v>
      </c>
    </row>
    <row r="261" spans="1:9" ht="18.75">
      <c r="A261" s="40" t="s">
        <v>223</v>
      </c>
      <c r="B261" s="51" t="s">
        <v>621</v>
      </c>
      <c r="C261" s="51">
        <v>115</v>
      </c>
      <c r="D261" s="22" t="s">
        <v>160</v>
      </c>
      <c r="E261" s="22" t="s">
        <v>155</v>
      </c>
      <c r="F261" s="22" t="s">
        <v>222</v>
      </c>
      <c r="G261" s="17">
        <v>0</v>
      </c>
      <c r="H261" s="17">
        <v>50000</v>
      </c>
      <c r="I261" s="17">
        <v>0</v>
      </c>
    </row>
    <row r="262" spans="1:9" ht="37.5">
      <c r="A262" s="40" t="s">
        <v>624</v>
      </c>
      <c r="B262" s="51" t="s">
        <v>622</v>
      </c>
      <c r="C262" s="51"/>
      <c r="D262" s="22"/>
      <c r="E262" s="22"/>
      <c r="F262" s="22"/>
      <c r="G262" s="17">
        <f>G263</f>
        <v>0</v>
      </c>
      <c r="H262" s="17">
        <f>H263</f>
        <v>0</v>
      </c>
      <c r="I262" s="17">
        <f>I263</f>
        <v>50000</v>
      </c>
    </row>
    <row r="263" spans="1:9" ht="18.75">
      <c r="A263" s="40" t="s">
        <v>223</v>
      </c>
      <c r="B263" s="51" t="s">
        <v>622</v>
      </c>
      <c r="C263" s="51">
        <v>115</v>
      </c>
      <c r="D263" s="22" t="s">
        <v>160</v>
      </c>
      <c r="E263" s="22" t="s">
        <v>155</v>
      </c>
      <c r="F263" s="22" t="s">
        <v>222</v>
      </c>
      <c r="G263" s="17">
        <v>0</v>
      </c>
      <c r="H263" s="17">
        <v>0</v>
      </c>
      <c r="I263" s="17">
        <v>50000</v>
      </c>
    </row>
    <row r="264" spans="1:9" ht="18.75">
      <c r="A264" s="150" t="s">
        <v>36</v>
      </c>
      <c r="B264" s="22" t="s">
        <v>93</v>
      </c>
      <c r="C264" s="22"/>
      <c r="D264" s="22"/>
      <c r="E264" s="22"/>
      <c r="F264" s="22"/>
      <c r="G264" s="17">
        <f>G265+G272</f>
        <v>44858.1</v>
      </c>
      <c r="H264" s="17">
        <f>H265+H272</f>
        <v>38598.700000000004</v>
      </c>
      <c r="I264" s="17">
        <f>I265+I272</f>
        <v>38519.6</v>
      </c>
    </row>
    <row r="265" spans="1:9" ht="112.5">
      <c r="A265" s="141" t="s">
        <v>536</v>
      </c>
      <c r="B265" s="22" t="s">
        <v>141</v>
      </c>
      <c r="C265" s="22"/>
      <c r="D265" s="22"/>
      <c r="E265" s="22"/>
      <c r="F265" s="22"/>
      <c r="G265" s="17">
        <f>G266+G270</f>
        <v>42003.799999999996</v>
      </c>
      <c r="H265" s="17">
        <f>H266+H270</f>
        <v>35803.4</v>
      </c>
      <c r="I265" s="17">
        <f>I266+I270</f>
        <v>35803.4</v>
      </c>
    </row>
    <row r="266" spans="1:9" ht="18.75">
      <c r="A266" s="40" t="s">
        <v>533</v>
      </c>
      <c r="B266" s="22" t="s">
        <v>534</v>
      </c>
      <c r="C266" s="22"/>
      <c r="D266" s="22"/>
      <c r="E266" s="22"/>
      <c r="F266" s="22"/>
      <c r="G266" s="17">
        <f>G269+G267+G268</f>
        <v>27697.699999999997</v>
      </c>
      <c r="H266" s="17">
        <f>H269+H267+H268</f>
        <v>21497.3</v>
      </c>
      <c r="I266" s="17">
        <f>I269+I267+I268</f>
        <v>21497.3</v>
      </c>
    </row>
    <row r="267" spans="1:9" ht="18.75">
      <c r="A267" s="40" t="s">
        <v>211</v>
      </c>
      <c r="B267" s="22" t="s">
        <v>534</v>
      </c>
      <c r="C267" s="22" t="s">
        <v>382</v>
      </c>
      <c r="D267" s="22" t="s">
        <v>160</v>
      </c>
      <c r="E267" s="22" t="s">
        <v>156</v>
      </c>
      <c r="F267" s="22" t="s">
        <v>184</v>
      </c>
      <c r="G267" s="17">
        <v>26084.1</v>
      </c>
      <c r="H267" s="17">
        <v>20032.7</v>
      </c>
      <c r="I267" s="17">
        <v>20032.7</v>
      </c>
    </row>
    <row r="268" spans="1:9" ht="37.5">
      <c r="A268" s="40" t="s">
        <v>118</v>
      </c>
      <c r="B268" s="22" t="s">
        <v>534</v>
      </c>
      <c r="C268" s="22" t="s">
        <v>382</v>
      </c>
      <c r="D268" s="22" t="s">
        <v>160</v>
      </c>
      <c r="E268" s="22" t="s">
        <v>156</v>
      </c>
      <c r="F268" s="22" t="s">
        <v>209</v>
      </c>
      <c r="G268" s="17">
        <v>1600.3</v>
      </c>
      <c r="H268" s="17">
        <v>1445.6</v>
      </c>
      <c r="I268" s="17">
        <v>1445.6</v>
      </c>
    </row>
    <row r="269" spans="1:9" ht="18.75">
      <c r="A269" s="40" t="s">
        <v>207</v>
      </c>
      <c r="B269" s="22" t="s">
        <v>534</v>
      </c>
      <c r="C269" s="22" t="s">
        <v>382</v>
      </c>
      <c r="D269" s="22" t="s">
        <v>160</v>
      </c>
      <c r="E269" s="22" t="s">
        <v>156</v>
      </c>
      <c r="F269" s="22" t="s">
        <v>208</v>
      </c>
      <c r="G269" s="17">
        <v>13.3</v>
      </c>
      <c r="H269" s="17">
        <v>19</v>
      </c>
      <c r="I269" s="17">
        <v>19</v>
      </c>
    </row>
    <row r="270" spans="1:9" ht="56.25">
      <c r="A270" s="40" t="s">
        <v>479</v>
      </c>
      <c r="B270" s="22" t="s">
        <v>499</v>
      </c>
      <c r="C270" s="22"/>
      <c r="D270" s="22"/>
      <c r="E270" s="22"/>
      <c r="F270" s="22"/>
      <c r="G270" s="17">
        <f>G271</f>
        <v>14306.1</v>
      </c>
      <c r="H270" s="17">
        <f>H271</f>
        <v>14306.1</v>
      </c>
      <c r="I270" s="17">
        <f>I271</f>
        <v>14306.1</v>
      </c>
    </row>
    <row r="271" spans="1:9" ht="18.75">
      <c r="A271" s="40" t="s">
        <v>211</v>
      </c>
      <c r="B271" s="22" t="s">
        <v>499</v>
      </c>
      <c r="C271" s="22" t="s">
        <v>382</v>
      </c>
      <c r="D271" s="22" t="s">
        <v>160</v>
      </c>
      <c r="E271" s="22" t="s">
        <v>156</v>
      </c>
      <c r="F271" s="22" t="s">
        <v>184</v>
      </c>
      <c r="G271" s="17">
        <v>14306.1</v>
      </c>
      <c r="H271" s="17">
        <v>14306.1</v>
      </c>
      <c r="I271" s="17">
        <v>14306.1</v>
      </c>
    </row>
    <row r="272" spans="1:9" ht="43.5" customHeight="1">
      <c r="A272" s="141" t="s">
        <v>404</v>
      </c>
      <c r="B272" s="22" t="s">
        <v>142</v>
      </c>
      <c r="C272" s="22"/>
      <c r="D272" s="22"/>
      <c r="E272" s="22"/>
      <c r="F272" s="22"/>
      <c r="G272" s="17">
        <f>G273+G278</f>
        <v>2854.2999999999997</v>
      </c>
      <c r="H272" s="17">
        <f>H273+H278</f>
        <v>2795.2999999999997</v>
      </c>
      <c r="I272" s="17">
        <f>I273+I278</f>
        <v>2716.2</v>
      </c>
    </row>
    <row r="273" spans="1:9" ht="18.75">
      <c r="A273" s="40" t="s">
        <v>221</v>
      </c>
      <c r="B273" s="22" t="s">
        <v>143</v>
      </c>
      <c r="C273" s="22"/>
      <c r="D273" s="22"/>
      <c r="E273" s="22"/>
      <c r="F273" s="22"/>
      <c r="G273" s="17">
        <f>G274+G275+G277+G276</f>
        <v>2791.2999999999997</v>
      </c>
      <c r="H273" s="17">
        <f>H274+H275+H277</f>
        <v>2795.2999999999997</v>
      </c>
      <c r="I273" s="17">
        <f>I274+I275+I277</f>
        <v>2716.2</v>
      </c>
    </row>
    <row r="274" spans="1:9" ht="27" customHeight="1">
      <c r="A274" s="40" t="s">
        <v>205</v>
      </c>
      <c r="B274" s="22" t="s">
        <v>143</v>
      </c>
      <c r="C274" s="22" t="s">
        <v>407</v>
      </c>
      <c r="D274" s="22" t="s">
        <v>160</v>
      </c>
      <c r="E274" s="22" t="s">
        <v>156</v>
      </c>
      <c r="F274" s="22" t="s">
        <v>206</v>
      </c>
      <c r="G274" s="17">
        <v>2422.2</v>
      </c>
      <c r="H274" s="17">
        <v>2544.2</v>
      </c>
      <c r="I274" s="17">
        <v>2465.1</v>
      </c>
    </row>
    <row r="275" spans="1:9" ht="37.5">
      <c r="A275" s="40" t="s">
        <v>118</v>
      </c>
      <c r="B275" s="22" t="s">
        <v>143</v>
      </c>
      <c r="C275" s="22" t="s">
        <v>407</v>
      </c>
      <c r="D275" s="22" t="s">
        <v>160</v>
      </c>
      <c r="E275" s="22" t="s">
        <v>156</v>
      </c>
      <c r="F275" s="22" t="s">
        <v>209</v>
      </c>
      <c r="G275" s="17">
        <v>362.5</v>
      </c>
      <c r="H275" s="17">
        <v>241.6</v>
      </c>
      <c r="I275" s="17">
        <v>241.6</v>
      </c>
    </row>
    <row r="276" spans="1:9" ht="18.75">
      <c r="A276" s="40" t="s">
        <v>583</v>
      </c>
      <c r="B276" s="22" t="s">
        <v>143</v>
      </c>
      <c r="C276" s="22" t="s">
        <v>407</v>
      </c>
      <c r="D276" s="22" t="s">
        <v>160</v>
      </c>
      <c r="E276" s="22" t="s">
        <v>156</v>
      </c>
      <c r="F276" s="22" t="s">
        <v>584</v>
      </c>
      <c r="G276" s="17">
        <v>1.5</v>
      </c>
      <c r="H276" s="17">
        <v>0</v>
      </c>
      <c r="I276" s="17">
        <v>0</v>
      </c>
    </row>
    <row r="277" spans="1:9" ht="18.75">
      <c r="A277" s="40" t="s">
        <v>207</v>
      </c>
      <c r="B277" s="22" t="s">
        <v>143</v>
      </c>
      <c r="C277" s="22" t="s">
        <v>407</v>
      </c>
      <c r="D277" s="22" t="s">
        <v>160</v>
      </c>
      <c r="E277" s="22" t="s">
        <v>156</v>
      </c>
      <c r="F277" s="22" t="s">
        <v>208</v>
      </c>
      <c r="G277" s="17">
        <v>5.1</v>
      </c>
      <c r="H277" s="17">
        <v>9.5</v>
      </c>
      <c r="I277" s="17">
        <v>9.5</v>
      </c>
    </row>
    <row r="278" spans="1:9" ht="157.5" customHeight="1">
      <c r="A278" s="146" t="s">
        <v>670</v>
      </c>
      <c r="B278" s="22" t="s">
        <v>675</v>
      </c>
      <c r="C278" s="22"/>
      <c r="D278" s="22"/>
      <c r="E278" s="22"/>
      <c r="F278" s="22"/>
      <c r="G278" s="17">
        <f>G279</f>
        <v>63</v>
      </c>
      <c r="H278" s="17">
        <f>H279</f>
        <v>0</v>
      </c>
      <c r="I278" s="17">
        <f>I279</f>
        <v>0</v>
      </c>
    </row>
    <row r="279" spans="1:9" ht="37.5">
      <c r="A279" s="40" t="s">
        <v>205</v>
      </c>
      <c r="B279" s="22" t="s">
        <v>675</v>
      </c>
      <c r="C279" s="22" t="s">
        <v>407</v>
      </c>
      <c r="D279" s="22" t="s">
        <v>160</v>
      </c>
      <c r="E279" s="22" t="s">
        <v>156</v>
      </c>
      <c r="F279" s="22" t="s">
        <v>206</v>
      </c>
      <c r="G279" s="17">
        <v>63</v>
      </c>
      <c r="H279" s="17">
        <v>0</v>
      </c>
      <c r="I279" s="17">
        <v>0</v>
      </c>
    </row>
    <row r="280" spans="1:9" ht="56.25">
      <c r="A280" s="151" t="s">
        <v>465</v>
      </c>
      <c r="B280" s="77" t="s">
        <v>291</v>
      </c>
      <c r="C280" s="77"/>
      <c r="D280" s="19"/>
      <c r="E280" s="19"/>
      <c r="F280" s="19"/>
      <c r="G280" s="20">
        <f>G281+G299+G304</f>
        <v>1732.5</v>
      </c>
      <c r="H280" s="20">
        <f>H281+H299+H304</f>
        <v>1268.8</v>
      </c>
      <c r="I280" s="20">
        <f>I281+I299+I304</f>
        <v>1251.2</v>
      </c>
    </row>
    <row r="281" spans="1:9" ht="18.75">
      <c r="A281" s="40" t="s">
        <v>228</v>
      </c>
      <c r="B281" s="51" t="s">
        <v>72</v>
      </c>
      <c r="C281" s="51"/>
      <c r="D281" s="22"/>
      <c r="E281" s="22"/>
      <c r="F281" s="22"/>
      <c r="G281" s="17">
        <f>G289+G293+G296+G282</f>
        <v>1702.5</v>
      </c>
      <c r="H281" s="17">
        <f>H289+H293+H296+H282</f>
        <v>1238.8</v>
      </c>
      <c r="I281" s="17">
        <f>I289+I293+I296+I282</f>
        <v>1221.2</v>
      </c>
    </row>
    <row r="282" spans="1:9" ht="37.5">
      <c r="A282" s="40" t="s">
        <v>561</v>
      </c>
      <c r="B282" s="51" t="s">
        <v>560</v>
      </c>
      <c r="C282" s="51"/>
      <c r="D282" s="22"/>
      <c r="E282" s="22"/>
      <c r="F282" s="22"/>
      <c r="G282" s="17">
        <f>G283+G286</f>
        <v>882.3</v>
      </c>
      <c r="H282" s="17">
        <f>H283+H286</f>
        <v>882.3</v>
      </c>
      <c r="I282" s="17">
        <f>I283+I286</f>
        <v>882.3</v>
      </c>
    </row>
    <row r="283" spans="1:9" ht="93.75">
      <c r="A283" s="144" t="s">
        <v>562</v>
      </c>
      <c r="B283" s="51" t="s">
        <v>568</v>
      </c>
      <c r="C283" s="51"/>
      <c r="D283" s="22"/>
      <c r="E283" s="22"/>
      <c r="F283" s="22"/>
      <c r="G283" s="17">
        <f>G284+G285</f>
        <v>518.3</v>
      </c>
      <c r="H283" s="17">
        <f>H284+H285</f>
        <v>0</v>
      </c>
      <c r="I283" s="17">
        <f>I284+I285</f>
        <v>0</v>
      </c>
    </row>
    <row r="284" spans="1:9" ht="37.5">
      <c r="A284" s="40" t="s">
        <v>205</v>
      </c>
      <c r="B284" s="51" t="s">
        <v>568</v>
      </c>
      <c r="C284" s="51">
        <v>546</v>
      </c>
      <c r="D284" s="22" t="s">
        <v>151</v>
      </c>
      <c r="E284" s="22" t="s">
        <v>152</v>
      </c>
      <c r="F284" s="22" t="s">
        <v>206</v>
      </c>
      <c r="G284" s="17">
        <v>384.7</v>
      </c>
      <c r="H284" s="17">
        <v>0</v>
      </c>
      <c r="I284" s="17">
        <v>0</v>
      </c>
    </row>
    <row r="285" spans="1:9" ht="37.5">
      <c r="A285" s="40" t="s">
        <v>118</v>
      </c>
      <c r="B285" s="51" t="s">
        <v>568</v>
      </c>
      <c r="C285" s="51">
        <v>546</v>
      </c>
      <c r="D285" s="22" t="s">
        <v>151</v>
      </c>
      <c r="E285" s="22" t="s">
        <v>152</v>
      </c>
      <c r="F285" s="22" t="s">
        <v>209</v>
      </c>
      <c r="G285" s="17">
        <v>133.6</v>
      </c>
      <c r="H285" s="17">
        <v>0</v>
      </c>
      <c r="I285" s="17">
        <v>0</v>
      </c>
    </row>
    <row r="286" spans="1:9" ht="93.75">
      <c r="A286" s="40" t="s">
        <v>644</v>
      </c>
      <c r="B286" s="51" t="s">
        <v>645</v>
      </c>
      <c r="C286" s="51"/>
      <c r="D286" s="22"/>
      <c r="E286" s="22"/>
      <c r="F286" s="22"/>
      <c r="G286" s="17">
        <f>G287+G288</f>
        <v>364</v>
      </c>
      <c r="H286" s="17">
        <f>H287+H288</f>
        <v>882.3</v>
      </c>
      <c r="I286" s="17">
        <f>I287+I288</f>
        <v>882.3</v>
      </c>
    </row>
    <row r="287" spans="1:9" ht="37.5">
      <c r="A287" s="40" t="s">
        <v>205</v>
      </c>
      <c r="B287" s="51" t="s">
        <v>645</v>
      </c>
      <c r="C287" s="51">
        <v>546</v>
      </c>
      <c r="D287" s="22" t="s">
        <v>151</v>
      </c>
      <c r="E287" s="22" t="s">
        <v>152</v>
      </c>
      <c r="F287" s="22" t="s">
        <v>206</v>
      </c>
      <c r="G287" s="17">
        <v>344.2</v>
      </c>
      <c r="H287" s="17">
        <v>700</v>
      </c>
      <c r="I287" s="17">
        <v>700</v>
      </c>
    </row>
    <row r="288" spans="1:9" ht="37.5">
      <c r="A288" s="40" t="s">
        <v>118</v>
      </c>
      <c r="B288" s="51" t="s">
        <v>645</v>
      </c>
      <c r="C288" s="51">
        <v>546</v>
      </c>
      <c r="D288" s="22" t="s">
        <v>151</v>
      </c>
      <c r="E288" s="22" t="s">
        <v>152</v>
      </c>
      <c r="F288" s="22" t="s">
        <v>209</v>
      </c>
      <c r="G288" s="17">
        <v>19.8</v>
      </c>
      <c r="H288" s="17">
        <v>182.3</v>
      </c>
      <c r="I288" s="17">
        <v>182.3</v>
      </c>
    </row>
    <row r="289" spans="1:9" ht="18.75">
      <c r="A289" s="40" t="s">
        <v>136</v>
      </c>
      <c r="B289" s="51" t="s">
        <v>134</v>
      </c>
      <c r="C289" s="51"/>
      <c r="D289" s="22"/>
      <c r="E289" s="22"/>
      <c r="F289" s="22"/>
      <c r="G289" s="17">
        <f>G290</f>
        <v>34.6</v>
      </c>
      <c r="H289" s="17">
        <f>H290</f>
        <v>35.3</v>
      </c>
      <c r="I289" s="17">
        <f>I290</f>
        <v>35.3</v>
      </c>
    </row>
    <row r="290" spans="1:9" ht="18.75">
      <c r="A290" s="40" t="s">
        <v>402</v>
      </c>
      <c r="B290" s="51" t="s">
        <v>135</v>
      </c>
      <c r="C290" s="51"/>
      <c r="D290" s="22"/>
      <c r="E290" s="22"/>
      <c r="F290" s="22"/>
      <c r="G290" s="17">
        <f>G292+G291</f>
        <v>34.6</v>
      </c>
      <c r="H290" s="17">
        <f>H292+H291</f>
        <v>35.3</v>
      </c>
      <c r="I290" s="17">
        <f>I292+I291</f>
        <v>35.3</v>
      </c>
    </row>
    <row r="291" spans="1:9" ht="37.5">
      <c r="A291" s="40" t="s">
        <v>118</v>
      </c>
      <c r="B291" s="51" t="s">
        <v>135</v>
      </c>
      <c r="C291" s="51">
        <v>546</v>
      </c>
      <c r="D291" s="22" t="s">
        <v>154</v>
      </c>
      <c r="E291" s="22" t="s">
        <v>176</v>
      </c>
      <c r="F291" s="22" t="s">
        <v>209</v>
      </c>
      <c r="G291" s="17">
        <v>31.6</v>
      </c>
      <c r="H291" s="17">
        <v>30.3</v>
      </c>
      <c r="I291" s="17">
        <v>30.3</v>
      </c>
    </row>
    <row r="292" spans="1:9" ht="18.75">
      <c r="A292" s="40" t="s">
        <v>217</v>
      </c>
      <c r="B292" s="51" t="s">
        <v>135</v>
      </c>
      <c r="C292" s="51">
        <v>546</v>
      </c>
      <c r="D292" s="22" t="s">
        <v>154</v>
      </c>
      <c r="E292" s="22" t="s">
        <v>176</v>
      </c>
      <c r="F292" s="22" t="s">
        <v>213</v>
      </c>
      <c r="G292" s="17">
        <v>3</v>
      </c>
      <c r="H292" s="17">
        <v>5</v>
      </c>
      <c r="I292" s="17">
        <v>5</v>
      </c>
    </row>
    <row r="293" spans="1:9" ht="37.5">
      <c r="A293" s="40" t="s">
        <v>92</v>
      </c>
      <c r="B293" s="51" t="s">
        <v>73</v>
      </c>
      <c r="C293" s="51"/>
      <c r="D293" s="22"/>
      <c r="E293" s="22"/>
      <c r="F293" s="22"/>
      <c r="G293" s="17">
        <f aca="true" t="shared" si="13" ref="G293:I294">G294</f>
        <v>775.6</v>
      </c>
      <c r="H293" s="17">
        <f t="shared" si="13"/>
        <v>311.2</v>
      </c>
      <c r="I293" s="17">
        <f t="shared" si="13"/>
        <v>293.6</v>
      </c>
    </row>
    <row r="294" spans="1:9" ht="37.5">
      <c r="A294" s="40" t="s">
        <v>363</v>
      </c>
      <c r="B294" s="51" t="s">
        <v>104</v>
      </c>
      <c r="C294" s="51"/>
      <c r="D294" s="22"/>
      <c r="E294" s="22"/>
      <c r="F294" s="46"/>
      <c r="G294" s="17">
        <f t="shared" si="13"/>
        <v>775.6</v>
      </c>
      <c r="H294" s="17">
        <f t="shared" si="13"/>
        <v>311.2</v>
      </c>
      <c r="I294" s="17">
        <f t="shared" si="13"/>
        <v>293.6</v>
      </c>
    </row>
    <row r="295" spans="1:9" ht="37.5">
      <c r="A295" s="40" t="s">
        <v>118</v>
      </c>
      <c r="B295" s="51" t="s">
        <v>104</v>
      </c>
      <c r="C295" s="51">
        <v>546</v>
      </c>
      <c r="D295" s="22" t="s">
        <v>154</v>
      </c>
      <c r="E295" s="22" t="s">
        <v>176</v>
      </c>
      <c r="F295" s="22" t="s">
        <v>209</v>
      </c>
      <c r="G295" s="17">
        <v>775.6</v>
      </c>
      <c r="H295" s="17">
        <v>311.2</v>
      </c>
      <c r="I295" s="17">
        <v>293.6</v>
      </c>
    </row>
    <row r="296" spans="1:9" ht="37.5">
      <c r="A296" s="40" t="s">
        <v>95</v>
      </c>
      <c r="B296" s="51" t="s">
        <v>74</v>
      </c>
      <c r="C296" s="51"/>
      <c r="D296" s="22"/>
      <c r="E296" s="22"/>
      <c r="F296" s="22"/>
      <c r="G296" s="17">
        <f aca="true" t="shared" si="14" ref="G296:I297">G297</f>
        <v>10</v>
      </c>
      <c r="H296" s="17">
        <f t="shared" si="14"/>
        <v>10</v>
      </c>
      <c r="I296" s="17">
        <f t="shared" si="14"/>
        <v>10</v>
      </c>
    </row>
    <row r="297" spans="1:9" ht="18.75">
      <c r="A297" s="40" t="s">
        <v>402</v>
      </c>
      <c r="B297" s="51" t="s">
        <v>75</v>
      </c>
      <c r="C297" s="51"/>
      <c r="D297" s="22"/>
      <c r="E297" s="22"/>
      <c r="F297" s="22"/>
      <c r="G297" s="17">
        <f t="shared" si="14"/>
        <v>10</v>
      </c>
      <c r="H297" s="17">
        <f t="shared" si="14"/>
        <v>10</v>
      </c>
      <c r="I297" s="17">
        <f t="shared" si="14"/>
        <v>10</v>
      </c>
    </row>
    <row r="298" spans="1:9" ht="18.75">
      <c r="A298" s="40" t="s">
        <v>217</v>
      </c>
      <c r="B298" s="51" t="s">
        <v>75</v>
      </c>
      <c r="C298" s="51">
        <v>546</v>
      </c>
      <c r="D298" s="22" t="s">
        <v>154</v>
      </c>
      <c r="E298" s="22" t="s">
        <v>176</v>
      </c>
      <c r="F298" s="22" t="s">
        <v>213</v>
      </c>
      <c r="G298" s="17">
        <v>10</v>
      </c>
      <c r="H298" s="17">
        <v>10</v>
      </c>
      <c r="I298" s="17">
        <v>10</v>
      </c>
    </row>
    <row r="299" spans="1:9" ht="37.5">
      <c r="A299" s="40" t="s">
        <v>571</v>
      </c>
      <c r="B299" s="51" t="s">
        <v>76</v>
      </c>
      <c r="C299" s="51"/>
      <c r="D299" s="22"/>
      <c r="E299" s="22"/>
      <c r="F299" s="22"/>
      <c r="G299" s="17">
        <f aca="true" t="shared" si="15" ref="G299:I300">G300</f>
        <v>5</v>
      </c>
      <c r="H299" s="17">
        <f t="shared" si="15"/>
        <v>5</v>
      </c>
      <c r="I299" s="17">
        <f t="shared" si="15"/>
        <v>5</v>
      </c>
    </row>
    <row r="300" spans="1:9" ht="63" customHeight="1">
      <c r="A300" s="40" t="s">
        <v>77</v>
      </c>
      <c r="B300" s="51" t="s">
        <v>390</v>
      </c>
      <c r="C300" s="51"/>
      <c r="D300" s="22"/>
      <c r="E300" s="22"/>
      <c r="F300" s="22"/>
      <c r="G300" s="17">
        <f t="shared" si="15"/>
        <v>5</v>
      </c>
      <c r="H300" s="17">
        <f t="shared" si="15"/>
        <v>5</v>
      </c>
      <c r="I300" s="17">
        <f t="shared" si="15"/>
        <v>5</v>
      </c>
    </row>
    <row r="301" spans="1:9" ht="18.75">
      <c r="A301" s="40" t="s">
        <v>246</v>
      </c>
      <c r="B301" s="51" t="s">
        <v>373</v>
      </c>
      <c r="C301" s="51"/>
      <c r="D301" s="22"/>
      <c r="E301" s="22"/>
      <c r="F301" s="22"/>
      <c r="G301" s="17">
        <f>G303+G302</f>
        <v>5</v>
      </c>
      <c r="H301" s="17">
        <f>H303+H302</f>
        <v>5</v>
      </c>
      <c r="I301" s="17">
        <f>I303+I302</f>
        <v>5</v>
      </c>
    </row>
    <row r="302" spans="1:9" ht="18.75">
      <c r="A302" s="40" t="s">
        <v>223</v>
      </c>
      <c r="B302" s="51" t="s">
        <v>373</v>
      </c>
      <c r="C302" s="51">
        <v>115</v>
      </c>
      <c r="D302" s="22" t="s">
        <v>160</v>
      </c>
      <c r="E302" s="22" t="s">
        <v>156</v>
      </c>
      <c r="F302" s="22" t="s">
        <v>222</v>
      </c>
      <c r="G302" s="17">
        <v>2.2</v>
      </c>
      <c r="H302" s="17">
        <v>0</v>
      </c>
      <c r="I302" s="17">
        <v>0</v>
      </c>
    </row>
    <row r="303" spans="1:9" ht="37.5">
      <c r="A303" s="40" t="s">
        <v>118</v>
      </c>
      <c r="B303" s="51" t="s">
        <v>373</v>
      </c>
      <c r="C303" s="51">
        <v>546</v>
      </c>
      <c r="D303" s="22" t="s">
        <v>151</v>
      </c>
      <c r="E303" s="22" t="s">
        <v>189</v>
      </c>
      <c r="F303" s="22" t="s">
        <v>209</v>
      </c>
      <c r="G303" s="17">
        <v>2.8</v>
      </c>
      <c r="H303" s="17">
        <v>5</v>
      </c>
      <c r="I303" s="17">
        <v>5</v>
      </c>
    </row>
    <row r="304" spans="1:9" ht="56.25">
      <c r="A304" s="40" t="s">
        <v>458</v>
      </c>
      <c r="B304" s="22" t="s">
        <v>78</v>
      </c>
      <c r="C304" s="22"/>
      <c r="D304" s="22"/>
      <c r="E304" s="22"/>
      <c r="F304" s="22"/>
      <c r="G304" s="17">
        <f>G308+G305</f>
        <v>25</v>
      </c>
      <c r="H304" s="17">
        <f>H308+H305</f>
        <v>25</v>
      </c>
      <c r="I304" s="17">
        <f>I308+I305</f>
        <v>25</v>
      </c>
    </row>
    <row r="305" spans="1:9" ht="56.25">
      <c r="A305" s="40" t="s">
        <v>401</v>
      </c>
      <c r="B305" s="22" t="s">
        <v>399</v>
      </c>
      <c r="C305" s="22"/>
      <c r="D305" s="22"/>
      <c r="E305" s="22"/>
      <c r="F305" s="22"/>
      <c r="G305" s="17">
        <f aca="true" t="shared" si="16" ref="G305:I306">G306</f>
        <v>17</v>
      </c>
      <c r="H305" s="17">
        <f t="shared" si="16"/>
        <v>17</v>
      </c>
      <c r="I305" s="17">
        <f t="shared" si="16"/>
        <v>17</v>
      </c>
    </row>
    <row r="306" spans="1:9" ht="37.5">
      <c r="A306" s="141" t="s">
        <v>133</v>
      </c>
      <c r="B306" s="22" t="s">
        <v>400</v>
      </c>
      <c r="C306" s="22"/>
      <c r="D306" s="22"/>
      <c r="E306" s="22"/>
      <c r="F306" s="22"/>
      <c r="G306" s="17">
        <f t="shared" si="16"/>
        <v>17</v>
      </c>
      <c r="H306" s="17">
        <f t="shared" si="16"/>
        <v>17</v>
      </c>
      <c r="I306" s="17">
        <f t="shared" si="16"/>
        <v>17</v>
      </c>
    </row>
    <row r="307" spans="1:9" ht="18.75">
      <c r="A307" s="40" t="s">
        <v>223</v>
      </c>
      <c r="B307" s="22" t="s">
        <v>400</v>
      </c>
      <c r="C307" s="22" t="s">
        <v>407</v>
      </c>
      <c r="D307" s="22" t="s">
        <v>160</v>
      </c>
      <c r="E307" s="22" t="s">
        <v>156</v>
      </c>
      <c r="F307" s="22" t="s">
        <v>222</v>
      </c>
      <c r="G307" s="17">
        <v>17</v>
      </c>
      <c r="H307" s="17">
        <v>17</v>
      </c>
      <c r="I307" s="17">
        <v>17</v>
      </c>
    </row>
    <row r="308" spans="1:9" ht="56.25">
      <c r="A308" s="141" t="s">
        <v>386</v>
      </c>
      <c r="B308" s="22" t="s">
        <v>544</v>
      </c>
      <c r="C308" s="22"/>
      <c r="D308" s="22"/>
      <c r="E308" s="22"/>
      <c r="F308" s="22"/>
      <c r="G308" s="17">
        <f aca="true" t="shared" si="17" ref="G308:I309">G309</f>
        <v>8</v>
      </c>
      <c r="H308" s="17">
        <f t="shared" si="17"/>
        <v>8</v>
      </c>
      <c r="I308" s="17">
        <f>I309</f>
        <v>8</v>
      </c>
    </row>
    <row r="309" spans="1:9" ht="37.5">
      <c r="A309" s="141" t="s">
        <v>31</v>
      </c>
      <c r="B309" s="22" t="s">
        <v>545</v>
      </c>
      <c r="C309" s="22"/>
      <c r="D309" s="22"/>
      <c r="E309" s="22"/>
      <c r="F309" s="22"/>
      <c r="G309" s="17">
        <f t="shared" si="17"/>
        <v>8</v>
      </c>
      <c r="H309" s="17">
        <f t="shared" si="17"/>
        <v>8</v>
      </c>
      <c r="I309" s="17">
        <f t="shared" si="17"/>
        <v>8</v>
      </c>
    </row>
    <row r="310" spans="1:9" ht="37.5">
      <c r="A310" s="40" t="s">
        <v>118</v>
      </c>
      <c r="B310" s="22" t="s">
        <v>545</v>
      </c>
      <c r="C310" s="22" t="s">
        <v>406</v>
      </c>
      <c r="D310" s="22" t="s">
        <v>164</v>
      </c>
      <c r="E310" s="22" t="s">
        <v>152</v>
      </c>
      <c r="F310" s="22" t="s">
        <v>209</v>
      </c>
      <c r="G310" s="17">
        <v>8</v>
      </c>
      <c r="H310" s="17">
        <v>8</v>
      </c>
      <c r="I310" s="17">
        <v>8</v>
      </c>
    </row>
    <row r="311" spans="1:9" ht="37.5">
      <c r="A311" s="140" t="s">
        <v>448</v>
      </c>
      <c r="B311" s="77" t="s">
        <v>292</v>
      </c>
      <c r="C311" s="77"/>
      <c r="D311" s="19"/>
      <c r="E311" s="19"/>
      <c r="F311" s="77"/>
      <c r="G311" s="20">
        <f>G312+G321</f>
        <v>1257.8</v>
      </c>
      <c r="H311" s="20">
        <f>H312+H321</f>
        <v>617</v>
      </c>
      <c r="I311" s="20">
        <f>I312+I321</f>
        <v>617</v>
      </c>
    </row>
    <row r="312" spans="1:9" ht="56.25">
      <c r="A312" s="40" t="s">
        <v>450</v>
      </c>
      <c r="B312" s="51" t="s">
        <v>374</v>
      </c>
      <c r="C312" s="51"/>
      <c r="D312" s="22"/>
      <c r="E312" s="22"/>
      <c r="F312" s="51"/>
      <c r="G312" s="17">
        <f>G313+G318</f>
        <v>27.2</v>
      </c>
      <c r="H312" s="17">
        <f>H313+H318</f>
        <v>100</v>
      </c>
      <c r="I312" s="17">
        <f>I313+I318</f>
        <v>100</v>
      </c>
    </row>
    <row r="313" spans="1:9" ht="37.5">
      <c r="A313" s="40" t="s">
        <v>39</v>
      </c>
      <c r="B313" s="51" t="s">
        <v>378</v>
      </c>
      <c r="C313" s="51"/>
      <c r="D313" s="22"/>
      <c r="E313" s="22"/>
      <c r="F313" s="51"/>
      <c r="G313" s="17">
        <f>G314</f>
        <v>20</v>
      </c>
      <c r="H313" s="17">
        <f>H314</f>
        <v>30</v>
      </c>
      <c r="I313" s="17">
        <f>I314</f>
        <v>30</v>
      </c>
    </row>
    <row r="314" spans="1:9" ht="48.75" customHeight="1">
      <c r="A314" s="40" t="s">
        <v>243</v>
      </c>
      <c r="B314" s="51" t="s">
        <v>379</v>
      </c>
      <c r="C314" s="51"/>
      <c r="D314" s="22"/>
      <c r="E314" s="22"/>
      <c r="F314" s="51"/>
      <c r="G314" s="17">
        <f>G316+G315+G317</f>
        <v>20</v>
      </c>
      <c r="H314" s="17">
        <f>H316+H315+H317</f>
        <v>30</v>
      </c>
      <c r="I314" s="17">
        <f>I316+I315+I317</f>
        <v>30</v>
      </c>
    </row>
    <row r="315" spans="1:9" ht="37.5">
      <c r="A315" s="40" t="s">
        <v>118</v>
      </c>
      <c r="B315" s="51" t="s">
        <v>379</v>
      </c>
      <c r="C315" s="51">
        <v>115</v>
      </c>
      <c r="D315" s="22" t="s">
        <v>160</v>
      </c>
      <c r="E315" s="22" t="s">
        <v>160</v>
      </c>
      <c r="F315" s="51">
        <v>240</v>
      </c>
      <c r="G315" s="17">
        <v>10</v>
      </c>
      <c r="H315" s="17">
        <v>0</v>
      </c>
      <c r="I315" s="17">
        <v>0</v>
      </c>
    </row>
    <row r="316" spans="1:9" ht="37.5">
      <c r="A316" s="40" t="s">
        <v>118</v>
      </c>
      <c r="B316" s="51" t="s">
        <v>379</v>
      </c>
      <c r="C316" s="51">
        <v>546</v>
      </c>
      <c r="D316" s="22" t="s">
        <v>151</v>
      </c>
      <c r="E316" s="22" t="s">
        <v>189</v>
      </c>
      <c r="F316" s="51">
        <v>240</v>
      </c>
      <c r="G316" s="17">
        <v>10</v>
      </c>
      <c r="H316" s="17">
        <v>10</v>
      </c>
      <c r="I316" s="17">
        <v>10</v>
      </c>
    </row>
    <row r="317" spans="1:9" ht="37.5">
      <c r="A317" s="40" t="s">
        <v>118</v>
      </c>
      <c r="B317" s="51" t="s">
        <v>379</v>
      </c>
      <c r="C317" s="51">
        <v>546</v>
      </c>
      <c r="D317" s="22" t="s">
        <v>160</v>
      </c>
      <c r="E317" s="22" t="s">
        <v>160</v>
      </c>
      <c r="F317" s="51">
        <v>240</v>
      </c>
      <c r="G317" s="17">
        <v>0</v>
      </c>
      <c r="H317" s="17">
        <v>20</v>
      </c>
      <c r="I317" s="17">
        <v>20</v>
      </c>
    </row>
    <row r="318" spans="1:9" ht="37.5">
      <c r="A318" s="40" t="s">
        <v>360</v>
      </c>
      <c r="B318" s="51" t="s">
        <v>381</v>
      </c>
      <c r="C318" s="51"/>
      <c r="D318" s="22"/>
      <c r="E318" s="22"/>
      <c r="F318" s="51"/>
      <c r="G318" s="17">
        <f aca="true" t="shared" si="18" ref="G318:I319">G319</f>
        <v>7.2</v>
      </c>
      <c r="H318" s="17">
        <f t="shared" si="18"/>
        <v>70</v>
      </c>
      <c r="I318" s="17">
        <f t="shared" si="18"/>
        <v>70</v>
      </c>
    </row>
    <row r="319" spans="1:9" ht="37.5">
      <c r="A319" s="40" t="s">
        <v>361</v>
      </c>
      <c r="B319" s="51" t="s">
        <v>380</v>
      </c>
      <c r="C319" s="51"/>
      <c r="D319" s="22"/>
      <c r="E319" s="22"/>
      <c r="F319" s="51"/>
      <c r="G319" s="17">
        <f t="shared" si="18"/>
        <v>7.2</v>
      </c>
      <c r="H319" s="17">
        <f t="shared" si="18"/>
        <v>70</v>
      </c>
      <c r="I319" s="17">
        <f t="shared" si="18"/>
        <v>70</v>
      </c>
    </row>
    <row r="320" spans="1:9" ht="37.5">
      <c r="A320" s="40" t="s">
        <v>118</v>
      </c>
      <c r="B320" s="51" t="s">
        <v>380</v>
      </c>
      <c r="C320" s="51">
        <v>546</v>
      </c>
      <c r="D320" s="22" t="s">
        <v>151</v>
      </c>
      <c r="E320" s="22" t="s">
        <v>189</v>
      </c>
      <c r="F320" s="51">
        <v>240</v>
      </c>
      <c r="G320" s="17">
        <v>7.2</v>
      </c>
      <c r="H320" s="17">
        <v>70</v>
      </c>
      <c r="I320" s="17">
        <v>70</v>
      </c>
    </row>
    <row r="321" spans="1:9" ht="37.5">
      <c r="A321" s="40" t="s">
        <v>449</v>
      </c>
      <c r="B321" s="39" t="s">
        <v>417</v>
      </c>
      <c r="C321" s="51"/>
      <c r="D321" s="22"/>
      <c r="E321" s="22"/>
      <c r="F321" s="51"/>
      <c r="G321" s="17">
        <f>G322</f>
        <v>1230.6</v>
      </c>
      <c r="H321" s="17">
        <f>H322</f>
        <v>517</v>
      </c>
      <c r="I321" s="17">
        <f>I322</f>
        <v>517</v>
      </c>
    </row>
    <row r="322" spans="1:9" ht="37.5">
      <c r="A322" s="40" t="s">
        <v>421</v>
      </c>
      <c r="B322" s="39" t="s">
        <v>418</v>
      </c>
      <c r="C322" s="51"/>
      <c r="D322" s="22"/>
      <c r="E322" s="22"/>
      <c r="F322" s="51"/>
      <c r="G322" s="17">
        <f>G325+G323</f>
        <v>1230.6</v>
      </c>
      <c r="H322" s="17">
        <f>H325+H323</f>
        <v>517</v>
      </c>
      <c r="I322" s="17">
        <f>I325+I323</f>
        <v>517</v>
      </c>
    </row>
    <row r="323" spans="1:9" ht="56.25">
      <c r="A323" s="40" t="s">
        <v>617</v>
      </c>
      <c r="B323" s="39" t="s">
        <v>616</v>
      </c>
      <c r="C323" s="51"/>
      <c r="D323" s="22"/>
      <c r="E323" s="22"/>
      <c r="F323" s="51"/>
      <c r="G323" s="17">
        <f>G324</f>
        <v>713.5</v>
      </c>
      <c r="H323" s="17">
        <f>H324</f>
        <v>0</v>
      </c>
      <c r="I323" s="17">
        <f>I324</f>
        <v>0</v>
      </c>
    </row>
    <row r="324" spans="1:9" ht="56.25">
      <c r="A324" s="40" t="s">
        <v>615</v>
      </c>
      <c r="B324" s="39" t="s">
        <v>616</v>
      </c>
      <c r="C324" s="51">
        <v>546</v>
      </c>
      <c r="D324" s="22" t="s">
        <v>152</v>
      </c>
      <c r="E324" s="22" t="s">
        <v>202</v>
      </c>
      <c r="F324" s="51">
        <v>810</v>
      </c>
      <c r="G324" s="17">
        <v>713.5</v>
      </c>
      <c r="H324" s="17">
        <v>0</v>
      </c>
      <c r="I324" s="17">
        <v>0</v>
      </c>
    </row>
    <row r="325" spans="1:9" ht="37.5">
      <c r="A325" s="40" t="s">
        <v>420</v>
      </c>
      <c r="B325" s="39" t="s">
        <v>419</v>
      </c>
      <c r="C325" s="51"/>
      <c r="D325" s="22"/>
      <c r="E325" s="22"/>
      <c r="F325" s="51"/>
      <c r="G325" s="17">
        <f>G326</f>
        <v>517.1</v>
      </c>
      <c r="H325" s="17">
        <f>H326</f>
        <v>517</v>
      </c>
      <c r="I325" s="17">
        <f>I326</f>
        <v>517</v>
      </c>
    </row>
    <row r="326" spans="1:9" ht="56.25">
      <c r="A326" s="40" t="s">
        <v>615</v>
      </c>
      <c r="B326" s="39" t="s">
        <v>419</v>
      </c>
      <c r="C326" s="51">
        <v>546</v>
      </c>
      <c r="D326" s="22" t="s">
        <v>152</v>
      </c>
      <c r="E326" s="22" t="s">
        <v>202</v>
      </c>
      <c r="F326" s="51">
        <v>810</v>
      </c>
      <c r="G326" s="17">
        <v>517.1</v>
      </c>
      <c r="H326" s="17">
        <v>517</v>
      </c>
      <c r="I326" s="17">
        <v>517</v>
      </c>
    </row>
    <row r="327" spans="1:9" ht="56.25">
      <c r="A327" s="140" t="s">
        <v>463</v>
      </c>
      <c r="B327" s="77" t="s">
        <v>129</v>
      </c>
      <c r="C327" s="77"/>
      <c r="D327" s="19"/>
      <c r="E327" s="19"/>
      <c r="F327" s="19"/>
      <c r="G327" s="20">
        <f>G328+G331+G334+G337</f>
        <v>3469.2</v>
      </c>
      <c r="H327" s="20">
        <f>H328+H331+H334+H337</f>
        <v>52.8</v>
      </c>
      <c r="I327" s="20">
        <f>I328+I331+I334+I337</f>
        <v>0</v>
      </c>
    </row>
    <row r="328" spans="1:9" ht="56.25">
      <c r="A328" s="40" t="s">
        <v>394</v>
      </c>
      <c r="B328" s="51" t="s">
        <v>130</v>
      </c>
      <c r="C328" s="51"/>
      <c r="D328" s="22"/>
      <c r="E328" s="46"/>
      <c r="F328" s="22"/>
      <c r="G328" s="17">
        <f aca="true" t="shared" si="19" ref="G328:I329">G329</f>
        <v>1486.8</v>
      </c>
      <c r="H328" s="17">
        <f t="shared" si="19"/>
        <v>0</v>
      </c>
      <c r="I328" s="17">
        <f t="shared" si="19"/>
        <v>0</v>
      </c>
    </row>
    <row r="329" spans="1:9" ht="37.5">
      <c r="A329" s="40" t="s">
        <v>395</v>
      </c>
      <c r="B329" s="51" t="s">
        <v>413</v>
      </c>
      <c r="C329" s="51"/>
      <c r="D329" s="22"/>
      <c r="E329" s="46"/>
      <c r="F329" s="22"/>
      <c r="G329" s="17">
        <f t="shared" si="19"/>
        <v>1486.8</v>
      </c>
      <c r="H329" s="17">
        <f t="shared" si="19"/>
        <v>0</v>
      </c>
      <c r="I329" s="17">
        <f t="shared" si="19"/>
        <v>0</v>
      </c>
    </row>
    <row r="330" spans="1:9" ht="37.5">
      <c r="A330" s="40" t="s">
        <v>256</v>
      </c>
      <c r="B330" s="51" t="s">
        <v>413</v>
      </c>
      <c r="C330" s="51">
        <v>546</v>
      </c>
      <c r="D330" s="22" t="s">
        <v>157</v>
      </c>
      <c r="E330" s="46" t="s">
        <v>154</v>
      </c>
      <c r="F330" s="22" t="s">
        <v>255</v>
      </c>
      <c r="G330" s="17">
        <v>1486.8</v>
      </c>
      <c r="H330" s="17">
        <v>0</v>
      </c>
      <c r="I330" s="17">
        <v>0</v>
      </c>
    </row>
    <row r="331" spans="1:9" ht="56.25">
      <c r="A331" s="40" t="s">
        <v>324</v>
      </c>
      <c r="B331" s="51" t="s">
        <v>131</v>
      </c>
      <c r="C331" s="51"/>
      <c r="D331" s="22"/>
      <c r="E331" s="22"/>
      <c r="F331" s="22"/>
      <c r="G331" s="17">
        <f aca="true" t="shared" si="20" ref="G331:I332">G332</f>
        <v>1982.4</v>
      </c>
      <c r="H331" s="17">
        <f t="shared" si="20"/>
        <v>0</v>
      </c>
      <c r="I331" s="17">
        <f t="shared" si="20"/>
        <v>0</v>
      </c>
    </row>
    <row r="332" spans="1:9" ht="37.5">
      <c r="A332" s="40" t="s">
        <v>362</v>
      </c>
      <c r="B332" s="51" t="s">
        <v>389</v>
      </c>
      <c r="C332" s="51"/>
      <c r="D332" s="22"/>
      <c r="E332" s="22"/>
      <c r="F332" s="22"/>
      <c r="G332" s="17">
        <f t="shared" si="20"/>
        <v>1982.4</v>
      </c>
      <c r="H332" s="17">
        <f t="shared" si="20"/>
        <v>0</v>
      </c>
      <c r="I332" s="17">
        <f t="shared" si="20"/>
        <v>0</v>
      </c>
    </row>
    <row r="333" spans="1:9" ht="37.5">
      <c r="A333" s="40" t="s">
        <v>256</v>
      </c>
      <c r="B333" s="51" t="s">
        <v>389</v>
      </c>
      <c r="C333" s="51">
        <v>546</v>
      </c>
      <c r="D333" s="22" t="s">
        <v>157</v>
      </c>
      <c r="E333" s="22" t="s">
        <v>154</v>
      </c>
      <c r="F333" s="22" t="s">
        <v>255</v>
      </c>
      <c r="G333" s="17">
        <v>1982.4</v>
      </c>
      <c r="H333" s="17">
        <v>0</v>
      </c>
      <c r="I333" s="17">
        <v>0</v>
      </c>
    </row>
    <row r="334" spans="1:9" ht="37.5">
      <c r="A334" s="40" t="s">
        <v>508</v>
      </c>
      <c r="B334" s="51" t="s">
        <v>507</v>
      </c>
      <c r="C334" s="51"/>
      <c r="D334" s="22"/>
      <c r="E334" s="22"/>
      <c r="F334" s="22"/>
      <c r="G334" s="17">
        <f aca="true" t="shared" si="21" ref="G334:I335">G335</f>
        <v>0</v>
      </c>
      <c r="H334" s="17">
        <f t="shared" si="21"/>
        <v>35.6</v>
      </c>
      <c r="I334" s="17">
        <f t="shared" si="21"/>
        <v>0</v>
      </c>
    </row>
    <row r="335" spans="1:9" ht="37.5">
      <c r="A335" s="40" t="s">
        <v>559</v>
      </c>
      <c r="B335" s="51" t="s">
        <v>509</v>
      </c>
      <c r="C335" s="51"/>
      <c r="D335" s="22"/>
      <c r="E335" s="22"/>
      <c r="F335" s="22"/>
      <c r="G335" s="17">
        <f t="shared" si="21"/>
        <v>0</v>
      </c>
      <c r="H335" s="17">
        <f t="shared" si="21"/>
        <v>35.6</v>
      </c>
      <c r="I335" s="17">
        <f t="shared" si="21"/>
        <v>0</v>
      </c>
    </row>
    <row r="336" spans="1:9" ht="18.75">
      <c r="A336" s="40" t="s">
        <v>223</v>
      </c>
      <c r="B336" s="51" t="s">
        <v>509</v>
      </c>
      <c r="C336" s="51">
        <v>115</v>
      </c>
      <c r="D336" s="22" t="s">
        <v>160</v>
      </c>
      <c r="E336" s="22" t="s">
        <v>155</v>
      </c>
      <c r="F336" s="22" t="s">
        <v>222</v>
      </c>
      <c r="G336" s="17">
        <v>0</v>
      </c>
      <c r="H336" s="17">
        <v>35.6</v>
      </c>
      <c r="I336" s="17">
        <v>0</v>
      </c>
    </row>
    <row r="337" spans="1:9" ht="37.5">
      <c r="A337" s="40" t="s">
        <v>558</v>
      </c>
      <c r="B337" s="51" t="s">
        <v>556</v>
      </c>
      <c r="C337" s="51"/>
      <c r="D337" s="22"/>
      <c r="E337" s="22"/>
      <c r="F337" s="22"/>
      <c r="G337" s="17">
        <f aca="true" t="shared" si="22" ref="G337:I338">G338</f>
        <v>0</v>
      </c>
      <c r="H337" s="17">
        <f t="shared" si="22"/>
        <v>17.2</v>
      </c>
      <c r="I337" s="17">
        <f t="shared" si="22"/>
        <v>0</v>
      </c>
    </row>
    <row r="338" spans="1:9" ht="37.5">
      <c r="A338" s="40" t="s">
        <v>559</v>
      </c>
      <c r="B338" s="51" t="s">
        <v>557</v>
      </c>
      <c r="C338" s="51"/>
      <c r="D338" s="22"/>
      <c r="E338" s="22"/>
      <c r="F338" s="22"/>
      <c r="G338" s="17">
        <f t="shared" si="22"/>
        <v>0</v>
      </c>
      <c r="H338" s="17">
        <f t="shared" si="22"/>
        <v>17.2</v>
      </c>
      <c r="I338" s="17">
        <f t="shared" si="22"/>
        <v>0</v>
      </c>
    </row>
    <row r="339" spans="1:9" ht="18.75">
      <c r="A339" s="40" t="s">
        <v>432</v>
      </c>
      <c r="B339" s="51" t="s">
        <v>557</v>
      </c>
      <c r="C339" s="51">
        <v>546</v>
      </c>
      <c r="D339" s="22" t="s">
        <v>156</v>
      </c>
      <c r="E339" s="22" t="s">
        <v>156</v>
      </c>
      <c r="F339" s="22" t="s">
        <v>216</v>
      </c>
      <c r="G339" s="17">
        <v>0</v>
      </c>
      <c r="H339" s="17">
        <v>17.2</v>
      </c>
      <c r="I339" s="17">
        <v>0</v>
      </c>
    </row>
    <row r="340" spans="1:9" ht="56.25">
      <c r="A340" s="140" t="s">
        <v>464</v>
      </c>
      <c r="B340" s="19" t="s">
        <v>144</v>
      </c>
      <c r="C340" s="19"/>
      <c r="D340" s="19"/>
      <c r="E340" s="19"/>
      <c r="F340" s="19"/>
      <c r="G340" s="20">
        <f>G341+G347+G355</f>
        <v>23216.100000000002</v>
      </c>
      <c r="H340" s="20">
        <f>H341+H347+H355</f>
        <v>22554.8</v>
      </c>
      <c r="I340" s="20">
        <f>I341+I347+I355</f>
        <v>23227.8</v>
      </c>
    </row>
    <row r="341" spans="1:9" ht="37.5">
      <c r="A341" s="40" t="s">
        <v>27</v>
      </c>
      <c r="B341" s="22" t="s">
        <v>145</v>
      </c>
      <c r="C341" s="22"/>
      <c r="D341" s="22"/>
      <c r="E341" s="22"/>
      <c r="F341" s="22"/>
      <c r="G341" s="17">
        <f>G342+G345</f>
        <v>8671.600000000002</v>
      </c>
      <c r="H341" s="17">
        <f>H342+H345</f>
        <v>7500</v>
      </c>
      <c r="I341" s="17">
        <f>I342+I345</f>
        <v>7500</v>
      </c>
    </row>
    <row r="342" spans="1:9" ht="18.75">
      <c r="A342" s="40" t="s">
        <v>426</v>
      </c>
      <c r="B342" s="22" t="s">
        <v>146</v>
      </c>
      <c r="C342" s="22"/>
      <c r="D342" s="22"/>
      <c r="E342" s="22"/>
      <c r="F342" s="22"/>
      <c r="G342" s="17">
        <f>G343+G344</f>
        <v>8590.900000000001</v>
      </c>
      <c r="H342" s="17">
        <f>H343+H344</f>
        <v>7500</v>
      </c>
      <c r="I342" s="17">
        <f>I343+I344</f>
        <v>7500</v>
      </c>
    </row>
    <row r="343" spans="1:9" ht="37.5">
      <c r="A343" s="40" t="s">
        <v>118</v>
      </c>
      <c r="B343" s="22" t="s">
        <v>146</v>
      </c>
      <c r="C343" s="22" t="s">
        <v>382</v>
      </c>
      <c r="D343" s="22" t="s">
        <v>152</v>
      </c>
      <c r="E343" s="22" t="s">
        <v>156</v>
      </c>
      <c r="F343" s="22" t="s">
        <v>209</v>
      </c>
      <c r="G343" s="17">
        <v>2084.8</v>
      </c>
      <c r="H343" s="17">
        <v>2100</v>
      </c>
      <c r="I343" s="17">
        <v>2100</v>
      </c>
    </row>
    <row r="344" spans="1:9" ht="18.75">
      <c r="A344" s="40" t="s">
        <v>265</v>
      </c>
      <c r="B344" s="22" t="s">
        <v>146</v>
      </c>
      <c r="C344" s="22" t="s">
        <v>382</v>
      </c>
      <c r="D344" s="22" t="s">
        <v>152</v>
      </c>
      <c r="E344" s="22" t="s">
        <v>156</v>
      </c>
      <c r="F344" s="22" t="s">
        <v>264</v>
      </c>
      <c r="G344" s="17">
        <v>6506.1</v>
      </c>
      <c r="H344" s="17">
        <v>5400</v>
      </c>
      <c r="I344" s="17">
        <v>5400</v>
      </c>
    </row>
    <row r="345" spans="1:9" ht="37.5">
      <c r="A345" s="141" t="s">
        <v>431</v>
      </c>
      <c r="B345" s="22" t="s">
        <v>661</v>
      </c>
      <c r="C345" s="22"/>
      <c r="D345" s="22"/>
      <c r="E345" s="22"/>
      <c r="F345" s="22"/>
      <c r="G345" s="17">
        <f>G346</f>
        <v>80.7</v>
      </c>
      <c r="H345" s="17">
        <f>H346</f>
        <v>0</v>
      </c>
      <c r="I345" s="17">
        <f>I346</f>
        <v>0</v>
      </c>
    </row>
    <row r="346" spans="1:9" ht="18.75">
      <c r="A346" s="40" t="s">
        <v>265</v>
      </c>
      <c r="B346" s="22" t="s">
        <v>661</v>
      </c>
      <c r="C346" s="22" t="s">
        <v>382</v>
      </c>
      <c r="D346" s="22" t="s">
        <v>152</v>
      </c>
      <c r="E346" s="22" t="s">
        <v>156</v>
      </c>
      <c r="F346" s="22" t="s">
        <v>264</v>
      </c>
      <c r="G346" s="17">
        <v>80.7</v>
      </c>
      <c r="H346" s="17">
        <v>0</v>
      </c>
      <c r="I346" s="17">
        <v>0</v>
      </c>
    </row>
    <row r="347" spans="1:9" ht="37.5">
      <c r="A347" s="152" t="s">
        <v>28</v>
      </c>
      <c r="B347" s="22" t="s">
        <v>147</v>
      </c>
      <c r="C347" s="22"/>
      <c r="D347" s="17"/>
      <c r="E347" s="22"/>
      <c r="F347" s="22"/>
      <c r="G347" s="17">
        <f>G348+G353+G351</f>
        <v>6935.699999999999</v>
      </c>
      <c r="H347" s="17">
        <f>H348+H353+H351</f>
        <v>15054.8</v>
      </c>
      <c r="I347" s="17">
        <f>I348+I353+I351</f>
        <v>15727.8</v>
      </c>
    </row>
    <row r="348" spans="1:9" ht="18.75">
      <c r="A348" s="40" t="s">
        <v>252</v>
      </c>
      <c r="B348" s="22" t="s">
        <v>148</v>
      </c>
      <c r="C348" s="22"/>
      <c r="D348" s="22"/>
      <c r="E348" s="22"/>
      <c r="F348" s="22"/>
      <c r="G348" s="17">
        <f>G349+G350</f>
        <v>4211.4</v>
      </c>
      <c r="H348" s="17">
        <f>H349+H350</f>
        <v>5467.8</v>
      </c>
      <c r="I348" s="17">
        <f>I349+I350</f>
        <v>6140.8</v>
      </c>
    </row>
    <row r="349" spans="1:9" ht="37.5">
      <c r="A349" s="40" t="s">
        <v>118</v>
      </c>
      <c r="B349" s="22" t="s">
        <v>148</v>
      </c>
      <c r="C349" s="22" t="s">
        <v>382</v>
      </c>
      <c r="D349" s="22" t="s">
        <v>152</v>
      </c>
      <c r="E349" s="22" t="s">
        <v>156</v>
      </c>
      <c r="F349" s="22" t="s">
        <v>209</v>
      </c>
      <c r="G349" s="17">
        <v>2761.4</v>
      </c>
      <c r="H349" s="17">
        <v>5467.8</v>
      </c>
      <c r="I349" s="17">
        <v>6140.8</v>
      </c>
    </row>
    <row r="350" spans="1:9" ht="18.75">
      <c r="A350" s="40" t="s">
        <v>265</v>
      </c>
      <c r="B350" s="22" t="s">
        <v>148</v>
      </c>
      <c r="C350" s="22" t="s">
        <v>382</v>
      </c>
      <c r="D350" s="22" t="s">
        <v>152</v>
      </c>
      <c r="E350" s="22" t="s">
        <v>156</v>
      </c>
      <c r="F350" s="22" t="s">
        <v>264</v>
      </c>
      <c r="G350" s="17">
        <v>1450</v>
      </c>
      <c r="H350" s="17">
        <v>0</v>
      </c>
      <c r="I350" s="17">
        <v>0</v>
      </c>
    </row>
    <row r="351" spans="1:9" ht="37.5">
      <c r="A351" s="141" t="s">
        <v>431</v>
      </c>
      <c r="B351" s="22" t="s">
        <v>564</v>
      </c>
      <c r="C351" s="22"/>
      <c r="D351" s="22"/>
      <c r="E351" s="22"/>
      <c r="F351" s="22"/>
      <c r="G351" s="17">
        <f>G352</f>
        <v>1289.1</v>
      </c>
      <c r="H351" s="17">
        <f>H352</f>
        <v>8165</v>
      </c>
      <c r="I351" s="17">
        <f>I352</f>
        <v>8165</v>
      </c>
    </row>
    <row r="352" spans="1:9" ht="18.75">
      <c r="A352" s="40" t="s">
        <v>265</v>
      </c>
      <c r="B352" s="22" t="s">
        <v>564</v>
      </c>
      <c r="C352" s="22" t="s">
        <v>382</v>
      </c>
      <c r="D352" s="22" t="s">
        <v>152</v>
      </c>
      <c r="E352" s="22" t="s">
        <v>156</v>
      </c>
      <c r="F352" s="22" t="s">
        <v>264</v>
      </c>
      <c r="G352" s="17">
        <v>1289.1</v>
      </c>
      <c r="H352" s="17">
        <v>8165</v>
      </c>
      <c r="I352" s="17">
        <v>8165</v>
      </c>
    </row>
    <row r="353" spans="1:9" ht="59.25" customHeight="1">
      <c r="A353" s="40" t="s">
        <v>430</v>
      </c>
      <c r="B353" s="22" t="s">
        <v>427</v>
      </c>
      <c r="C353" s="22"/>
      <c r="D353" s="22"/>
      <c r="E353" s="22"/>
      <c r="F353" s="22"/>
      <c r="G353" s="17">
        <f>G354</f>
        <v>1435.2</v>
      </c>
      <c r="H353" s="17">
        <f>H354</f>
        <v>1422</v>
      </c>
      <c r="I353" s="17">
        <f>I354</f>
        <v>1422</v>
      </c>
    </row>
    <row r="354" spans="1:9" ht="18.75">
      <c r="A354" s="40" t="s">
        <v>265</v>
      </c>
      <c r="B354" s="22" t="s">
        <v>427</v>
      </c>
      <c r="C354" s="22" t="s">
        <v>382</v>
      </c>
      <c r="D354" s="22" t="s">
        <v>152</v>
      </c>
      <c r="E354" s="22" t="s">
        <v>156</v>
      </c>
      <c r="F354" s="22" t="s">
        <v>264</v>
      </c>
      <c r="G354" s="17">
        <v>1435.2</v>
      </c>
      <c r="H354" s="17">
        <v>1422</v>
      </c>
      <c r="I354" s="17">
        <v>1422</v>
      </c>
    </row>
    <row r="355" spans="1:9" ht="37.5">
      <c r="A355" s="40" t="s">
        <v>608</v>
      </c>
      <c r="B355" s="22" t="s">
        <v>607</v>
      </c>
      <c r="C355" s="22"/>
      <c r="D355" s="22"/>
      <c r="E355" s="22"/>
      <c r="F355" s="22"/>
      <c r="G355" s="17">
        <f aca="true" t="shared" si="23" ref="G355:I356">G356</f>
        <v>7608.8</v>
      </c>
      <c r="H355" s="17">
        <f t="shared" si="23"/>
        <v>0</v>
      </c>
      <c r="I355" s="17">
        <f t="shared" si="23"/>
        <v>0</v>
      </c>
    </row>
    <row r="356" spans="1:9" ht="37.5">
      <c r="A356" s="40" t="s">
        <v>431</v>
      </c>
      <c r="B356" s="22" t="s">
        <v>610</v>
      </c>
      <c r="C356" s="22"/>
      <c r="D356" s="22"/>
      <c r="E356" s="22"/>
      <c r="F356" s="22"/>
      <c r="G356" s="17">
        <f t="shared" si="23"/>
        <v>7608.8</v>
      </c>
      <c r="H356" s="17">
        <f t="shared" si="23"/>
        <v>0</v>
      </c>
      <c r="I356" s="17">
        <f t="shared" si="23"/>
        <v>0</v>
      </c>
    </row>
    <row r="357" spans="1:9" ht="18.75">
      <c r="A357" s="40" t="s">
        <v>265</v>
      </c>
      <c r="B357" s="22" t="s">
        <v>610</v>
      </c>
      <c r="C357" s="22" t="s">
        <v>382</v>
      </c>
      <c r="D357" s="22" t="s">
        <v>152</v>
      </c>
      <c r="E357" s="22" t="s">
        <v>156</v>
      </c>
      <c r="F357" s="22" t="s">
        <v>264</v>
      </c>
      <c r="G357" s="17">
        <v>7608.8</v>
      </c>
      <c r="H357" s="17">
        <v>0</v>
      </c>
      <c r="I357" s="17">
        <v>0</v>
      </c>
    </row>
    <row r="358" spans="1:9" ht="42" customHeight="1">
      <c r="A358" s="140" t="s">
        <v>467</v>
      </c>
      <c r="B358" s="19" t="s">
        <v>300</v>
      </c>
      <c r="C358" s="19"/>
      <c r="D358" s="19"/>
      <c r="E358" s="19"/>
      <c r="F358" s="19"/>
      <c r="G358" s="20">
        <f>G359+G364+G368+G373</f>
        <v>290</v>
      </c>
      <c r="H358" s="20">
        <f>H359+H364+H368+H373</f>
        <v>290</v>
      </c>
      <c r="I358" s="20">
        <f>I359+I364+I368+I373</f>
        <v>290</v>
      </c>
    </row>
    <row r="359" spans="1:9" ht="37.5">
      <c r="A359" s="40" t="s">
        <v>301</v>
      </c>
      <c r="B359" s="22" t="s">
        <v>302</v>
      </c>
      <c r="C359" s="22"/>
      <c r="D359" s="22"/>
      <c r="E359" s="22"/>
      <c r="F359" s="22"/>
      <c r="G359" s="17">
        <f>G360</f>
        <v>173.8</v>
      </c>
      <c r="H359" s="17">
        <f>H360</f>
        <v>180.1</v>
      </c>
      <c r="I359" s="17">
        <f>I360</f>
        <v>180.1</v>
      </c>
    </row>
    <row r="360" spans="1:9" ht="18.75">
      <c r="A360" s="40" t="s">
        <v>212</v>
      </c>
      <c r="B360" s="22" t="s">
        <v>303</v>
      </c>
      <c r="C360" s="22"/>
      <c r="D360" s="22"/>
      <c r="E360" s="22"/>
      <c r="F360" s="22"/>
      <c r="G360" s="17">
        <f>G361+G362+G363</f>
        <v>173.8</v>
      </c>
      <c r="H360" s="17">
        <f>H361+H362+H363</f>
        <v>180.1</v>
      </c>
      <c r="I360" s="17">
        <f>I361+I362+I363</f>
        <v>180.1</v>
      </c>
    </row>
    <row r="361" spans="1:9" ht="18.75">
      <c r="A361" s="40" t="s">
        <v>223</v>
      </c>
      <c r="B361" s="22" t="s">
        <v>303</v>
      </c>
      <c r="C361" s="22" t="s">
        <v>406</v>
      </c>
      <c r="D361" s="22" t="s">
        <v>160</v>
      </c>
      <c r="E361" s="22" t="s">
        <v>160</v>
      </c>
      <c r="F361" s="22" t="s">
        <v>222</v>
      </c>
      <c r="G361" s="17">
        <v>20.8</v>
      </c>
      <c r="H361" s="17">
        <v>25.6</v>
      </c>
      <c r="I361" s="17">
        <v>25.6</v>
      </c>
    </row>
    <row r="362" spans="1:9" ht="18.75">
      <c r="A362" s="40" t="s">
        <v>223</v>
      </c>
      <c r="B362" s="22" t="s">
        <v>303</v>
      </c>
      <c r="C362" s="22" t="s">
        <v>407</v>
      </c>
      <c r="D362" s="22" t="s">
        <v>160</v>
      </c>
      <c r="E362" s="22" t="s">
        <v>160</v>
      </c>
      <c r="F362" s="22" t="s">
        <v>222</v>
      </c>
      <c r="G362" s="17">
        <v>148</v>
      </c>
      <c r="H362" s="17">
        <v>148</v>
      </c>
      <c r="I362" s="17">
        <v>148</v>
      </c>
    </row>
    <row r="363" spans="1:9" ht="37.5">
      <c r="A363" s="40" t="s">
        <v>118</v>
      </c>
      <c r="B363" s="22" t="s">
        <v>303</v>
      </c>
      <c r="C363" s="22" t="s">
        <v>382</v>
      </c>
      <c r="D363" s="22" t="s">
        <v>160</v>
      </c>
      <c r="E363" s="22" t="s">
        <v>160</v>
      </c>
      <c r="F363" s="22" t="s">
        <v>209</v>
      </c>
      <c r="G363" s="17">
        <v>5</v>
      </c>
      <c r="H363" s="17">
        <v>6.5</v>
      </c>
      <c r="I363" s="17">
        <v>6.5</v>
      </c>
    </row>
    <row r="364" spans="1:9" ht="37.5">
      <c r="A364" s="40" t="s">
        <v>305</v>
      </c>
      <c r="B364" s="22" t="s">
        <v>304</v>
      </c>
      <c r="C364" s="22"/>
      <c r="D364" s="22"/>
      <c r="E364" s="22"/>
      <c r="F364" s="22"/>
      <c r="G364" s="17">
        <f>G365</f>
        <v>11.1</v>
      </c>
      <c r="H364" s="17">
        <f>H365</f>
        <v>3.6</v>
      </c>
      <c r="I364" s="17">
        <f>I365</f>
        <v>3.6</v>
      </c>
    </row>
    <row r="365" spans="1:9" ht="18.75">
      <c r="A365" s="40" t="s">
        <v>212</v>
      </c>
      <c r="B365" s="22" t="s">
        <v>306</v>
      </c>
      <c r="C365" s="22"/>
      <c r="D365" s="22"/>
      <c r="E365" s="22"/>
      <c r="F365" s="22"/>
      <c r="G365" s="17">
        <f>G367+G366</f>
        <v>11.1</v>
      </c>
      <c r="H365" s="17">
        <f>H367+H366</f>
        <v>3.6</v>
      </c>
      <c r="I365" s="17">
        <f>I367+I366</f>
        <v>3.6</v>
      </c>
    </row>
    <row r="366" spans="1:9" ht="18.75">
      <c r="A366" s="40" t="s">
        <v>212</v>
      </c>
      <c r="B366" s="22" t="s">
        <v>306</v>
      </c>
      <c r="C366" s="22" t="s">
        <v>406</v>
      </c>
      <c r="D366" s="22" t="s">
        <v>160</v>
      </c>
      <c r="E366" s="22" t="s">
        <v>160</v>
      </c>
      <c r="F366" s="22" t="s">
        <v>222</v>
      </c>
      <c r="G366" s="17">
        <v>7.5</v>
      </c>
      <c r="H366" s="17">
        <v>0</v>
      </c>
      <c r="I366" s="17">
        <v>0</v>
      </c>
    </row>
    <row r="367" spans="1:9" ht="18.75">
      <c r="A367" s="40" t="s">
        <v>223</v>
      </c>
      <c r="B367" s="22" t="s">
        <v>306</v>
      </c>
      <c r="C367" s="22" t="s">
        <v>407</v>
      </c>
      <c r="D367" s="22" t="s">
        <v>160</v>
      </c>
      <c r="E367" s="22" t="s">
        <v>160</v>
      </c>
      <c r="F367" s="22" t="s">
        <v>222</v>
      </c>
      <c r="G367" s="17">
        <v>3.6</v>
      </c>
      <c r="H367" s="17">
        <v>3.6</v>
      </c>
      <c r="I367" s="17">
        <v>3.6</v>
      </c>
    </row>
    <row r="368" spans="1:9" ht="37.5">
      <c r="A368" s="40" t="s">
        <v>38</v>
      </c>
      <c r="B368" s="22" t="s">
        <v>307</v>
      </c>
      <c r="C368" s="22"/>
      <c r="D368" s="22"/>
      <c r="E368" s="22"/>
      <c r="F368" s="22"/>
      <c r="G368" s="17">
        <f>G369</f>
        <v>51.7</v>
      </c>
      <c r="H368" s="17">
        <f>H369</f>
        <v>56.9</v>
      </c>
      <c r="I368" s="17">
        <f>I369</f>
        <v>56.9</v>
      </c>
    </row>
    <row r="369" spans="1:9" ht="18.75">
      <c r="A369" s="40" t="s">
        <v>212</v>
      </c>
      <c r="B369" s="22" t="s">
        <v>308</v>
      </c>
      <c r="C369" s="22"/>
      <c r="D369" s="22"/>
      <c r="E369" s="22"/>
      <c r="F369" s="22"/>
      <c r="G369" s="17">
        <f>G370+G371+G372</f>
        <v>51.7</v>
      </c>
      <c r="H369" s="17">
        <f>H370+H371+H372</f>
        <v>56.9</v>
      </c>
      <c r="I369" s="17">
        <f>I370+I371+I372</f>
        <v>56.9</v>
      </c>
    </row>
    <row r="370" spans="1:9" ht="18.75">
      <c r="A370" s="40" t="s">
        <v>223</v>
      </c>
      <c r="B370" s="22" t="s">
        <v>308</v>
      </c>
      <c r="C370" s="22" t="s">
        <v>406</v>
      </c>
      <c r="D370" s="22" t="s">
        <v>160</v>
      </c>
      <c r="E370" s="22" t="s">
        <v>160</v>
      </c>
      <c r="F370" s="22" t="s">
        <v>222</v>
      </c>
      <c r="G370" s="17">
        <v>35.2</v>
      </c>
      <c r="H370" s="17">
        <v>41.9</v>
      </c>
      <c r="I370" s="17">
        <v>41.9</v>
      </c>
    </row>
    <row r="371" spans="1:9" ht="18.75">
      <c r="A371" s="40" t="s">
        <v>223</v>
      </c>
      <c r="B371" s="22" t="s">
        <v>308</v>
      </c>
      <c r="C371" s="22" t="s">
        <v>407</v>
      </c>
      <c r="D371" s="22" t="s">
        <v>160</v>
      </c>
      <c r="E371" s="22" t="s">
        <v>160</v>
      </c>
      <c r="F371" s="22" t="s">
        <v>222</v>
      </c>
      <c r="G371" s="17">
        <v>15</v>
      </c>
      <c r="H371" s="17">
        <v>15</v>
      </c>
      <c r="I371" s="17">
        <v>15</v>
      </c>
    </row>
    <row r="372" spans="1:9" ht="37.5">
      <c r="A372" s="40" t="s">
        <v>118</v>
      </c>
      <c r="B372" s="22" t="s">
        <v>308</v>
      </c>
      <c r="C372" s="22" t="s">
        <v>382</v>
      </c>
      <c r="D372" s="22" t="s">
        <v>160</v>
      </c>
      <c r="E372" s="22" t="s">
        <v>160</v>
      </c>
      <c r="F372" s="22" t="s">
        <v>209</v>
      </c>
      <c r="G372" s="17">
        <v>1.5</v>
      </c>
      <c r="H372" s="17">
        <v>0</v>
      </c>
      <c r="I372" s="17">
        <v>0</v>
      </c>
    </row>
    <row r="373" spans="1:9" ht="37.5">
      <c r="A373" s="40" t="s">
        <v>309</v>
      </c>
      <c r="B373" s="22" t="s">
        <v>310</v>
      </c>
      <c r="C373" s="22"/>
      <c r="D373" s="22"/>
      <c r="E373" s="22"/>
      <c r="F373" s="22"/>
      <c r="G373" s="17">
        <f>G374</f>
        <v>53.4</v>
      </c>
      <c r="H373" s="17">
        <f>H374</f>
        <v>49.4</v>
      </c>
      <c r="I373" s="17">
        <f>I374</f>
        <v>49.4</v>
      </c>
    </row>
    <row r="374" spans="1:9" ht="18.75">
      <c r="A374" s="40" t="s">
        <v>212</v>
      </c>
      <c r="B374" s="22" t="s">
        <v>311</v>
      </c>
      <c r="C374" s="22"/>
      <c r="D374" s="22"/>
      <c r="E374" s="22"/>
      <c r="F374" s="22"/>
      <c r="G374" s="17">
        <f>G375+G376</f>
        <v>53.4</v>
      </c>
      <c r="H374" s="17">
        <f>H375+H376</f>
        <v>49.4</v>
      </c>
      <c r="I374" s="17">
        <f>I375+I376</f>
        <v>49.4</v>
      </c>
    </row>
    <row r="375" spans="1:9" ht="18.75">
      <c r="A375" s="40" t="s">
        <v>223</v>
      </c>
      <c r="B375" s="22" t="s">
        <v>311</v>
      </c>
      <c r="C375" s="22" t="s">
        <v>406</v>
      </c>
      <c r="D375" s="22" t="s">
        <v>160</v>
      </c>
      <c r="E375" s="22" t="s">
        <v>160</v>
      </c>
      <c r="F375" s="22" t="s">
        <v>222</v>
      </c>
      <c r="G375" s="17">
        <v>18.4</v>
      </c>
      <c r="H375" s="17">
        <v>14.4</v>
      </c>
      <c r="I375" s="17">
        <v>14.4</v>
      </c>
    </row>
    <row r="376" spans="1:9" ht="18.75">
      <c r="A376" s="40" t="s">
        <v>223</v>
      </c>
      <c r="B376" s="22" t="s">
        <v>311</v>
      </c>
      <c r="C376" s="22" t="s">
        <v>407</v>
      </c>
      <c r="D376" s="22" t="s">
        <v>160</v>
      </c>
      <c r="E376" s="22" t="s">
        <v>160</v>
      </c>
      <c r="F376" s="22" t="s">
        <v>222</v>
      </c>
      <c r="G376" s="17">
        <v>35</v>
      </c>
      <c r="H376" s="17">
        <v>35</v>
      </c>
      <c r="I376" s="17">
        <v>35</v>
      </c>
    </row>
    <row r="377" spans="1:9" ht="42" customHeight="1">
      <c r="A377" s="140" t="s">
        <v>446</v>
      </c>
      <c r="B377" s="77" t="s">
        <v>327</v>
      </c>
      <c r="C377" s="77"/>
      <c r="D377" s="19"/>
      <c r="E377" s="19"/>
      <c r="F377" s="19"/>
      <c r="G377" s="20">
        <f>G378+G383+G389+G393+G386+G403</f>
        <v>68901.72</v>
      </c>
      <c r="H377" s="20">
        <f>H378+H383+H389+H393+H386+H403</f>
        <v>50572.2</v>
      </c>
      <c r="I377" s="20">
        <f>I378+I383+I389+I393+I386+I403</f>
        <v>50202</v>
      </c>
    </row>
    <row r="378" spans="1:9" ht="37.5">
      <c r="A378" s="40" t="s">
        <v>333</v>
      </c>
      <c r="B378" s="51" t="s">
        <v>334</v>
      </c>
      <c r="C378" s="51"/>
      <c r="D378" s="22"/>
      <c r="E378" s="22"/>
      <c r="F378" s="22"/>
      <c r="G378" s="17">
        <f>G379+G381</f>
        <v>16187.2</v>
      </c>
      <c r="H378" s="17">
        <f>H379+H381</f>
        <v>16847.6</v>
      </c>
      <c r="I378" s="17">
        <f>I379+I381</f>
        <v>17032.1</v>
      </c>
    </row>
    <row r="379" spans="1:9" ht="18.75">
      <c r="A379" s="40" t="s">
        <v>233</v>
      </c>
      <c r="B379" s="51" t="s">
        <v>94</v>
      </c>
      <c r="C379" s="51"/>
      <c r="D379" s="22"/>
      <c r="E379" s="22"/>
      <c r="F379" s="22"/>
      <c r="G379" s="17">
        <f>G380</f>
        <v>13344.4</v>
      </c>
      <c r="H379" s="17">
        <f>H380</f>
        <v>14356.4</v>
      </c>
      <c r="I379" s="17">
        <f>I380</f>
        <v>14370.6</v>
      </c>
    </row>
    <row r="380" spans="1:9" ht="18.75">
      <c r="A380" s="40" t="s">
        <v>226</v>
      </c>
      <c r="B380" s="51" t="s">
        <v>94</v>
      </c>
      <c r="C380" s="22" t="s">
        <v>186</v>
      </c>
      <c r="D380" s="22" t="s">
        <v>176</v>
      </c>
      <c r="E380" s="22" t="s">
        <v>151</v>
      </c>
      <c r="F380" s="22" t="s">
        <v>234</v>
      </c>
      <c r="G380" s="16">
        <v>13344.4</v>
      </c>
      <c r="H380" s="17">
        <v>14356.4</v>
      </c>
      <c r="I380" s="17">
        <v>14370.6</v>
      </c>
    </row>
    <row r="381" spans="1:9" ht="119.25" customHeight="1">
      <c r="A381" s="40" t="s">
        <v>550</v>
      </c>
      <c r="B381" s="51" t="s">
        <v>97</v>
      </c>
      <c r="C381" s="51"/>
      <c r="D381" s="22"/>
      <c r="E381" s="22"/>
      <c r="F381" s="22"/>
      <c r="G381" s="17">
        <f>G382</f>
        <v>2842.8</v>
      </c>
      <c r="H381" s="17">
        <f>H382</f>
        <v>2491.2</v>
      </c>
      <c r="I381" s="17">
        <f>I382</f>
        <v>2661.5</v>
      </c>
    </row>
    <row r="382" spans="1:9" ht="18.75">
      <c r="A382" s="40" t="s">
        <v>226</v>
      </c>
      <c r="B382" s="51" t="s">
        <v>97</v>
      </c>
      <c r="C382" s="22" t="s">
        <v>186</v>
      </c>
      <c r="D382" s="22" t="s">
        <v>176</v>
      </c>
      <c r="E382" s="22" t="s">
        <v>151</v>
      </c>
      <c r="F382" s="22" t="s">
        <v>234</v>
      </c>
      <c r="G382" s="16">
        <v>2842.8</v>
      </c>
      <c r="H382" s="17">
        <v>2491.2</v>
      </c>
      <c r="I382" s="17">
        <v>2661.5</v>
      </c>
    </row>
    <row r="383" spans="1:9" ht="37.5">
      <c r="A383" s="40" t="s">
        <v>336</v>
      </c>
      <c r="B383" s="51" t="s">
        <v>335</v>
      </c>
      <c r="C383" s="51"/>
      <c r="D383" s="22"/>
      <c r="E383" s="22"/>
      <c r="F383" s="22"/>
      <c r="G383" s="17">
        <f aca="true" t="shared" si="24" ref="G383:I384">G384</f>
        <v>31342.2</v>
      </c>
      <c r="H383" s="17">
        <f t="shared" si="24"/>
        <v>14853.5</v>
      </c>
      <c r="I383" s="17">
        <f t="shared" si="24"/>
        <v>14768.2</v>
      </c>
    </row>
    <row r="384" spans="1:9" ht="29.25" customHeight="1">
      <c r="A384" s="40" t="s">
        <v>238</v>
      </c>
      <c r="B384" s="51" t="s">
        <v>337</v>
      </c>
      <c r="C384" s="51"/>
      <c r="D384" s="22"/>
      <c r="E384" s="22"/>
      <c r="F384" s="22"/>
      <c r="G384" s="17">
        <f>G385</f>
        <v>31342.2</v>
      </c>
      <c r="H384" s="17">
        <f t="shared" si="24"/>
        <v>14853.5</v>
      </c>
      <c r="I384" s="17">
        <f t="shared" si="24"/>
        <v>14768.2</v>
      </c>
    </row>
    <row r="385" spans="1:9" ht="18.75">
      <c r="A385" s="40" t="s">
        <v>236</v>
      </c>
      <c r="B385" s="51" t="s">
        <v>337</v>
      </c>
      <c r="C385" s="22" t="s">
        <v>186</v>
      </c>
      <c r="D385" s="22" t="s">
        <v>176</v>
      </c>
      <c r="E385" s="22" t="s">
        <v>155</v>
      </c>
      <c r="F385" s="22" t="s">
        <v>234</v>
      </c>
      <c r="G385" s="17">
        <v>31342.2</v>
      </c>
      <c r="H385" s="17">
        <v>14853.5</v>
      </c>
      <c r="I385" s="17">
        <v>14768.2</v>
      </c>
    </row>
    <row r="386" spans="1:9" ht="37.5">
      <c r="A386" s="40" t="s">
        <v>330</v>
      </c>
      <c r="B386" s="51" t="s">
        <v>331</v>
      </c>
      <c r="C386" s="51"/>
      <c r="D386" s="22"/>
      <c r="E386" s="22"/>
      <c r="F386" s="22"/>
      <c r="G386" s="17">
        <f aca="true" t="shared" si="25" ref="G386:I387">G387</f>
        <v>75.32</v>
      </c>
      <c r="H386" s="17">
        <f t="shared" si="25"/>
        <v>0</v>
      </c>
      <c r="I386" s="17">
        <f t="shared" si="25"/>
        <v>0</v>
      </c>
    </row>
    <row r="387" spans="1:9" ht="18.75">
      <c r="A387" s="40" t="s">
        <v>179</v>
      </c>
      <c r="B387" s="51" t="s">
        <v>332</v>
      </c>
      <c r="C387" s="51"/>
      <c r="D387" s="22"/>
      <c r="E387" s="22"/>
      <c r="F387" s="22"/>
      <c r="G387" s="17">
        <f t="shared" si="25"/>
        <v>75.32</v>
      </c>
      <c r="H387" s="17">
        <f t="shared" si="25"/>
        <v>0</v>
      </c>
      <c r="I387" s="17">
        <f t="shared" si="25"/>
        <v>0</v>
      </c>
    </row>
    <row r="388" spans="1:9" ht="18.75">
      <c r="A388" s="40" t="s">
        <v>270</v>
      </c>
      <c r="B388" s="51" t="s">
        <v>332</v>
      </c>
      <c r="C388" s="22" t="s">
        <v>186</v>
      </c>
      <c r="D388" s="22" t="s">
        <v>189</v>
      </c>
      <c r="E388" s="22" t="s">
        <v>151</v>
      </c>
      <c r="F388" s="22" t="s">
        <v>269</v>
      </c>
      <c r="G388" s="17">
        <v>75.32</v>
      </c>
      <c r="H388" s="17">
        <v>0</v>
      </c>
      <c r="I388" s="17">
        <v>0</v>
      </c>
    </row>
    <row r="389" spans="1:9" ht="56.25">
      <c r="A389" s="141" t="s">
        <v>669</v>
      </c>
      <c r="B389" s="51" t="s">
        <v>80</v>
      </c>
      <c r="C389" s="51"/>
      <c r="D389" s="22"/>
      <c r="E389" s="22"/>
      <c r="F389" s="22"/>
      <c r="G389" s="17">
        <f>G390</f>
        <v>205.2</v>
      </c>
      <c r="H389" s="17">
        <f>H390</f>
        <v>205.2</v>
      </c>
      <c r="I389" s="17">
        <f>I390</f>
        <v>205.2</v>
      </c>
    </row>
    <row r="390" spans="1:9" ht="37.5">
      <c r="A390" s="141" t="s">
        <v>32</v>
      </c>
      <c r="B390" s="51" t="s">
        <v>81</v>
      </c>
      <c r="C390" s="51"/>
      <c r="D390" s="22"/>
      <c r="E390" s="22"/>
      <c r="F390" s="22"/>
      <c r="G390" s="17">
        <f>G391+G392</f>
        <v>205.2</v>
      </c>
      <c r="H390" s="17">
        <f>H391+H392</f>
        <v>205.2</v>
      </c>
      <c r="I390" s="17">
        <f>I391+I392</f>
        <v>205.2</v>
      </c>
    </row>
    <row r="391" spans="1:9" ht="30.75" customHeight="1">
      <c r="A391" s="40" t="s">
        <v>205</v>
      </c>
      <c r="B391" s="51" t="s">
        <v>81</v>
      </c>
      <c r="C391" s="22" t="s">
        <v>186</v>
      </c>
      <c r="D391" s="22" t="s">
        <v>151</v>
      </c>
      <c r="E391" s="22" t="s">
        <v>167</v>
      </c>
      <c r="F391" s="22" t="s">
        <v>206</v>
      </c>
      <c r="G391" s="17">
        <v>143.6</v>
      </c>
      <c r="H391" s="17">
        <v>143.6</v>
      </c>
      <c r="I391" s="17">
        <v>143.6</v>
      </c>
    </row>
    <row r="392" spans="1:9" ht="37.5">
      <c r="A392" s="40" t="s">
        <v>118</v>
      </c>
      <c r="B392" s="51" t="s">
        <v>81</v>
      </c>
      <c r="C392" s="22" t="s">
        <v>186</v>
      </c>
      <c r="D392" s="22" t="s">
        <v>151</v>
      </c>
      <c r="E392" s="22" t="s">
        <v>167</v>
      </c>
      <c r="F392" s="22" t="s">
        <v>209</v>
      </c>
      <c r="G392" s="17">
        <v>61.6</v>
      </c>
      <c r="H392" s="17">
        <v>61.6</v>
      </c>
      <c r="I392" s="17">
        <v>61.6</v>
      </c>
    </row>
    <row r="393" spans="1:9" ht="56.25">
      <c r="A393" s="40" t="s">
        <v>599</v>
      </c>
      <c r="B393" s="51" t="s">
        <v>328</v>
      </c>
      <c r="C393" s="51"/>
      <c r="D393" s="22"/>
      <c r="E393" s="22"/>
      <c r="F393" s="22"/>
      <c r="G393" s="17">
        <f>G394+G400+G398</f>
        <v>6295.9</v>
      </c>
      <c r="H393" s="17">
        <f>H394+H400+H398</f>
        <v>6046.599999999999</v>
      </c>
      <c r="I393" s="17">
        <f>I394+I400+I398</f>
        <v>5875.5</v>
      </c>
    </row>
    <row r="394" spans="1:9" ht="18.75">
      <c r="A394" s="40" t="s">
        <v>221</v>
      </c>
      <c r="B394" s="51" t="s">
        <v>329</v>
      </c>
      <c r="C394" s="51"/>
      <c r="D394" s="22"/>
      <c r="E394" s="22"/>
      <c r="F394" s="22"/>
      <c r="G394" s="17">
        <f>G395+G396+G397</f>
        <v>6014.5</v>
      </c>
      <c r="H394" s="17">
        <f>H395+H396+H397</f>
        <v>6046.599999999999</v>
      </c>
      <c r="I394" s="17">
        <f>I395+I396+I397</f>
        <v>5875.5</v>
      </c>
    </row>
    <row r="395" spans="1:9" ht="27.75" customHeight="1">
      <c r="A395" s="40" t="s">
        <v>205</v>
      </c>
      <c r="B395" s="51" t="s">
        <v>329</v>
      </c>
      <c r="C395" s="22" t="s">
        <v>186</v>
      </c>
      <c r="D395" s="22" t="s">
        <v>151</v>
      </c>
      <c r="E395" s="22" t="s">
        <v>167</v>
      </c>
      <c r="F395" s="22" t="s">
        <v>206</v>
      </c>
      <c r="G395" s="16">
        <v>5454.5</v>
      </c>
      <c r="H395" s="17">
        <v>5512.4</v>
      </c>
      <c r="I395" s="17">
        <v>5512.4</v>
      </c>
    </row>
    <row r="396" spans="1:9" ht="37.5">
      <c r="A396" s="40" t="s">
        <v>118</v>
      </c>
      <c r="B396" s="51" t="s">
        <v>329</v>
      </c>
      <c r="C396" s="22" t="s">
        <v>186</v>
      </c>
      <c r="D396" s="22" t="s">
        <v>151</v>
      </c>
      <c r="E396" s="22" t="s">
        <v>167</v>
      </c>
      <c r="F396" s="22" t="s">
        <v>209</v>
      </c>
      <c r="G396" s="16">
        <v>560</v>
      </c>
      <c r="H396" s="17">
        <v>532.2</v>
      </c>
      <c r="I396" s="17">
        <v>361.1</v>
      </c>
    </row>
    <row r="397" spans="1:9" ht="18.75">
      <c r="A397" s="40" t="s">
        <v>207</v>
      </c>
      <c r="B397" s="51" t="s">
        <v>329</v>
      </c>
      <c r="C397" s="22" t="s">
        <v>186</v>
      </c>
      <c r="D397" s="22" t="s">
        <v>151</v>
      </c>
      <c r="E397" s="22" t="s">
        <v>167</v>
      </c>
      <c r="F397" s="22" t="s">
        <v>208</v>
      </c>
      <c r="G397" s="16">
        <v>0</v>
      </c>
      <c r="H397" s="17">
        <v>2</v>
      </c>
      <c r="I397" s="17">
        <v>2</v>
      </c>
    </row>
    <row r="398" spans="1:9" ht="158.25" customHeight="1">
      <c r="A398" s="146" t="s">
        <v>670</v>
      </c>
      <c r="B398" s="51" t="s">
        <v>674</v>
      </c>
      <c r="C398" s="22"/>
      <c r="D398" s="22"/>
      <c r="E398" s="22"/>
      <c r="F398" s="22"/>
      <c r="G398" s="17">
        <f>G399</f>
        <v>131.4</v>
      </c>
      <c r="H398" s="17">
        <f>H399</f>
        <v>0</v>
      </c>
      <c r="I398" s="17">
        <f>I399</f>
        <v>0</v>
      </c>
    </row>
    <row r="399" spans="1:9" ht="27" customHeight="1">
      <c r="A399" s="40" t="s">
        <v>205</v>
      </c>
      <c r="B399" s="51" t="s">
        <v>674</v>
      </c>
      <c r="C399" s="22" t="s">
        <v>186</v>
      </c>
      <c r="D399" s="22" t="s">
        <v>151</v>
      </c>
      <c r="E399" s="22" t="s">
        <v>167</v>
      </c>
      <c r="F399" s="22" t="s">
        <v>206</v>
      </c>
      <c r="G399" s="17">
        <v>131.4</v>
      </c>
      <c r="H399" s="17">
        <v>0</v>
      </c>
      <c r="I399" s="17">
        <v>0</v>
      </c>
    </row>
    <row r="400" spans="1:9" ht="18.75">
      <c r="A400" s="40" t="s">
        <v>640</v>
      </c>
      <c r="B400" s="51" t="s">
        <v>639</v>
      </c>
      <c r="C400" s="22"/>
      <c r="D400" s="22"/>
      <c r="E400" s="22"/>
      <c r="F400" s="22"/>
      <c r="G400" s="17">
        <f>G401+G402</f>
        <v>150</v>
      </c>
      <c r="H400" s="17">
        <f>H401+H402</f>
        <v>0</v>
      </c>
      <c r="I400" s="17">
        <f>I401+I402</f>
        <v>0</v>
      </c>
    </row>
    <row r="401" spans="1:9" ht="37.5">
      <c r="A401" s="40" t="s">
        <v>205</v>
      </c>
      <c r="B401" s="51" t="s">
        <v>639</v>
      </c>
      <c r="C401" s="22" t="s">
        <v>186</v>
      </c>
      <c r="D401" s="22" t="s">
        <v>151</v>
      </c>
      <c r="E401" s="22" t="s">
        <v>167</v>
      </c>
      <c r="F401" s="22" t="s">
        <v>206</v>
      </c>
      <c r="G401" s="17">
        <v>75</v>
      </c>
      <c r="H401" s="17">
        <v>0</v>
      </c>
      <c r="I401" s="17">
        <v>0</v>
      </c>
    </row>
    <row r="402" spans="1:9" ht="37.5">
      <c r="A402" s="40" t="s">
        <v>118</v>
      </c>
      <c r="B402" s="51" t="s">
        <v>639</v>
      </c>
      <c r="C402" s="22" t="s">
        <v>186</v>
      </c>
      <c r="D402" s="22" t="s">
        <v>151</v>
      </c>
      <c r="E402" s="22" t="s">
        <v>167</v>
      </c>
      <c r="F402" s="22" t="s">
        <v>209</v>
      </c>
      <c r="G402" s="17">
        <v>75</v>
      </c>
      <c r="H402" s="17">
        <v>0</v>
      </c>
      <c r="I402" s="17">
        <v>0</v>
      </c>
    </row>
    <row r="403" spans="1:9" ht="37.5">
      <c r="A403" s="141" t="s">
        <v>422</v>
      </c>
      <c r="B403" s="51" t="s">
        <v>424</v>
      </c>
      <c r="C403" s="22"/>
      <c r="D403" s="22"/>
      <c r="E403" s="22"/>
      <c r="F403" s="22"/>
      <c r="G403" s="17">
        <f>G404+G408</f>
        <v>14795.900000000001</v>
      </c>
      <c r="H403" s="17">
        <f>H404+H408</f>
        <v>12619.3</v>
      </c>
      <c r="I403" s="17">
        <f>I404+I408</f>
        <v>12321</v>
      </c>
    </row>
    <row r="404" spans="1:9" ht="18.75">
      <c r="A404" s="143" t="s">
        <v>423</v>
      </c>
      <c r="B404" s="51" t="s">
        <v>425</v>
      </c>
      <c r="C404" s="22"/>
      <c r="D404" s="22"/>
      <c r="E404" s="22"/>
      <c r="F404" s="22"/>
      <c r="G404" s="17">
        <f>G405+G406+G407</f>
        <v>12641.1</v>
      </c>
      <c r="H404" s="17">
        <f>H405+H406+H407</f>
        <v>10545.6</v>
      </c>
      <c r="I404" s="17">
        <f>I405+I406+I407</f>
        <v>10247.300000000001</v>
      </c>
    </row>
    <row r="405" spans="1:9" ht="18.75">
      <c r="A405" s="40" t="s">
        <v>211</v>
      </c>
      <c r="B405" s="51" t="s">
        <v>425</v>
      </c>
      <c r="C405" s="22" t="s">
        <v>382</v>
      </c>
      <c r="D405" s="22" t="s">
        <v>151</v>
      </c>
      <c r="E405" s="22" t="s">
        <v>189</v>
      </c>
      <c r="F405" s="22" t="s">
        <v>184</v>
      </c>
      <c r="G405" s="17">
        <v>11496.1</v>
      </c>
      <c r="H405" s="17">
        <v>9679.1</v>
      </c>
      <c r="I405" s="17">
        <v>9679.1</v>
      </c>
    </row>
    <row r="406" spans="1:9" ht="37.5">
      <c r="A406" s="40" t="s">
        <v>118</v>
      </c>
      <c r="B406" s="51" t="s">
        <v>425</v>
      </c>
      <c r="C406" s="22" t="s">
        <v>382</v>
      </c>
      <c r="D406" s="22" t="s">
        <v>151</v>
      </c>
      <c r="E406" s="22" t="s">
        <v>189</v>
      </c>
      <c r="F406" s="22" t="s">
        <v>209</v>
      </c>
      <c r="G406" s="17">
        <v>1144.9</v>
      </c>
      <c r="H406" s="17">
        <v>836.5</v>
      </c>
      <c r="I406" s="17">
        <v>543.2</v>
      </c>
    </row>
    <row r="407" spans="1:9" ht="18.75">
      <c r="A407" s="40" t="s">
        <v>207</v>
      </c>
      <c r="B407" s="51" t="s">
        <v>425</v>
      </c>
      <c r="C407" s="22" t="s">
        <v>382</v>
      </c>
      <c r="D407" s="22" t="s">
        <v>151</v>
      </c>
      <c r="E407" s="22" t="s">
        <v>189</v>
      </c>
      <c r="F407" s="22" t="s">
        <v>208</v>
      </c>
      <c r="G407" s="17">
        <v>0.1</v>
      </c>
      <c r="H407" s="17">
        <v>30</v>
      </c>
      <c r="I407" s="17">
        <v>25</v>
      </c>
    </row>
    <row r="408" spans="1:9" ht="37.5">
      <c r="A408" s="40" t="s">
        <v>515</v>
      </c>
      <c r="B408" s="51" t="s">
        <v>514</v>
      </c>
      <c r="C408" s="22"/>
      <c r="D408" s="22"/>
      <c r="E408" s="22"/>
      <c r="F408" s="22"/>
      <c r="G408" s="17">
        <f>G409+G410</f>
        <v>2154.8</v>
      </c>
      <c r="H408" s="17">
        <f>H409+H410</f>
        <v>2073.7</v>
      </c>
      <c r="I408" s="17">
        <f>I409+I410</f>
        <v>2073.7</v>
      </c>
    </row>
    <row r="409" spans="1:9" ht="18.75">
      <c r="A409" s="40" t="s">
        <v>211</v>
      </c>
      <c r="B409" s="51" t="s">
        <v>514</v>
      </c>
      <c r="C409" s="22" t="s">
        <v>382</v>
      </c>
      <c r="D409" s="22" t="s">
        <v>151</v>
      </c>
      <c r="E409" s="22" t="s">
        <v>189</v>
      </c>
      <c r="F409" s="22" t="s">
        <v>184</v>
      </c>
      <c r="G409" s="17">
        <v>2062.3</v>
      </c>
      <c r="H409" s="17">
        <v>1858.8</v>
      </c>
      <c r="I409" s="17">
        <v>1858.8</v>
      </c>
    </row>
    <row r="410" spans="1:9" ht="37.5">
      <c r="A410" s="40" t="s">
        <v>118</v>
      </c>
      <c r="B410" s="51" t="s">
        <v>514</v>
      </c>
      <c r="C410" s="22" t="s">
        <v>382</v>
      </c>
      <c r="D410" s="22" t="s">
        <v>151</v>
      </c>
      <c r="E410" s="22" t="s">
        <v>189</v>
      </c>
      <c r="F410" s="22" t="s">
        <v>209</v>
      </c>
      <c r="G410" s="17">
        <v>92.5</v>
      </c>
      <c r="H410" s="17">
        <v>214.9</v>
      </c>
      <c r="I410" s="17">
        <v>214.9</v>
      </c>
    </row>
    <row r="411" spans="1:9" ht="43.5" customHeight="1">
      <c r="A411" s="140" t="s">
        <v>462</v>
      </c>
      <c r="B411" s="77" t="s">
        <v>325</v>
      </c>
      <c r="C411" s="19"/>
      <c r="D411" s="19"/>
      <c r="E411" s="19"/>
      <c r="F411" s="19"/>
      <c r="G411" s="20">
        <f>G412+G415</f>
        <v>1114</v>
      </c>
      <c r="H411" s="20">
        <f>H412+H415</f>
        <v>958</v>
      </c>
      <c r="I411" s="20">
        <f>I412+I415</f>
        <v>958</v>
      </c>
    </row>
    <row r="412" spans="1:9" ht="27.75" customHeight="1">
      <c r="A412" s="40" t="s">
        <v>33</v>
      </c>
      <c r="B412" s="51" t="s">
        <v>34</v>
      </c>
      <c r="C412" s="22"/>
      <c r="D412" s="22"/>
      <c r="E412" s="22"/>
      <c r="F412" s="22"/>
      <c r="G412" s="17">
        <f aca="true" t="shared" si="26" ref="G412:I413">G413</f>
        <v>1000</v>
      </c>
      <c r="H412" s="17">
        <f t="shared" si="26"/>
        <v>500</v>
      </c>
      <c r="I412" s="17">
        <f t="shared" si="26"/>
        <v>500</v>
      </c>
    </row>
    <row r="413" spans="1:9" ht="18.75">
      <c r="A413" s="40" t="s">
        <v>267</v>
      </c>
      <c r="B413" s="51" t="s">
        <v>35</v>
      </c>
      <c r="C413" s="22"/>
      <c r="D413" s="22"/>
      <c r="E413" s="22"/>
      <c r="F413" s="22"/>
      <c r="G413" s="17">
        <f t="shared" si="26"/>
        <v>1000</v>
      </c>
      <c r="H413" s="17">
        <f t="shared" si="26"/>
        <v>500</v>
      </c>
      <c r="I413" s="17">
        <f t="shared" si="26"/>
        <v>500</v>
      </c>
    </row>
    <row r="414" spans="1:9" ht="18.75">
      <c r="A414" s="40" t="s">
        <v>432</v>
      </c>
      <c r="B414" s="51" t="s">
        <v>35</v>
      </c>
      <c r="C414" s="22" t="s">
        <v>382</v>
      </c>
      <c r="D414" s="22" t="s">
        <v>159</v>
      </c>
      <c r="E414" s="22" t="s">
        <v>151</v>
      </c>
      <c r="F414" s="22" t="s">
        <v>216</v>
      </c>
      <c r="G414" s="17">
        <v>1000</v>
      </c>
      <c r="H414" s="17">
        <v>500</v>
      </c>
      <c r="I414" s="17">
        <v>500</v>
      </c>
    </row>
    <row r="415" spans="1:9" ht="37.5">
      <c r="A415" s="40" t="s">
        <v>641</v>
      </c>
      <c r="B415" s="51" t="s">
        <v>369</v>
      </c>
      <c r="C415" s="22"/>
      <c r="D415" s="22"/>
      <c r="E415" s="22"/>
      <c r="F415" s="22"/>
      <c r="G415" s="17">
        <f>G416</f>
        <v>114</v>
      </c>
      <c r="H415" s="17">
        <f>H416</f>
        <v>458</v>
      </c>
      <c r="I415" s="17">
        <f>I416</f>
        <v>458</v>
      </c>
    </row>
    <row r="416" spans="1:9" ht="18.75">
      <c r="A416" s="40" t="s">
        <v>267</v>
      </c>
      <c r="B416" s="51" t="s">
        <v>370</v>
      </c>
      <c r="C416" s="22"/>
      <c r="D416" s="22"/>
      <c r="E416" s="22"/>
      <c r="F416" s="22"/>
      <c r="G416" s="17">
        <f>G417+G420+G419+G418</f>
        <v>114</v>
      </c>
      <c r="H416" s="17">
        <f>H417+H420+H419+H418</f>
        <v>458</v>
      </c>
      <c r="I416" s="17">
        <f>I417+I420+I419+I418</f>
        <v>458</v>
      </c>
    </row>
    <row r="417" spans="1:9" ht="37.5">
      <c r="A417" s="40" t="s">
        <v>118</v>
      </c>
      <c r="B417" s="51" t="s">
        <v>370</v>
      </c>
      <c r="C417" s="22" t="s">
        <v>382</v>
      </c>
      <c r="D417" s="22" t="s">
        <v>156</v>
      </c>
      <c r="E417" s="22" t="s">
        <v>156</v>
      </c>
      <c r="F417" s="22" t="s">
        <v>209</v>
      </c>
      <c r="G417" s="17">
        <v>82</v>
      </c>
      <c r="H417" s="17">
        <v>360</v>
      </c>
      <c r="I417" s="17">
        <v>360</v>
      </c>
    </row>
    <row r="418" spans="1:9" ht="37.5">
      <c r="A418" s="40" t="s">
        <v>256</v>
      </c>
      <c r="B418" s="51" t="s">
        <v>370</v>
      </c>
      <c r="C418" s="22" t="s">
        <v>382</v>
      </c>
      <c r="D418" s="22" t="s">
        <v>156</v>
      </c>
      <c r="E418" s="22" t="s">
        <v>156</v>
      </c>
      <c r="F418" s="22" t="s">
        <v>255</v>
      </c>
      <c r="G418" s="17">
        <v>32</v>
      </c>
      <c r="H418" s="17">
        <v>0</v>
      </c>
      <c r="I418" s="17">
        <v>0</v>
      </c>
    </row>
    <row r="419" spans="1:9" ht="18.75">
      <c r="A419" s="40" t="s">
        <v>376</v>
      </c>
      <c r="B419" s="51" t="s">
        <v>370</v>
      </c>
      <c r="C419" s="22" t="s">
        <v>382</v>
      </c>
      <c r="D419" s="22" t="s">
        <v>156</v>
      </c>
      <c r="E419" s="22" t="s">
        <v>156</v>
      </c>
      <c r="F419" s="22" t="s">
        <v>375</v>
      </c>
      <c r="G419" s="17">
        <v>0</v>
      </c>
      <c r="H419" s="17">
        <v>68</v>
      </c>
      <c r="I419" s="17">
        <v>68</v>
      </c>
    </row>
    <row r="420" spans="1:9" ht="18.75">
      <c r="A420" s="40" t="s">
        <v>217</v>
      </c>
      <c r="B420" s="51" t="s">
        <v>370</v>
      </c>
      <c r="C420" s="22" t="s">
        <v>382</v>
      </c>
      <c r="D420" s="22" t="s">
        <v>156</v>
      </c>
      <c r="E420" s="22" t="s">
        <v>156</v>
      </c>
      <c r="F420" s="22" t="s">
        <v>213</v>
      </c>
      <c r="G420" s="17">
        <v>0</v>
      </c>
      <c r="H420" s="17">
        <v>30</v>
      </c>
      <c r="I420" s="17">
        <v>30</v>
      </c>
    </row>
    <row r="421" spans="1:9" ht="45.75" customHeight="1">
      <c r="A421" s="140" t="s">
        <v>601</v>
      </c>
      <c r="B421" s="77" t="s">
        <v>602</v>
      </c>
      <c r="C421" s="19"/>
      <c r="D421" s="19"/>
      <c r="E421" s="19"/>
      <c r="F421" s="19"/>
      <c r="G421" s="20">
        <f aca="true" t="shared" si="27" ref="G421:I423">G422</f>
        <v>1800</v>
      </c>
      <c r="H421" s="20">
        <f t="shared" si="27"/>
        <v>0</v>
      </c>
      <c r="I421" s="20">
        <f t="shared" si="27"/>
        <v>0</v>
      </c>
    </row>
    <row r="422" spans="1:9" ht="37.5">
      <c r="A422" s="147" t="s">
        <v>666</v>
      </c>
      <c r="B422" s="51" t="s">
        <v>604</v>
      </c>
      <c r="C422" s="22"/>
      <c r="D422" s="22"/>
      <c r="E422" s="22"/>
      <c r="F422" s="22"/>
      <c r="G422" s="17">
        <f t="shared" si="27"/>
        <v>1800</v>
      </c>
      <c r="H422" s="17">
        <f t="shared" si="27"/>
        <v>0</v>
      </c>
      <c r="I422" s="17">
        <f t="shared" si="27"/>
        <v>0</v>
      </c>
    </row>
    <row r="423" spans="1:9" ht="21.75" customHeight="1">
      <c r="A423" s="40" t="s">
        <v>603</v>
      </c>
      <c r="B423" s="51" t="s">
        <v>605</v>
      </c>
      <c r="C423" s="22"/>
      <c r="D423" s="22"/>
      <c r="E423" s="22"/>
      <c r="F423" s="22"/>
      <c r="G423" s="17">
        <f t="shared" si="27"/>
        <v>1800</v>
      </c>
      <c r="H423" s="17">
        <f t="shared" si="27"/>
        <v>0</v>
      </c>
      <c r="I423" s="17">
        <f t="shared" si="27"/>
        <v>0</v>
      </c>
    </row>
    <row r="424" spans="1:9" ht="37.5">
      <c r="A424" s="40" t="s">
        <v>118</v>
      </c>
      <c r="B424" s="51" t="s">
        <v>605</v>
      </c>
      <c r="C424" s="22" t="s">
        <v>382</v>
      </c>
      <c r="D424" s="22" t="s">
        <v>159</v>
      </c>
      <c r="E424" s="22" t="s">
        <v>154</v>
      </c>
      <c r="F424" s="22" t="s">
        <v>209</v>
      </c>
      <c r="G424" s="17">
        <v>1800</v>
      </c>
      <c r="H424" s="17">
        <v>0</v>
      </c>
      <c r="I424" s="17">
        <v>0</v>
      </c>
    </row>
    <row r="425" spans="1:9" ht="18.75">
      <c r="A425" s="178" t="s">
        <v>170</v>
      </c>
      <c r="B425" s="178"/>
      <c r="C425" s="178"/>
      <c r="D425" s="178"/>
      <c r="E425" s="178"/>
      <c r="F425" s="178"/>
      <c r="G425" s="20">
        <f>G21+G59+G87+G133+G192+G280+G311+G327+G340+G358+G377+G411+G421</f>
        <v>629757.6199999999</v>
      </c>
      <c r="H425" s="20">
        <f>H21+H59+H87+H133+H192+H280+H311+H327+H340+H358+H377+H411+H421</f>
        <v>645757.5000000001</v>
      </c>
      <c r="I425" s="20">
        <f>I21+I59+I87+I133+I192+I280+I311+I327+I340+I358+I377+I411+I421</f>
        <v>637296.4</v>
      </c>
    </row>
    <row r="426" spans="4:8" ht="18.75">
      <c r="D426" s="38"/>
      <c r="E426" s="38"/>
      <c r="F426" s="38"/>
      <c r="G426" s="55"/>
      <c r="H426" s="55"/>
    </row>
    <row r="427" spans="4:8" ht="18.75">
      <c r="D427" s="38"/>
      <c r="E427" s="38"/>
      <c r="F427" s="38"/>
      <c r="G427" s="55"/>
      <c r="H427" s="55"/>
    </row>
    <row r="428" spans="4:8" ht="18.75">
      <c r="D428" s="38"/>
      <c r="E428" s="38"/>
      <c r="F428" s="38" t="s">
        <v>199</v>
      </c>
      <c r="G428" s="55"/>
      <c r="H428" s="55"/>
    </row>
    <row r="429" ht="18.75">
      <c r="G429" s="55"/>
    </row>
    <row r="430" spans="7:8" ht="18.75">
      <c r="G430" s="55"/>
      <c r="H430" s="55"/>
    </row>
    <row r="431" ht="18.75">
      <c r="G431" s="55"/>
    </row>
    <row r="432" ht="18.75">
      <c r="G432" s="41"/>
    </row>
    <row r="437" spans="1:3" ht="18.75">
      <c r="A437" s="30"/>
      <c r="B437" s="30"/>
      <c r="C437" s="30"/>
    </row>
    <row r="438" spans="1:3" ht="18.75">
      <c r="A438" s="30"/>
      <c r="B438" s="30"/>
      <c r="C438" s="30"/>
    </row>
    <row r="439" spans="1:3" ht="18.75">
      <c r="A439" s="30"/>
      <c r="B439" s="30"/>
      <c r="C439" s="30"/>
    </row>
    <row r="440" spans="1:3" ht="18.75">
      <c r="A440" s="30"/>
      <c r="B440" s="30"/>
      <c r="C440" s="30"/>
    </row>
  </sheetData>
  <sheetProtection/>
  <mergeCells count="20">
    <mergeCell ref="A11:F11"/>
    <mergeCell ref="A425:F425"/>
    <mergeCell ref="A18:A19"/>
    <mergeCell ref="B18:B19"/>
    <mergeCell ref="C18:C19"/>
    <mergeCell ref="D18:D19"/>
    <mergeCell ref="A12:I13"/>
    <mergeCell ref="E18:E19"/>
    <mergeCell ref="F18:F19"/>
    <mergeCell ref="G18:I18"/>
    <mergeCell ref="A14:I14"/>
    <mergeCell ref="F1:I1"/>
    <mergeCell ref="F2:I2"/>
    <mergeCell ref="F3:I3"/>
    <mergeCell ref="F4:I4"/>
    <mergeCell ref="F5:I5"/>
    <mergeCell ref="F6:I6"/>
    <mergeCell ref="F7:I7"/>
    <mergeCell ref="F8:I8"/>
    <mergeCell ref="F9:I9"/>
  </mergeCells>
  <printOptions horizontalCentered="1"/>
  <pageMargins left="0.5905511811023623" right="0.3937007874015748" top="0.5905511811023623" bottom="0.5905511811023623" header="0" footer="0"/>
  <pageSetup fitToHeight="10" fitToWidth="1" horizontalDpi="600" verticalDpi="600" orientation="portrait" paperSize="9" scale="48" r:id="rId1"/>
  <rowBreaks count="6" manualBreakCount="6">
    <brk id="196" max="8" man="1"/>
    <brk id="252" max="8" man="1"/>
    <brk id="269" max="8" man="1"/>
    <brk id="315" max="8" man="1"/>
    <brk id="346" max="8" man="1"/>
    <brk id="39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Т.Е.Капустина</dc:creator>
  <cp:keywords/>
  <dc:description/>
  <cp:lastModifiedBy>User</cp:lastModifiedBy>
  <cp:lastPrinted>2019-12-30T13:57:08Z</cp:lastPrinted>
  <dcterms:created xsi:type="dcterms:W3CDTF">2004-11-04T07:33:42Z</dcterms:created>
  <dcterms:modified xsi:type="dcterms:W3CDTF">2019-12-31T06:17:04Z</dcterms:modified>
  <cp:category/>
  <cp:version/>
  <cp:contentType/>
  <cp:contentStatus/>
</cp:coreProperties>
</file>