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1010" activeTab="3"/>
  </bookViews>
  <sheets>
    <sheet name="по разделам6" sheetId="1" r:id="rId1"/>
    <sheet name=" целевые7" sheetId="2" r:id="rId2"/>
    <sheet name="по ведомст8" sheetId="3" r:id="rId3"/>
    <sheet name="программы 9" sheetId="4" r:id="rId4"/>
  </sheets>
  <definedNames>
    <definedName name="_xlnm.Print_Area" localSheetId="1">' целевые7'!$A$1:$H$491</definedName>
    <definedName name="_xlnm.Print_Area" localSheetId="2">'по ведомст8'!$A$1:$P$531</definedName>
    <definedName name="_xlnm.Print_Area" localSheetId="0">'по разделам6'!$C$1:$H$66</definedName>
    <definedName name="_xlnm.Print_Area" localSheetId="3">'программы 9'!$A$1:$J$318</definedName>
  </definedNames>
  <calcPr fullCalcOnLoad="1"/>
</workbook>
</file>

<file path=xl/sharedStrings.xml><?xml version="1.0" encoding="utf-8"?>
<sst xmlns="http://schemas.openxmlformats.org/spreadsheetml/2006/main" count="5468" uniqueCount="622">
  <si>
    <t>Основное мероприятие "Физическая культура и массовый спорт"</t>
  </si>
  <si>
    <t>02 0 01 00000</t>
  </si>
  <si>
    <t>02 0 01 21600</t>
  </si>
  <si>
    <t>02 0 01 00590</t>
  </si>
  <si>
    <t xml:space="preserve">Мероприятия в области спорта и физической культуры </t>
  </si>
  <si>
    <t>Основное мероприятие "Подготовка спортивного резерва"</t>
  </si>
  <si>
    <t>02 0 02 00000</t>
  </si>
  <si>
    <t>02 0 02 21600</t>
  </si>
  <si>
    <t>02 0 03 00000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</si>
  <si>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</si>
  <si>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02 0 03 21600</t>
  </si>
  <si>
    <t>73 0 00 72230</t>
  </si>
  <si>
    <t>03 0 00 00000</t>
  </si>
  <si>
    <t>03 3 00 00000</t>
  </si>
  <si>
    <t>03 3 01 00000</t>
  </si>
  <si>
    <t>Муниципальная программа "Социальная поддержка граждан Никольского муниципального района на 2016-2018 годы"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</si>
  <si>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</si>
  <si>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</si>
  <si>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</si>
  <si>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</si>
  <si>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01 2 03 72180</t>
  </si>
  <si>
    <t>Основное мероприятие "Сохранение уровня охвата детей, всеми формами отдыха, оздоровления и занятости"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</si>
  <si>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</si>
  <si>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</si>
  <si>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</si>
  <si>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</si>
  <si>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"Модернизация содержания общего и дополнительного образования "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</si>
  <si>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</si>
  <si>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</si>
  <si>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</si>
  <si>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</si>
  <si>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Основное мероприятие  "Реализация профилактических и пропагандистских мер, направленных на культурное, спортивное, правовое, нравственное и военно-патриотическое воспитание граждан"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</si>
  <si>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</si>
  <si>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</si>
  <si>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"Организация и осуществление деятельности по опеке и попечительству в отношении совершеннолетних граждан и  в отношении несовершеннолетних граждан"</t>
  </si>
  <si>
    <t>Основное мероприятие "Предоставление компенсации, выплачиваемой  родителям (законным представителям) детей, посещающих дошкольные образовательные учреждения"</t>
  </si>
  <si>
    <t>Основное мероприятие "Привлечение общественности к охране общественного порядка"</t>
  </si>
  <si>
    <t>Муниципальная программа "Социальная поддержка граждан Никольского муниципального района на 2017-2020 годы"</t>
  </si>
  <si>
    <t>Подпрограмма  "Организация  отдыха детей, их оздоровления и занятости в Никольском муниципальном районе на 2017-2020 годы"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</si>
  <si>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</si>
  <si>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Подпрограмма  "Организация отдыха детей, их оздоровления и занятости в Никольском муниципальном районе на 2017-2020 годы"</t>
  </si>
  <si>
    <t xml:space="preserve">                                       РАСПРЕДЕЛЕНИЕ БЮДЖЕТНЫХ АССИГНОВАНИЙ ПО РАЗДЕЛАМ, ПОДРАЗДЕЛАМ</t>
  </si>
  <si>
    <t>Прочие мероприятия по профилактике употребления  психоактивных веществ</t>
  </si>
  <si>
    <t>Основное мероприятие "Осуществление внутреннего муниципального финансового контроля"</t>
  </si>
  <si>
    <t>Муниципальная программа "Развитие сферы культуры Никольского муниципального района на 2014-2020 годы"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</si>
  <si>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2016-2020 годы"</t>
  </si>
  <si>
    <t xml:space="preserve">Осуществление части полномочий по внутреннему муниципальному финансовому контролю </t>
  </si>
  <si>
    <t>09 0 02 S1350</t>
  </si>
  <si>
    <t>Основное мероприятие «Предоставление жилья медицинским работникам»</t>
  </si>
  <si>
    <t>12 0 01 00000</t>
  </si>
  <si>
    <t>12 0 01 21840</t>
  </si>
  <si>
    <t>Ежемесячная денежная компенсация расходов на оплату помещения, отопления и освещения отдельным категориям граждан, проживающих и работающих в сельской местности</t>
  </si>
  <si>
    <t xml:space="preserve">Строительство, реконструкция объектов социальной и коммунальной инфраструктуры муниципальной собственности </t>
  </si>
  <si>
    <t>Строительство, реконструкция объектов социальной и коммунальной инфраструктуры муниципальной собственности  за счет средств районного бюджета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</si>
  <si>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</si>
  <si>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</si>
  <si>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</si>
  <si>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</si>
  <si>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</si>
  <si>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</si>
  <si>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</si>
  <si>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</si>
  <si>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</si>
  <si>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03 3 04 21960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</si>
  <si>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</si>
  <si>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</si>
  <si>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</si>
  <si>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</si>
  <si>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</si>
  <si>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</si>
  <si>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Основное мероприятие " Предоставление иных социальных выплат"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</si>
  <si>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</si>
  <si>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</si>
  <si>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</si>
  <si>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</si>
  <si>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</si>
  <si>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</si>
  <si>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</si>
  <si>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</si>
  <si>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05 2 09 00000</t>
  </si>
  <si>
    <t xml:space="preserve">05 2 09 73230 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</si>
  <si>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</si>
  <si>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</si>
  <si>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</si>
  <si>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</si>
  <si>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</si>
  <si>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04 4 01 00000</t>
  </si>
  <si>
    <t>04 4 01 15590</t>
  </si>
  <si>
    <t>03 2 02 00000</t>
  </si>
  <si>
    <t>Основное мероприятие "Выявление, изучение, сохранение, развитие и популяризация объектов нематериального культурного наследия  в области традиционной народной культуры"</t>
  </si>
  <si>
    <t>04 1 02 00000</t>
  </si>
  <si>
    <t>04 1 02 01590</t>
  </si>
  <si>
    <t>Основное мероприятие "Культурно-досуговая деятельность"</t>
  </si>
  <si>
    <t>01 1 02 00000</t>
  </si>
  <si>
    <t>01 1 02 21350</t>
  </si>
  <si>
    <t>01 1 04 21350</t>
  </si>
  <si>
    <t>06 1 00 00000</t>
  </si>
  <si>
    <t>06 1 02 00000</t>
  </si>
  <si>
    <t>06 1 02 23060</t>
  </si>
  <si>
    <t>06 1 04 00000</t>
  </si>
  <si>
    <t>06 1 07 00000</t>
  </si>
  <si>
    <t>06 1 07 23060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</si>
  <si>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</si>
  <si>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</si>
  <si>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</si>
  <si>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06 3 06 00000</t>
  </si>
  <si>
    <t>06 3 06 21890</t>
  </si>
  <si>
    <t>81 2 00 00000</t>
  </si>
  <si>
    <t>09 0  02 20110</t>
  </si>
  <si>
    <t>11 0 07 00000</t>
  </si>
  <si>
    <t>11 0 07 21760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</si>
  <si>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</si>
  <si>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</si>
  <si>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</si>
  <si>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</si>
  <si>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</si>
  <si>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</si>
  <si>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</si>
  <si>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 xml:space="preserve">05 2 09 S3230 </t>
  </si>
  <si>
    <t>Осуществление отдельных государственных полномочий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</si>
  <si>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</si>
  <si>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 xml:space="preserve">Осуществление отдельных государственных полномочий в соответствии с законом области  от 15 января 2013 года № 2966-ОЗ" О наделении органов местного самоуправления отдельными государственными полномочиями по отлову и содержанию безнадзорных животных" </t>
  </si>
  <si>
    <t>Основное мероприятие  "Обеспечение внедрения и /или эксплуатации аппаратно-програмного комплекса "Безопасный город"</t>
  </si>
  <si>
    <t>Основное мероприятие "Выполнение функций ведения учета и финансово-хозяйственной деятельности муниципального казенного учреждения культуры района"</t>
  </si>
  <si>
    <t>05 3 00 00000</t>
  </si>
  <si>
    <t>11 0 04 70010</t>
  </si>
  <si>
    <t>Основное мероприятие  "Привлечение общественности к охране общественного порядка"</t>
  </si>
  <si>
    <t>03 2 02 72060</t>
  </si>
  <si>
    <t>11 0 04 72220</t>
  </si>
  <si>
    <t>05 1 04 72020</t>
  </si>
  <si>
    <t>Осуществление части полномочий по организации определения поставщиков (подрядчиков, исполнителей) для муниципальных нужд</t>
  </si>
  <si>
    <t>Осуществление части полномочий по правовому обеспечению деятельности ОМС</t>
  </si>
  <si>
    <t>Осуществление части полномочий по осуществлению внешнего муниципального финансового контроля</t>
  </si>
  <si>
    <t>Основное мероприятие "Развитие инфраструктуры физической культуры и спорта"</t>
  </si>
  <si>
    <t>02 0 04 00000</t>
  </si>
  <si>
    <t>02 0 04 21601</t>
  </si>
  <si>
    <t>02 0 02 21601</t>
  </si>
  <si>
    <t>02 0 01 21601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</si>
  <si>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</si>
  <si>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Осуществление полномочий по информационно-техническому обеспечению деятельности ОМС</t>
  </si>
  <si>
    <t>Осуществление части полномочий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</si>
  <si>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Внедрение и (или) эксплуатация аппаратно-программного комплекса "Безопасный город" за счет средств районного бюджета</t>
  </si>
  <si>
    <t>06 1 04 S1060</t>
  </si>
  <si>
    <t>Основное мероприятие "Обеспечение безопасных условий нахождения людей в зданиях детских дошкольных и школьных учреждений, учреждений культуры и отдыха, имеющих встроенные и пристроенные котельные"</t>
  </si>
  <si>
    <t>01 1 05 00000</t>
  </si>
  <si>
    <t>01 1 05 21350</t>
  </si>
  <si>
    <t>01 2 01 00000</t>
  </si>
  <si>
    <t>Основное мероприятие "Охрана и рациональное использование водных ресурсов"</t>
  </si>
  <si>
    <t>Строительство, реконструкция и капитальный ремонт систем отведения сточных вод</t>
  </si>
  <si>
    <t>01 2 01 43040</t>
  </si>
  <si>
    <t>Строительство, реконструкция объектов коммунальной инфраструктуры государственной (муниципальной) собственности ("Физкультурно-оздоровительный комплекс (ФОК) в городе Никольске Вологодской области")</t>
  </si>
  <si>
    <t>02 0 04 41200</t>
  </si>
  <si>
    <t xml:space="preserve">КУЛЬТУРА, КИНЕМАТОГРАФИЯ </t>
  </si>
  <si>
    <t>КУЛЬТУРА , КИНЕМАТОГРАФИЯ</t>
  </si>
  <si>
    <t>Иные межбюджетные трансферты на осуществление части полномочий по подготовке градостроительных планов земельных участков в соответствии с градостроительным законодательством</t>
  </si>
  <si>
    <t>05 1 04 00000</t>
  </si>
  <si>
    <t>Осуществление отдельных государственных полномочий по подготовке и проведению сельскохозяйственной переписи</t>
  </si>
  <si>
    <t>73 0 00 53910</t>
  </si>
  <si>
    <t>08 0 01 50180</t>
  </si>
  <si>
    <t>08 0 02 50180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</si>
  <si>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</si>
  <si>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350</t>
  </si>
  <si>
    <t>05 2 01 L0970</t>
  </si>
  <si>
    <t>Создание условий для занятий  физической культурой и спортом в сельских школах за счет средств районного бюджета</t>
  </si>
  <si>
    <t>31 0 00 21390</t>
  </si>
  <si>
    <t>03 1 04 21820</t>
  </si>
  <si>
    <t xml:space="preserve">03 1 04 21820 </t>
  </si>
  <si>
    <t xml:space="preserve">03 1 04 21810 </t>
  </si>
  <si>
    <t>03 3 01 00590</t>
  </si>
  <si>
    <t>Публичные нормативные социальные выплаты гражданам</t>
  </si>
  <si>
    <t>Премии и гранты</t>
  </si>
  <si>
    <t>Субсидии некоммерческим организациям (за исключением государственных (муниципальных) учреждений)</t>
  </si>
  <si>
    <t xml:space="preserve">03 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</si>
  <si>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</si>
  <si>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</si>
  <si>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</si>
  <si>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Улучшение жилищных условий граждан, проживающих в сельской местности, в том числе молодых семей и молодых специалистов за счет средств федерального  бюджета</t>
  </si>
  <si>
    <t xml:space="preserve">Муниципальная программа "Развитие образования Никольского муниципального района на 2016-2020 годы"
</t>
  </si>
  <si>
    <t>Муниципальная программа "Развитие образования Никольского муниципального района на 2016-2020 годы"</t>
  </si>
  <si>
    <t>Иные межбюджетные трансферты на осуществление части полномочий по утверждению правил землепользования и застройки в соответствии с градостроительным законодательством</t>
  </si>
  <si>
    <t>03 1 04 R0200</t>
  </si>
  <si>
    <t>03 1 04 50200</t>
  </si>
  <si>
    <t>Мероприятия подпрограммы "Обеспечение жильем молодых семей" федеральной целевой программы "Жилище" на 2015 - 2020 годы за счет средств федерального бюджета</t>
  </si>
  <si>
    <t>Предоставление социальных выплат молодым семьям-участникам подпрограммы "Обеспечение жильем молодых семей" федеральной целевой программы "Жилище" на 2015-2020 годы и  подпрограммы "Обеспечение жильем отдельных категорий граждан" государственной программы "Обеспечение населения Вологодской области доступным жильем и формирование комфортной среды проживания на 2014-2020 годы" за счет средств областного бюджета</t>
  </si>
  <si>
    <t>04 4 01 71220</t>
  </si>
  <si>
    <t>Капитальный ремонт объектов социальной и коммунальной инфраструктуры муниципальной собственности</t>
  </si>
  <si>
    <t>05 2 01 50970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</si>
  <si>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</si>
  <si>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05 2 01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</si>
  <si>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</si>
  <si>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04 3 01 51440</t>
  </si>
  <si>
    <t>Взносы в уставный капитал ООО «Коммунальные услуги»  г.Никольск</t>
  </si>
  <si>
    <t>97 0 00 62000</t>
  </si>
  <si>
    <t xml:space="preserve">97 0 00 62000 </t>
  </si>
  <si>
    <t>04 4 01 S1220</t>
  </si>
  <si>
    <t>Капитальный ремонт объектов социальной и коммунальной инфраструктуры муниципальной собственности за счет средств районного бюджета</t>
  </si>
  <si>
    <t>Муниципальная программа  "Кадровая политика в сфере здравоохранения Никольского муниципального района на 2016-2020 годы"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</si>
  <si>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 населения района и пользователей сети Интернет"</t>
  </si>
  <si>
    <t>Подпрограмма "Развитие дополнительного художественного образования детей"</t>
  </si>
  <si>
    <t>Комплектование книжных фондов библиотек муниципальных образований</t>
  </si>
  <si>
    <t>05 2 09 73230</t>
  </si>
  <si>
    <t>05 2 09 S3230</t>
  </si>
  <si>
    <t>01 1 03 21350</t>
  </si>
  <si>
    <t>05 2 09 41200</t>
  </si>
  <si>
    <t>Строительство, реконструкция объектов коммунальной инфраструктуры государственной и муниципальной собственности  (разработка проектно-сметной документации на строительство  столовой и спортзала для МБДОУ «Средняя общеобразовательная школа №1» г.Никольск</t>
  </si>
  <si>
    <t>31 0 00 21400</t>
  </si>
  <si>
    <t>Выплата материальной помощи пострадавшим  результате чрезвычайной ситуации</t>
  </si>
  <si>
    <t>01 1 03 00000</t>
  </si>
  <si>
    <t>830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</si>
  <si>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</si>
  <si>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финансового(финансово-бюджетного) надзора </t>
  </si>
  <si>
    <t>Резервные фонды </t>
  </si>
  <si>
    <t>Защита населения и территории от чрезвычайных  ситуаций природного и техногенного характера, гражданская оборона</t>
  </si>
  <si>
    <t>НАЦИОНАЛЬНАЯ ЭКОНОМИКА </t>
  </si>
  <si>
    <t>Жилищное хозяйство </t>
  </si>
  <si>
    <t>Коммунальное хозяйство </t>
  </si>
  <si>
    <t>Другие вопросы в области охраны окружающей среды </t>
  </si>
  <si>
    <t>ОБРАЗОВАНИЕ </t>
  </si>
  <si>
    <t>Общее образование </t>
  </si>
  <si>
    <t>Культура  </t>
  </si>
  <si>
    <t>ЗДРАВООХРАНЕНИЕ </t>
  </si>
  <si>
    <t>СОЦИАЛЬНАЯ ПОЛИТИКА </t>
  </si>
  <si>
    <t>Охрана семьи и детства </t>
  </si>
  <si>
    <t>Массовый спорт 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</si>
  <si>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</si>
  <si>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</si>
  <si>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</si>
  <si>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 xml:space="preserve">Приложение </t>
  </si>
  <si>
    <t>№   от     года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</si>
  <si>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</si>
  <si>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категорий"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</si>
  <si>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</si>
  <si>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</si>
  <si>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</si>
  <si>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</si>
  <si>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</si>
  <si>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81 2 00 21800</t>
  </si>
  <si>
    <t>08 0 00 00000</t>
  </si>
  <si>
    <t>08 0 01 00000</t>
  </si>
  <si>
    <t>08 0 01 R0181</t>
  </si>
  <si>
    <t>08 0 02 00000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</si>
  <si>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</si>
  <si>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Прочие мероприятия по профилактике употребления психоактивных веществ</t>
  </si>
  <si>
    <t>06 1 03 00000</t>
  </si>
  <si>
    <t>06 1 03 23060</t>
  </si>
  <si>
    <t>Основное мероприятие  "Предупреждение экстремизма и терроризма "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</si>
  <si>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</si>
  <si>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</si>
  <si>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</si>
  <si>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</si>
  <si>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</si>
  <si>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05 3 01 12590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</si>
  <si>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</si>
  <si>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</si>
  <si>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</si>
  <si>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</si>
  <si>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</si>
  <si>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</si>
  <si>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</si>
  <si>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</si>
  <si>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категорий"</t>
  </si>
  <si>
    <t>Наименование</t>
  </si>
  <si>
    <t>Раздел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</si>
  <si>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</si>
  <si>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</si>
  <si>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</si>
  <si>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</si>
  <si>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</si>
  <si>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</si>
  <si>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</si>
  <si>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</si>
  <si>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</si>
  <si>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</si>
  <si>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</si>
  <si>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</si>
  <si>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</si>
  <si>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</si>
  <si>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</si>
  <si>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</si>
  <si>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</si>
  <si>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</si>
  <si>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обслуживание населения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</si>
  <si>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</si>
  <si>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</si>
  <si>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</si>
  <si>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</si>
  <si>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</si>
  <si>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</si>
  <si>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</si>
  <si>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</si>
  <si>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00</t>
  </si>
  <si>
    <t>Охрана семьи и детства</t>
  </si>
  <si>
    <t>Резервные фонды местных администраций</t>
  </si>
  <si>
    <t>Процентные платежи по долговым обязательствам</t>
  </si>
  <si>
    <t>Выполнение других обязательств государства</t>
  </si>
  <si>
    <t>Учреждения по внешкольной работе с детьми</t>
  </si>
  <si>
    <t>Другие вопросы в области социальной политики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</si>
  <si>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</si>
  <si>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</si>
  <si>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</si>
  <si>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</si>
  <si>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</si>
  <si>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</si>
  <si>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</si>
  <si>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</si>
  <si>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</si>
  <si>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</si>
  <si>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</si>
  <si>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</si>
  <si>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</si>
  <si>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</si>
  <si>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</si>
  <si>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</si>
  <si>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</si>
  <si>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</si>
  <si>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</si>
  <si>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</si>
  <si>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</si>
  <si>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</si>
  <si>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</si>
  <si>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</si>
  <si>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</si>
  <si>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</si>
  <si>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</si>
  <si>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</si>
  <si>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</si>
  <si>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Обслуживание внутреннего государственного и муниципального долга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</si>
  <si>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</si>
  <si>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</si>
  <si>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</si>
  <si>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</si>
  <si>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</si>
  <si>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</si>
  <si>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</si>
  <si>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</si>
  <si>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</si>
  <si>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</si>
  <si>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</si>
  <si>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</si>
  <si>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</si>
  <si>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</si>
  <si>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</si>
  <si>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</si>
  <si>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</si>
  <si>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</si>
  <si>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</si>
  <si>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</si>
  <si>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</si>
  <si>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</si>
  <si>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</si>
  <si>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</si>
  <si>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</si>
  <si>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</si>
  <si>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</si>
  <si>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</si>
  <si>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"Безопасность дорожного движения"</t>
  </si>
  <si>
    <t xml:space="preserve">Дотации на поддержку мер по обеспечению сбалансированности бюджетов </t>
  </si>
  <si>
    <t>Муниципальная программа "Устойчивое развитие сельских территорий Никольского района Вологодской области на 2014-2017 годы и период до 2020 года"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</si>
  <si>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</si>
  <si>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</si>
  <si>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</si>
  <si>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по профилактике преступлений и иных правонарушениях</t>
  </si>
  <si>
    <t>310</t>
  </si>
  <si>
    <t>Подпрограмма "Развитие общего, специального и дополнительного образования детей"</t>
  </si>
  <si>
    <t>Подраздел</t>
  </si>
  <si>
    <t>Целевая статья</t>
  </si>
  <si>
    <t>Вид расходов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</si>
  <si>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</si>
  <si>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Расходы на обеспечение деятельности (оказание услуг) муниципальным учреждениям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</si>
  <si>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</si>
  <si>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</si>
  <si>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</si>
  <si>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</si>
  <si>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</si>
  <si>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>Другие вопросы в области образования</t>
  </si>
  <si>
    <t>Санитарно - эпидемиологическое благополучие</t>
  </si>
  <si>
    <t>Другие вопросы в области здравоохранения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</si>
  <si>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</si>
  <si>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ОБСЛУЖИВАНИЕ ГОСУДАРСТВЕННОГО И МУНИЦИПАЛЬНОГО ДОЛГА </t>
  </si>
  <si>
    <t>Муниципальная программа "Развитие физической культуры и спорта в Никольском муниципальном районе на 2014-2020 годы"</t>
  </si>
  <si>
    <t xml:space="preserve"> Осуществление отдельных государственных полномочий</t>
  </si>
  <si>
    <t>Учебно-методические кабинеты, централизованные бухгалтерии, группы хозяйственного обслуживания, учебные фильмотеки, межшкольные  учебно-производственные комбинаты, логопедические пункты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</si>
  <si>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</si>
  <si>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</si>
  <si>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</si>
  <si>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>Содержание  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</si>
  <si>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</si>
  <si>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</si>
  <si>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</si>
  <si>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образования Никольского муниципального района на 2014-2017 годы и на период до 2020 года"</t>
  </si>
  <si>
    <t>Руководство и управление в сфере установленных функций ОМС (Глава района)</t>
  </si>
  <si>
    <t>1451,6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</si>
  <si>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</si>
  <si>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Осуществление отдельных государственных  полномочий  в сфере административных отношений  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</si>
  <si>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Подпрограмма "Рациональное природопользование и охрана окружающей среды Никольского муниципального района на 2015-2018 годы"</t>
  </si>
  <si>
    <t xml:space="preserve">Осуществление мероприятий по  организации  деятельности аварийно-спасательных служб и (или) аварийно-спасательных формирований </t>
  </si>
  <si>
    <t>Мероприятия по предупреждению и ликвидации последствий чрезвычайных ситуаций и стихийных бедствий</t>
  </si>
  <si>
    <t>Подпрограмма "Энергосбережение Никольского муниципального района на 2015-2018 годы"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</si>
  <si>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</si>
  <si>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</si>
  <si>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</si>
  <si>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</si>
  <si>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</si>
  <si>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Другие вопросы в области жилищно-коммунального хозяйства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</si>
  <si>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</si>
  <si>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</si>
  <si>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730</t>
  </si>
  <si>
    <t>Обслуживание муниципального долга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</si>
  <si>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</si>
  <si>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</si>
  <si>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</si>
  <si>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</si>
  <si>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92 0 00 00000</t>
  </si>
  <si>
    <t>92 0 00 00190</t>
  </si>
  <si>
    <t>73 0 00 00000</t>
  </si>
  <si>
    <t>73 0 00 72140</t>
  </si>
  <si>
    <t>73 0 00 72190</t>
  </si>
  <si>
    <t>73 0 00 72210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</si>
  <si>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</si>
  <si>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</si>
  <si>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</si>
  <si>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</si>
  <si>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</si>
  <si>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</si>
  <si>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</si>
  <si>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91 2 00 00000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</si>
  <si>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</si>
  <si>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</si>
  <si>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</si>
  <si>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</si>
  <si>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</si>
  <si>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</si>
  <si>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</si>
  <si>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Осуществление отдельных государственных полномочий в соответствии с законом области от 5 октября 2006 года №1501-ОЗ"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</si>
  <si>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</si>
  <si>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</si>
  <si>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</si>
  <si>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</si>
  <si>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</si>
  <si>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</si>
  <si>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"Организация и проведение мероприятий с молодежью и детьми"</t>
  </si>
  <si>
    <t>10 0 01 00000</t>
  </si>
  <si>
    <t>10 0 01 00590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</si>
  <si>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</si>
  <si>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</si>
  <si>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</si>
  <si>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</si>
  <si>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Основное мероприятие "Активация и развитие волонтерского движения на территории района"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</si>
  <si>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</si>
  <si>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</si>
  <si>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</si>
  <si>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</si>
  <si>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</si>
  <si>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</si>
  <si>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04 0 00 00000</t>
  </si>
  <si>
    <t>04 1 00 00000</t>
  </si>
  <si>
    <t>Основное мероприятие "Информационно-методическое обеспечение деятельности муниципальных учреждений культуры и пользователей сети Интернет"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</si>
  <si>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</si>
  <si>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</si>
  <si>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</si>
  <si>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</si>
  <si>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</si>
  <si>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</si>
  <si>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</si>
  <si>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</si>
  <si>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</si>
  <si>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</si>
  <si>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04 5 01 00190</t>
  </si>
  <si>
    <t>04 5 02 00000</t>
  </si>
  <si>
    <t>04 5 02 12590</t>
  </si>
  <si>
    <t>08 0  02 R0181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</si>
  <si>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</si>
  <si>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</si>
  <si>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12 0 00 00000</t>
  </si>
  <si>
    <t>97 0 00 00590</t>
  </si>
  <si>
    <t>97 0 00 21990</t>
  </si>
  <si>
    <t>11 0 00 00000</t>
  </si>
  <si>
    <t>Муниципальная программа "Управление муниципальными финансами Никольского муниципального района на 2016-2020 годы"</t>
  </si>
  <si>
    <t>11 0 08 00000</t>
  </si>
  <si>
    <t>11 0 08 00190</t>
  </si>
  <si>
    <t>Основное мероприятие "Минимизация расходов на обслуживание муниципального долга района"</t>
  </si>
  <si>
    <t>Основное мероприятие "Обеспечение деятельности Финансового управления района, как ответственного исполнителя программы"</t>
  </si>
  <si>
    <t>11 0 06 00000</t>
  </si>
  <si>
    <t>11 0 06 20990</t>
  </si>
  <si>
    <t>Основное мероприятие "Выравнивание бюджетной обеспеченности муниципальных образований района"</t>
  </si>
  <si>
    <t>11 0 04 00000</t>
  </si>
  <si>
    <t>11 0 05 00000</t>
  </si>
  <si>
    <t>Основное мероприятие "Поддержка мер по обеспечению сбалансированности бюджетов поселений"</t>
  </si>
  <si>
    <t>11 0 05 70020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</si>
  <si>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</si>
  <si>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</si>
  <si>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</si>
  <si>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</si>
  <si>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</si>
  <si>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</si>
  <si>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</si>
  <si>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</si>
  <si>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</si>
  <si>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</si>
  <si>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</si>
  <si>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02 0 00 00000</t>
  </si>
  <si>
    <r>
      <t>Подпрограмма "Противодействие незакон</t>
    </r>
    <r>
      <rPr>
        <sz val="10"/>
        <rFont val="Arial Cyr"/>
        <family val="0"/>
      </rPr>
      <t>ному обороту наркотиков, снижение масштабов злоупотребления алкогольной продукцией, профилактика алкоголизма и наркомании"</t>
    </r>
  </si>
  <si>
    <r>
      <t xml:space="preserve">Основное мероприятие " Реализация дополнительных общеобразовательных, </t>
    </r>
    <r>
      <rPr>
        <sz val="10"/>
        <rFont val="Arial Cyr"/>
        <family val="0"/>
      </rPr>
      <t>предпрофессиональных программ, реализация дополнительных общеобразовательных, общеразвивающих программ"</t>
    </r>
  </si>
  <si>
    <r>
      <t>Подпрограмма "Противодействие незаконному обороту наркотиков, снижение масштабов злоупотребления алкогольной п</t>
    </r>
    <r>
      <rPr>
        <sz val="10"/>
        <rFont val="Arial Cyr"/>
        <family val="0"/>
      </rPr>
      <t>родукцией, профилактика алкоголизма и наркомании"</t>
    </r>
  </si>
  <si>
    <r>
      <t>О</t>
    </r>
    <r>
      <rPr>
        <sz val="10"/>
        <rFont val="Arial Cyr"/>
        <family val="0"/>
      </rPr>
      <t xml:space="preserve">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  </r>
  </si>
  <si>
    <r>
      <t>Основное ме</t>
    </r>
    <r>
      <rPr>
        <sz val="10"/>
        <rFont val="Arial Cyr"/>
        <family val="0"/>
      </rPr>
      <t>роприятие "Организация и осуществление  деятельности по опеке и попечительству в отношении совершеннолетних граждан и  в отношении несовершеннолетних граждан"</t>
    </r>
  </si>
  <si>
    <r>
      <t>Про</t>
    </r>
    <r>
      <rPr>
        <sz val="10"/>
        <rFont val="Arial Cyr"/>
        <family val="0"/>
      </rPr>
      <t>чие мероприятия по профилактике употребления алкоголизма и психоактивных веществ</t>
    </r>
  </si>
  <si>
    <t>Муниципальная программа "Обеспечение законности, правопорядка и общественной безопасности в Никольском муниципальном районе на 2014-2020 годы"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</si>
  <si>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</si>
  <si>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</si>
  <si>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</si>
  <si>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</si>
  <si>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Муниципальная  программа "Реализация молодежной политики на территории Никольского муниципального района на 2016-2020 гг."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</si>
  <si>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 образования, дополнительного образования на территории Никольского муниципального района, обеспечение централизованного  ведения бухгалтерского учета, финансовой ,хозяйственной, правовой деятельности образовательных организаций"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</si>
  <si>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2014-2020 годы"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</si>
  <si>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</si>
  <si>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</si>
  <si>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 "</t>
  </si>
  <si>
    <t>Основное мероприятие "Строительство (приобретение) жилья для граждан, проживающих в сельских поселениях Муниципального района"</t>
  </si>
  <si>
    <t>Осуществление части полномочий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</si>
  <si>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Иные межбюджетные трансферты на осуществление части полномочий по дорожной деятельности в отношении автомобильных дорог местного значения в границах населенных пунктов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</si>
  <si>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</si>
  <si>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(тыс.руб.)</t>
  </si>
  <si>
    <r>
  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</t>
    </r>
    <r>
      <rPr>
        <sz val="10"/>
        <rFont val="Arial Cyr"/>
        <family val="0"/>
      </rPr>
      <t>ость по адаптированным программам"</t>
    </r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</si>
  <si>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</si>
  <si>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Другие вопросы в области национальной  безопасности и правоохранительной деятельности</t>
  </si>
  <si>
    <t>Основное мероприятие "Содействие развитию предпринимательства в приоритетных отраслях"</t>
  </si>
  <si>
    <t>07 0 06 00000</t>
  </si>
  <si>
    <t>Реализация мероприятий, направленных на  поддержку и развитие предпринимательства</t>
  </si>
  <si>
    <t>07 0 06 20470</t>
  </si>
  <si>
    <t>Строительство, реконструкция объектов коммунальной инфраструктуры государственной (муниципальной) собственности (проектно-сметная документация на строительство объекта "Столовая и спортзал для МБОУ "Средняя общеобразовательная школа № 1 города Никольска")</t>
  </si>
  <si>
    <t>08 0 01 L0180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</si>
  <si>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</si>
  <si>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Строительство, реконструкция объектов социальной и коммунальной инфраструктуры муниципальной собственности  </t>
  </si>
  <si>
    <t xml:space="preserve">Внедрение и (или) эксплуатация аппаратно-программного комплекса "Безопасный город" 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</si>
  <si>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</si>
  <si>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КУЛЬТУРА, КИНЕМАТОГРАФИЯ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</si>
  <si>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</si>
  <si>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</si>
  <si>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</si>
  <si>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</si>
  <si>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Основное мероприятие «Оказание социальной помощи студентам»</t>
  </si>
  <si>
    <t>12 0 02 00000</t>
  </si>
  <si>
    <t>12 0 02 21840</t>
  </si>
  <si>
    <t>Субсидии бюджетным учреждениям</t>
  </si>
  <si>
    <t>"О районном бюджете на 2018 год</t>
  </si>
  <si>
    <t xml:space="preserve"> и плановый период 2019 и 2020 годов"</t>
  </si>
  <si>
    <t>Приложение 8</t>
  </si>
  <si>
    <t>2018 ГОД</t>
  </si>
  <si>
    <t>всего</t>
  </si>
  <si>
    <t>РАЙОННЫЕ СРЕДСТВА</t>
  </si>
  <si>
    <t>МЕЖБЮДЖЕТНЫЕ ТРАСФЕРТЫ</t>
  </si>
  <si>
    <t>Осуществление части полномочий по обеспечению условий для развития на территории поселения физической культуры и массового спорта,организация проведения официальных физкультурно-оздоровительных и спортивных мероприятий</t>
  </si>
  <si>
    <t>02 0 04 S1220</t>
  </si>
  <si>
    <t>Основное мероприятие "Проведение районного этапа областного смотра-конкурса организаций отдыха детей и их оздоровления "Горизонты лета", участие в областном смотре-конкурсе"</t>
  </si>
  <si>
    <t>03 3 04 00000</t>
  </si>
  <si>
    <t xml:space="preserve">03 3 04 21960 </t>
  </si>
  <si>
    <t>06 2 03 20300</t>
  </si>
  <si>
    <t>Муниципальная  программа "Экономическое развитие Никольского муниципального района на 2018-2020 годы"</t>
  </si>
  <si>
    <t>Подпрограмма "Поддержка и развитие малого и среднего предпринимательства в Никольском муниципальном районе на 2018-2020 г.г."</t>
  </si>
  <si>
    <t>07 1 00 00000</t>
  </si>
  <si>
    <t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</t>
  </si>
  <si>
    <t>01 1 05 S3250</t>
  </si>
  <si>
    <t>340</t>
  </si>
  <si>
    <t>Стипендии</t>
  </si>
  <si>
    <t>08 0 02 L5671</t>
  </si>
  <si>
    <t>07 1 03 00000</t>
  </si>
  <si>
    <t>07 1 03 20450</t>
  </si>
  <si>
    <t>07 1 06 20470</t>
  </si>
  <si>
    <t>07 1 06 00000</t>
  </si>
  <si>
    <t xml:space="preserve">  ГРБС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</si>
  <si>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</si>
  <si>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</si>
  <si>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</si>
  <si>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</si>
  <si>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</si>
  <si>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</si>
  <si>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</si>
  <si>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>08 0  02 L5671</t>
  </si>
  <si>
    <t>06 2 03 00000</t>
  </si>
  <si>
    <t xml:space="preserve">Бюджетныце инвестиции 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</si>
  <si>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</si>
  <si>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</si>
  <si>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</si>
  <si>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Капитальный ремонт объектов физической культуры и спорта, находящихся в муниципальной собственности </t>
  </si>
  <si>
    <t>Капитальный ремонт объектов физической культуры и спорта, находящихся в муниципальной собственности</t>
  </si>
  <si>
    <t>Приложение 7</t>
  </si>
  <si>
    <t xml:space="preserve"> и плановый период  2019 и 2020 годов"</t>
  </si>
  <si>
    <t>и плановый период  2019 и 2020 годов"</t>
  </si>
  <si>
    <t>Приложение 9</t>
  </si>
  <si>
    <t xml:space="preserve"> и плановый  период  2019 и 2020 годов"</t>
  </si>
  <si>
    <t xml:space="preserve"> НА 2018 ГОД И ПЛАНОВЫЙ ПЕРИОД 2019 И 2020 ГОДОВ </t>
  </si>
  <si>
    <t>08 0 01 S5671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</si>
  <si>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</si>
  <si>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Улучшение жилищных условий граждан, проживающих в сельской местности, в том числе молодых семей и молодых специалистов</t>
  </si>
  <si>
    <t>ИТОГО РАСХОДОВ</t>
  </si>
  <si>
    <t>Условно-утверждаемые расходы</t>
  </si>
  <si>
    <t xml:space="preserve">                                                     НА 2018 ГОД И ПЛАНОВЫЙ ПЕРИОД 2019 И 2020 ГОДОВ 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</si>
  <si>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</si>
  <si>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</si>
  <si>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 xml:space="preserve">НА 2018 ГОД И ПЛАНОВЫЙ ПЕРИОД 2019 И 2020 ГОДОВ </t>
  </si>
  <si>
    <t xml:space="preserve">                                                    КЛАССИФИКАЦИИ РАСХОДОВ БЮДЖЕТОВ </t>
  </si>
  <si>
    <t xml:space="preserve">                                                                                                                                                                      </t>
  </si>
  <si>
    <t xml:space="preserve">73 0 00 72180 </t>
  </si>
  <si>
    <t>Приложение 6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</si>
  <si>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НА 2018 ГОД И ПЛАНОВЫЙ ПЕРИОД 2019 И 2020 ГОДОВ </t>
  </si>
  <si>
    <t>06 3 01 00000</t>
  </si>
  <si>
    <t>06 3 01 21890</t>
  </si>
  <si>
    <t>06 3 05 00000</t>
  </si>
  <si>
    <t>06 3 05 21890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</si>
  <si>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</si>
  <si>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</si>
  <si>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 администрации Никольского муниципального района"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</si>
  <si>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</si>
  <si>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и полномочий Управлением культуры администрации  Никольского муниципального района"</t>
  </si>
  <si>
    <t>Основное мероприятие "Выполнение функций и полномочий Управлением культуры администрации Никольского муниципального района"</t>
  </si>
  <si>
    <r>
      <t xml:space="preserve">Основное мероприятие "Реализация дополнительных общеобразовательных, </t>
    </r>
    <r>
      <rPr>
        <sz val="10"/>
        <rFont val="Arial Cyr"/>
        <family val="0"/>
      </rPr>
      <t>предпрофессиональных программ, реализация дополнительных общеобразовательных, общеразвивающих программ"</t>
    </r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</si>
  <si>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</si>
  <si>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</si>
  <si>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</si>
  <si>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2019 ГОД</t>
  </si>
  <si>
    <t>2020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</si>
</sst>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</numFmts>
  <fonts count="6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sz val="9"/>
      <name val="Arial Cyr"/>
      <family val="0"/>
    </font>
    <font>
      <b/>
      <i/>
      <sz val="9"/>
      <color indexed="8"/>
      <name val="Arial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i/>
      <sz val="9"/>
      <name val="Arial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6" fillId="0" borderId="0">
      <alignment horizontal="left" vertical="top"/>
      <protection/>
    </xf>
    <xf numFmtId="0" fontId="52" fillId="0" borderId="7" applyNumberFormat="0" applyFill="0" applyAlignment="0" applyProtection="0"/>
    <xf numFmtId="0" fontId="53" fillId="33" borderId="8" applyNumberFormat="0" applyAlignment="0" applyProtection="0"/>
    <xf numFmtId="0" fontId="5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7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0" fontId="4" fillId="39" borderId="0" xfId="0" applyFont="1" applyFill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0" fontId="10" fillId="39" borderId="0" xfId="0" applyFont="1" applyFill="1" applyAlignment="1">
      <alignment/>
    </xf>
    <xf numFmtId="0" fontId="0" fillId="39" borderId="0" xfId="0" applyFont="1" applyFill="1" applyAlignment="1">
      <alignment wrapText="1"/>
    </xf>
    <xf numFmtId="0" fontId="0" fillId="40" borderId="0" xfId="0" applyFont="1" applyFill="1" applyAlignment="1">
      <alignment/>
    </xf>
    <xf numFmtId="0" fontId="1" fillId="40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11" fillId="40" borderId="12" xfId="97" applyNumberFormat="1" applyFont="1" applyFill="1" applyBorder="1" applyAlignment="1" applyProtection="1">
      <alignment horizontal="right"/>
      <protection hidden="1"/>
    </xf>
    <xf numFmtId="0" fontId="1" fillId="40" borderId="13" xfId="0" applyFont="1" applyFill="1" applyBorder="1" applyAlignment="1">
      <alignment horizontal="left" wrapText="1"/>
    </xf>
    <xf numFmtId="0" fontId="1" fillId="40" borderId="13" xfId="0" applyFont="1" applyFill="1" applyBorder="1" applyAlignment="1">
      <alignment horizontal="center" wrapText="1"/>
    </xf>
    <xf numFmtId="49" fontId="1" fillId="40" borderId="13" xfId="0" applyNumberFormat="1" applyFont="1" applyFill="1" applyBorder="1" applyAlignment="1">
      <alignment horizontal="center" wrapText="1"/>
    </xf>
    <xf numFmtId="174" fontId="0" fillId="40" borderId="13" xfId="0" applyNumberFormat="1" applyFont="1" applyFill="1" applyBorder="1" applyAlignment="1">
      <alignment horizontal="center"/>
    </xf>
    <xf numFmtId="0" fontId="5" fillId="40" borderId="13" xfId="0" applyFont="1" applyFill="1" applyBorder="1" applyAlignment="1">
      <alignment horizontal="left" wrapText="1"/>
    </xf>
    <xf numFmtId="49" fontId="5" fillId="40" borderId="13" xfId="0" applyNumberFormat="1" applyFont="1" applyFill="1" applyBorder="1" applyAlignment="1">
      <alignment horizontal="center" wrapText="1"/>
    </xf>
    <xf numFmtId="174" fontId="5" fillId="40" borderId="13" xfId="0" applyNumberFormat="1" applyFont="1" applyFill="1" applyBorder="1" applyAlignment="1">
      <alignment horizontal="center"/>
    </xf>
    <xf numFmtId="0" fontId="0" fillId="40" borderId="13" xfId="0" applyFont="1" applyFill="1" applyBorder="1" applyAlignment="1">
      <alignment horizontal="left" wrapText="1"/>
    </xf>
    <xf numFmtId="0" fontId="0" fillId="40" borderId="13" xfId="0" applyFont="1" applyFill="1" applyBorder="1" applyAlignment="1">
      <alignment horizontal="center" wrapText="1"/>
    </xf>
    <xf numFmtId="49" fontId="0" fillId="40" borderId="13" xfId="0" applyNumberFormat="1" applyFont="1" applyFill="1" applyBorder="1" applyAlignment="1">
      <alignment horizontal="center" wrapText="1"/>
    </xf>
    <xf numFmtId="49" fontId="12" fillId="40" borderId="13" xfId="0" applyNumberFormat="1" applyFont="1" applyFill="1" applyBorder="1" applyAlignment="1">
      <alignment horizontal="center" wrapText="1"/>
    </xf>
    <xf numFmtId="0" fontId="0" fillId="40" borderId="13" xfId="0" applyNumberFormat="1" applyFont="1" applyFill="1" applyBorder="1" applyAlignment="1">
      <alignment horizontal="left" vertical="center" wrapText="1"/>
    </xf>
    <xf numFmtId="49" fontId="0" fillId="40" borderId="13" xfId="0" applyNumberFormat="1" applyFont="1" applyFill="1" applyBorder="1" applyAlignment="1">
      <alignment horizontal="center"/>
    </xf>
    <xf numFmtId="0" fontId="0" fillId="40" borderId="13" xfId="0" applyFont="1" applyFill="1" applyBorder="1" applyAlignment="1">
      <alignment wrapText="1"/>
    </xf>
    <xf numFmtId="49" fontId="0" fillId="40" borderId="13" xfId="0" applyNumberFormat="1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horizontal="center" wrapText="1"/>
    </xf>
    <xf numFmtId="2" fontId="0" fillId="40" borderId="13" xfId="0" applyNumberFormat="1" applyFont="1" applyFill="1" applyBorder="1" applyAlignment="1">
      <alignment horizontal="left" wrapText="1"/>
    </xf>
    <xf numFmtId="172" fontId="8" fillId="40" borderId="13" xfId="0" applyNumberFormat="1" applyFont="1" applyFill="1" applyBorder="1" applyAlignment="1">
      <alignment wrapText="1"/>
    </xf>
    <xf numFmtId="0" fontId="0" fillId="40" borderId="13" xfId="0" applyFont="1" applyFill="1" applyBorder="1" applyAlignment="1">
      <alignment horizontal="left" vertical="center" wrapText="1"/>
    </xf>
    <xf numFmtId="0" fontId="8" fillId="40" borderId="13" xfId="0" applyFont="1" applyFill="1" applyBorder="1" applyAlignment="1">
      <alignment wrapText="1"/>
    </xf>
    <xf numFmtId="0" fontId="0" fillId="40" borderId="14" xfId="0" applyFont="1" applyFill="1" applyBorder="1" applyAlignment="1">
      <alignment horizontal="left" wrapText="1"/>
    </xf>
    <xf numFmtId="0" fontId="9" fillId="40" borderId="13" xfId="0" applyFont="1" applyFill="1" applyBorder="1" applyAlignment="1">
      <alignment horizontal="left" vertical="center" wrapText="1"/>
    </xf>
    <xf numFmtId="49" fontId="9" fillId="40" borderId="13" xfId="0" applyNumberFormat="1" applyFont="1" applyFill="1" applyBorder="1" applyAlignment="1">
      <alignment horizontal="center"/>
    </xf>
    <xf numFmtId="49" fontId="10" fillId="40" borderId="13" xfId="0" applyNumberFormat="1" applyFont="1" applyFill="1" applyBorder="1" applyAlignment="1">
      <alignment horizontal="center"/>
    </xf>
    <xf numFmtId="49" fontId="9" fillId="40" borderId="13" xfId="0" applyNumberFormat="1" applyFont="1" applyFill="1" applyBorder="1" applyAlignment="1">
      <alignment horizontal="center" wrapText="1"/>
    </xf>
    <xf numFmtId="49" fontId="10" fillId="40" borderId="13" xfId="0" applyNumberFormat="1" applyFont="1" applyFill="1" applyBorder="1" applyAlignment="1">
      <alignment horizontal="center" wrapText="1"/>
    </xf>
    <xf numFmtId="0" fontId="10" fillId="40" borderId="13" xfId="0" applyFont="1" applyFill="1" applyBorder="1" applyAlignment="1">
      <alignment horizontal="center" wrapText="1"/>
    </xf>
    <xf numFmtId="172" fontId="12" fillId="40" borderId="13" xfId="0" applyNumberFormat="1" applyFont="1" applyFill="1" applyBorder="1" applyAlignment="1">
      <alignment horizontal="center" wrapText="1"/>
    </xf>
    <xf numFmtId="0" fontId="9" fillId="40" borderId="13" xfId="0" applyFont="1" applyFill="1" applyBorder="1" applyAlignment="1">
      <alignment horizontal="center" wrapText="1"/>
    </xf>
    <xf numFmtId="0" fontId="0" fillId="40" borderId="13" xfId="0" applyFont="1" applyFill="1" applyBorder="1" applyAlignment="1">
      <alignment horizontal="left" vertical="top" wrapText="1"/>
    </xf>
    <xf numFmtId="172" fontId="0" fillId="40" borderId="13" xfId="0" applyNumberFormat="1" applyFont="1" applyFill="1" applyBorder="1" applyAlignment="1">
      <alignment vertical="top" wrapText="1"/>
    </xf>
    <xf numFmtId="172" fontId="0" fillId="40" borderId="13" xfId="0" applyNumberFormat="1" applyFont="1" applyFill="1" applyBorder="1" applyAlignment="1">
      <alignment horizontal="left" wrapText="1"/>
    </xf>
    <xf numFmtId="2" fontId="0" fillId="40" borderId="13" xfId="0" applyNumberFormat="1" applyFont="1" applyFill="1" applyBorder="1" applyAlignment="1">
      <alignment wrapText="1"/>
    </xf>
    <xf numFmtId="172" fontId="0" fillId="40" borderId="13" xfId="0" applyNumberFormat="1" applyFont="1" applyFill="1" applyBorder="1" applyAlignment="1">
      <alignment wrapText="1"/>
    </xf>
    <xf numFmtId="0" fontId="13" fillId="40" borderId="13" xfId="0" applyFont="1" applyFill="1" applyBorder="1" applyAlignment="1">
      <alignment horizontal="left" vertical="center" wrapText="1"/>
    </xf>
    <xf numFmtId="0" fontId="13" fillId="40" borderId="13" xfId="0" applyFont="1" applyFill="1" applyBorder="1" applyAlignment="1">
      <alignment horizontal="center" wrapText="1"/>
    </xf>
    <xf numFmtId="49" fontId="13" fillId="40" borderId="13" xfId="0" applyNumberFormat="1" applyFont="1" applyFill="1" applyBorder="1" applyAlignment="1">
      <alignment horizontal="center" wrapText="1"/>
    </xf>
    <xf numFmtId="3" fontId="0" fillId="40" borderId="13" xfId="0" applyNumberFormat="1" applyFont="1" applyFill="1" applyBorder="1" applyAlignment="1">
      <alignment horizontal="center" wrapText="1"/>
    </xf>
    <xf numFmtId="172" fontId="0" fillId="40" borderId="0" xfId="0" applyNumberFormat="1" applyFont="1" applyFill="1" applyAlignment="1">
      <alignment/>
    </xf>
    <xf numFmtId="174" fontId="0" fillId="40" borderId="0" xfId="0" applyNumberFormat="1" applyFont="1" applyFill="1" applyAlignment="1">
      <alignment/>
    </xf>
    <xf numFmtId="0" fontId="1" fillId="40" borderId="14" xfId="0" applyFont="1" applyFill="1" applyBorder="1" applyAlignment="1">
      <alignment horizontal="left" wrapText="1"/>
    </xf>
    <xf numFmtId="49" fontId="1" fillId="40" borderId="13" xfId="0" applyNumberFormat="1" applyFont="1" applyFill="1" applyBorder="1" applyAlignment="1">
      <alignment horizontal="center"/>
    </xf>
    <xf numFmtId="49" fontId="1" fillId="40" borderId="15" xfId="0" applyNumberFormat="1" applyFont="1" applyFill="1" applyBorder="1" applyAlignment="1">
      <alignment horizontal="center"/>
    </xf>
    <xf numFmtId="49" fontId="0" fillId="40" borderId="16" xfId="0" applyNumberFormat="1" applyFont="1" applyFill="1" applyBorder="1" applyAlignment="1">
      <alignment horizontal="center" wrapText="1"/>
    </xf>
    <xf numFmtId="0" fontId="0" fillId="40" borderId="16" xfId="0" applyFont="1" applyFill="1" applyBorder="1" applyAlignment="1">
      <alignment horizontal="center" wrapText="1"/>
    </xf>
    <xf numFmtId="0" fontId="0" fillId="40" borderId="14" xfId="0" applyFont="1" applyFill="1" applyBorder="1" applyAlignment="1">
      <alignment horizontal="left" vertical="center" wrapText="1"/>
    </xf>
    <xf numFmtId="0" fontId="8" fillId="40" borderId="14" xfId="0" applyFont="1" applyFill="1" applyBorder="1" applyAlignment="1">
      <alignment wrapText="1"/>
    </xf>
    <xf numFmtId="0" fontId="1" fillId="40" borderId="13" xfId="0" applyFont="1" applyFill="1" applyBorder="1" applyAlignment="1">
      <alignment horizontal="left" vertical="center" wrapText="1"/>
    </xf>
    <xf numFmtId="174" fontId="0" fillId="40" borderId="13" xfId="0" applyNumberFormat="1" applyFont="1" applyFill="1" applyBorder="1" applyAlignment="1">
      <alignment horizontal="left" wrapText="1"/>
    </xf>
    <xf numFmtId="172" fontId="19" fillId="40" borderId="13" xfId="0" applyNumberFormat="1" applyFont="1" applyFill="1" applyBorder="1" applyAlignment="1">
      <alignment wrapText="1"/>
    </xf>
    <xf numFmtId="2" fontId="1" fillId="40" borderId="13" xfId="0" applyNumberFormat="1" applyFont="1" applyFill="1" applyBorder="1" applyAlignment="1">
      <alignment horizontal="left" wrapText="1"/>
    </xf>
    <xf numFmtId="0" fontId="1" fillId="40" borderId="13" xfId="0" applyFont="1" applyFill="1" applyBorder="1" applyAlignment="1">
      <alignment wrapText="1"/>
    </xf>
    <xf numFmtId="172" fontId="0" fillId="40" borderId="14" xfId="0" applyNumberFormat="1" applyFont="1" applyFill="1" applyBorder="1" applyAlignment="1">
      <alignment horizontal="left" wrapText="1"/>
    </xf>
    <xf numFmtId="49" fontId="0" fillId="40" borderId="13" xfId="0" applyNumberFormat="1" applyFont="1" applyFill="1" applyBorder="1" applyAlignment="1">
      <alignment horizontal="center" vertical="center" wrapText="1"/>
    </xf>
    <xf numFmtId="174" fontId="0" fillId="4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40" borderId="0" xfId="0" applyFont="1" applyFill="1" applyAlignment="1">
      <alignment horizontal="right"/>
    </xf>
    <xf numFmtId="0" fontId="12" fillId="40" borderId="13" xfId="0" applyFont="1" applyFill="1" applyBorder="1" applyAlignment="1">
      <alignment horizontal="left" wrapText="1"/>
    </xf>
    <xf numFmtId="0" fontId="18" fillId="40" borderId="13" xfId="0" applyFont="1" applyFill="1" applyBorder="1" applyAlignment="1">
      <alignment horizontal="left" wrapText="1"/>
    </xf>
    <xf numFmtId="0" fontId="20" fillId="40" borderId="13" xfId="0" applyFont="1" applyFill="1" applyBorder="1" applyAlignment="1">
      <alignment horizontal="left" vertical="top" wrapText="1"/>
    </xf>
    <xf numFmtId="49" fontId="20" fillId="40" borderId="13" xfId="0" applyNumberFormat="1" applyFont="1" applyFill="1" applyBorder="1" applyAlignment="1">
      <alignment horizontal="center" vertical="center"/>
    </xf>
    <xf numFmtId="174" fontId="20" fillId="40" borderId="13" xfId="0" applyNumberFormat="1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vertical="top" wrapText="1"/>
    </xf>
    <xf numFmtId="0" fontId="18" fillId="40" borderId="13" xfId="0" applyFont="1" applyFill="1" applyBorder="1" applyAlignment="1">
      <alignment horizontal="left" vertical="top" wrapText="1"/>
    </xf>
    <xf numFmtId="0" fontId="20" fillId="40" borderId="13" xfId="0" applyFont="1" applyFill="1" applyBorder="1" applyAlignment="1">
      <alignment vertical="top" wrapText="1"/>
    </xf>
    <xf numFmtId="0" fontId="0" fillId="40" borderId="13" xfId="0" applyFont="1" applyFill="1" applyBorder="1" applyAlignment="1">
      <alignment/>
    </xf>
    <xf numFmtId="0" fontId="4" fillId="40" borderId="13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horizontal="center" vertical="top"/>
    </xf>
    <xf numFmtId="0" fontId="23" fillId="40" borderId="0" xfId="0" applyFont="1" applyFill="1" applyBorder="1" applyAlignment="1">
      <alignment horizontal="left" vertical="top"/>
    </xf>
    <xf numFmtId="49" fontId="0" fillId="40" borderId="13" xfId="0" applyNumberFormat="1" applyFill="1" applyBorder="1" applyAlignment="1">
      <alignment horizontal="center" wrapText="1"/>
    </xf>
    <xf numFmtId="0" fontId="23" fillId="40" borderId="0" xfId="0" applyFont="1" applyFill="1" applyBorder="1" applyAlignment="1">
      <alignment horizontal="left" vertical="top"/>
    </xf>
    <xf numFmtId="0" fontId="9" fillId="40" borderId="0" xfId="0" applyFont="1" applyFill="1" applyAlignment="1">
      <alignment horizontal="center"/>
    </xf>
    <xf numFmtId="0" fontId="0" fillId="40" borderId="0" xfId="0" applyFont="1" applyFill="1" applyAlignment="1">
      <alignment wrapText="1"/>
    </xf>
    <xf numFmtId="0" fontId="11" fillId="40" borderId="0" xfId="97" applyNumberFormat="1" applyFont="1" applyFill="1" applyBorder="1" applyAlignment="1" applyProtection="1">
      <alignment horizontal="right"/>
      <protection hidden="1"/>
    </xf>
    <xf numFmtId="174" fontId="4" fillId="40" borderId="13" xfId="0" applyNumberFormat="1" applyFont="1" applyFill="1" applyBorder="1" applyAlignment="1">
      <alignment horizontal="center" vertical="center"/>
    </xf>
    <xf numFmtId="174" fontId="9" fillId="40" borderId="13" xfId="0" applyNumberFormat="1" applyFont="1" applyFill="1" applyBorder="1" applyAlignment="1">
      <alignment horizontal="center" vertical="center"/>
    </xf>
    <xf numFmtId="174" fontId="1" fillId="40" borderId="13" xfId="0" applyNumberFormat="1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/>
    </xf>
    <xf numFmtId="174" fontId="12" fillId="40" borderId="13" xfId="0" applyNumberFormat="1" applyFont="1" applyFill="1" applyBorder="1" applyAlignment="1">
      <alignment horizontal="center" vertical="center"/>
    </xf>
    <xf numFmtId="174" fontId="12" fillId="40" borderId="13" xfId="0" applyNumberFormat="1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/>
    </xf>
    <xf numFmtId="0" fontId="4" fillId="40" borderId="13" xfId="0" applyFont="1" applyFill="1" applyBorder="1" applyAlignment="1">
      <alignment horizontal="left" wrapText="1"/>
    </xf>
    <xf numFmtId="49" fontId="4" fillId="40" borderId="13" xfId="0" applyNumberFormat="1" applyFont="1" applyFill="1" applyBorder="1" applyAlignment="1">
      <alignment horizontal="center" wrapText="1"/>
    </xf>
    <xf numFmtId="0" fontId="5" fillId="40" borderId="13" xfId="0" applyFont="1" applyFill="1" applyBorder="1" applyAlignment="1">
      <alignment horizontal="center" wrapText="1"/>
    </xf>
    <xf numFmtId="0" fontId="24" fillId="40" borderId="13" xfId="0" applyFont="1" applyFill="1" applyBorder="1" applyAlignment="1">
      <alignment horizontal="left" wrapText="1"/>
    </xf>
    <xf numFmtId="49" fontId="24" fillId="40" borderId="13" xfId="0" applyNumberFormat="1" applyFont="1" applyFill="1" applyBorder="1" applyAlignment="1">
      <alignment horizontal="center" wrapText="1"/>
    </xf>
    <xf numFmtId="0" fontId="0" fillId="40" borderId="13" xfId="0" applyFill="1" applyBorder="1" applyAlignment="1">
      <alignment horizontal="left" wrapText="1"/>
    </xf>
    <xf numFmtId="0" fontId="24" fillId="40" borderId="13" xfId="0" applyFont="1" applyFill="1" applyBorder="1" applyAlignment="1">
      <alignment wrapText="1"/>
    </xf>
    <xf numFmtId="0" fontId="5" fillId="40" borderId="13" xfId="0" applyFont="1" applyFill="1" applyBorder="1" applyAlignment="1">
      <alignment wrapText="1"/>
    </xf>
    <xf numFmtId="0" fontId="5" fillId="40" borderId="13" xfId="0" applyFont="1" applyFill="1" applyBorder="1" applyAlignment="1">
      <alignment horizontal="left" vertical="top" wrapText="1"/>
    </xf>
    <xf numFmtId="172" fontId="5" fillId="40" borderId="13" xfId="0" applyNumberFormat="1" applyFont="1" applyFill="1" applyBorder="1" applyAlignment="1">
      <alignment horizontal="left" wrapText="1"/>
    </xf>
    <xf numFmtId="172" fontId="24" fillId="40" borderId="13" xfId="0" applyNumberFormat="1" applyFont="1" applyFill="1" applyBorder="1" applyAlignment="1">
      <alignment vertical="top" wrapText="1"/>
    </xf>
    <xf numFmtId="0" fontId="24" fillId="40" borderId="13" xfId="0" applyFont="1" applyFill="1" applyBorder="1" applyAlignment="1">
      <alignment horizontal="center" wrapText="1"/>
    </xf>
    <xf numFmtId="172" fontId="25" fillId="40" borderId="13" xfId="0" applyNumberFormat="1" applyFont="1" applyFill="1" applyBorder="1" applyAlignment="1">
      <alignment wrapText="1"/>
    </xf>
    <xf numFmtId="172" fontId="5" fillId="40" borderId="13" xfId="0" applyNumberFormat="1" applyFont="1" applyFill="1" applyBorder="1" applyAlignment="1">
      <alignment wrapText="1"/>
    </xf>
    <xf numFmtId="2" fontId="24" fillId="40" borderId="13" xfId="0" applyNumberFormat="1" applyFont="1" applyFill="1" applyBorder="1" applyAlignment="1">
      <alignment wrapText="1"/>
    </xf>
    <xf numFmtId="0" fontId="4" fillId="40" borderId="13" xfId="0" applyFont="1" applyFill="1" applyBorder="1" applyAlignment="1">
      <alignment wrapText="1"/>
    </xf>
    <xf numFmtId="0" fontId="24" fillId="40" borderId="13" xfId="0" applyFont="1" applyFill="1" applyBorder="1" applyAlignment="1">
      <alignment horizontal="left" vertical="center" wrapText="1"/>
    </xf>
    <xf numFmtId="0" fontId="5" fillId="40" borderId="13" xfId="0" applyFont="1" applyFill="1" applyBorder="1" applyAlignment="1">
      <alignment horizontal="left" vertical="center" wrapText="1"/>
    </xf>
    <xf numFmtId="174" fontId="5" fillId="40" borderId="13" xfId="0" applyNumberFormat="1" applyFont="1" applyFill="1" applyBorder="1" applyAlignment="1">
      <alignment horizontal="left" wrapText="1"/>
    </xf>
    <xf numFmtId="0" fontId="25" fillId="40" borderId="13" xfId="0" applyFont="1" applyFill="1" applyBorder="1" applyAlignment="1">
      <alignment wrapText="1"/>
    </xf>
    <xf numFmtId="0" fontId="4" fillId="40" borderId="14" xfId="0" applyFont="1" applyFill="1" applyBorder="1" applyAlignment="1">
      <alignment horizontal="left" wrapText="1"/>
    </xf>
    <xf numFmtId="0" fontId="5" fillId="40" borderId="14" xfId="0" applyFont="1" applyFill="1" applyBorder="1" applyAlignment="1">
      <alignment horizontal="left" wrapText="1"/>
    </xf>
    <xf numFmtId="0" fontId="9" fillId="40" borderId="0" xfId="0" applyFont="1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0" fontId="12" fillId="40" borderId="0" xfId="0" applyFont="1" applyFill="1" applyAlignment="1">
      <alignment horizontal="left"/>
    </xf>
    <xf numFmtId="0" fontId="0" fillId="40" borderId="0" xfId="0" applyFont="1" applyFill="1" applyAlignment="1">
      <alignment wrapText="1"/>
    </xf>
    <xf numFmtId="174" fontId="13" fillId="40" borderId="13" xfId="0" applyNumberFormat="1" applyFont="1" applyFill="1" applyBorder="1" applyAlignment="1">
      <alignment horizontal="center" vertical="center"/>
    </xf>
    <xf numFmtId="174" fontId="0" fillId="40" borderId="17" xfId="0" applyNumberFormat="1" applyFont="1" applyFill="1" applyBorder="1" applyAlignment="1">
      <alignment horizontal="center" vertical="center"/>
    </xf>
    <xf numFmtId="174" fontId="4" fillId="40" borderId="0" xfId="0" applyNumberFormat="1" applyFont="1" applyFill="1" applyBorder="1" applyAlignment="1">
      <alignment horizontal="center" vertical="center"/>
    </xf>
    <xf numFmtId="0" fontId="0" fillId="40" borderId="14" xfId="0" applyFill="1" applyBorder="1" applyAlignment="1">
      <alignment wrapText="1"/>
    </xf>
    <xf numFmtId="0" fontId="0" fillId="40" borderId="15" xfId="0" applyFill="1" applyBorder="1" applyAlignment="1">
      <alignment wrapText="1"/>
    </xf>
    <xf numFmtId="0" fontId="14" fillId="0" borderId="0" xfId="0" applyFont="1" applyBorder="1" applyAlignment="1">
      <alignment/>
    </xf>
    <xf numFmtId="0" fontId="0" fillId="40" borderId="0" xfId="0" applyFill="1" applyBorder="1" applyAlignment="1">
      <alignment wrapText="1"/>
    </xf>
    <xf numFmtId="174" fontId="18" fillId="40" borderId="13" xfId="0" applyNumberFormat="1" applyFont="1" applyFill="1" applyBorder="1" applyAlignment="1">
      <alignment horizontal="center" vertical="center"/>
    </xf>
    <xf numFmtId="49" fontId="18" fillId="40" borderId="13" xfId="0" applyNumberFormat="1" applyFont="1" applyFill="1" applyBorder="1" applyAlignment="1">
      <alignment horizontal="center" vertical="center"/>
    </xf>
    <xf numFmtId="174" fontId="0" fillId="40" borderId="13" xfId="0" applyNumberFormat="1" applyFont="1" applyFill="1" applyBorder="1" applyAlignment="1">
      <alignment horizontal="center" vertical="center" wrapText="1"/>
    </xf>
    <xf numFmtId="0" fontId="23" fillId="40" borderId="14" xfId="97" applyNumberFormat="1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174" fontId="0" fillId="40" borderId="0" xfId="0" applyNumberFormat="1" applyFont="1" applyFill="1" applyBorder="1" applyAlignment="1">
      <alignment horizontal="center" vertical="center"/>
    </xf>
    <xf numFmtId="0" fontId="1" fillId="40" borderId="13" xfId="0" applyFont="1" applyFill="1" applyBorder="1" applyAlignment="1">
      <alignment horizontal="center" vertical="center"/>
    </xf>
    <xf numFmtId="0" fontId="1" fillId="40" borderId="18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/>
    </xf>
    <xf numFmtId="49" fontId="1" fillId="40" borderId="13" xfId="0" applyNumberFormat="1" applyFont="1" applyFill="1" applyBorder="1" applyAlignment="1">
      <alignment horizontal="center" vertical="center" wrapText="1"/>
    </xf>
    <xf numFmtId="49" fontId="1" fillId="40" borderId="13" xfId="0" applyNumberFormat="1" applyFont="1" applyFill="1" applyBorder="1" applyAlignment="1">
      <alignment wrapText="1"/>
    </xf>
    <xf numFmtId="0" fontId="1" fillId="40" borderId="16" xfId="0" applyFont="1" applyFill="1" applyBorder="1" applyAlignment="1">
      <alignment/>
    </xf>
    <xf numFmtId="0" fontId="19" fillId="40" borderId="13" xfId="0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wrapText="1"/>
    </xf>
    <xf numFmtId="174" fontId="9" fillId="40" borderId="13" xfId="0" applyNumberFormat="1" applyFont="1" applyFill="1" applyBorder="1" applyAlignment="1">
      <alignment horizontal="center" wrapText="1"/>
    </xf>
    <xf numFmtId="174" fontId="9" fillId="40" borderId="13" xfId="0" applyNumberFormat="1" applyFont="1" applyFill="1" applyBorder="1" applyAlignment="1">
      <alignment horizontal="center"/>
    </xf>
    <xf numFmtId="0" fontId="9" fillId="40" borderId="14" xfId="0" applyFont="1" applyFill="1" applyBorder="1" applyAlignment="1">
      <alignment wrapText="1"/>
    </xf>
    <xf numFmtId="0" fontId="14" fillId="40" borderId="0" xfId="0" applyFont="1" applyFill="1" applyAlignment="1">
      <alignment/>
    </xf>
    <xf numFmtId="0" fontId="14" fillId="40" borderId="0" xfId="0" applyFont="1" applyFill="1" applyAlignment="1">
      <alignment horizontal="left" vertical="top"/>
    </xf>
    <xf numFmtId="0" fontId="0" fillId="40" borderId="13" xfId="0" applyFill="1" applyBorder="1" applyAlignment="1">
      <alignment horizontal="center" vertical="center" wrapText="1"/>
    </xf>
    <xf numFmtId="174" fontId="4" fillId="40" borderId="13" xfId="0" applyNumberFormat="1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/>
    </xf>
    <xf numFmtId="0" fontId="10" fillId="40" borderId="0" xfId="0" applyFont="1" applyFill="1" applyAlignment="1">
      <alignment/>
    </xf>
    <xf numFmtId="0" fontId="4" fillId="40" borderId="14" xfId="0" applyFont="1" applyFill="1" applyBorder="1" applyAlignment="1">
      <alignment wrapText="1"/>
    </xf>
    <xf numFmtId="0" fontId="0" fillId="40" borderId="19" xfId="0" applyFont="1" applyFill="1" applyBorder="1" applyAlignment="1">
      <alignment horizontal="left" vertical="center" wrapText="1"/>
    </xf>
    <xf numFmtId="0" fontId="1" fillId="40" borderId="19" xfId="0" applyFont="1" applyFill="1" applyBorder="1" applyAlignment="1">
      <alignment/>
    </xf>
    <xf numFmtId="0" fontId="4" fillId="40" borderId="20" xfId="0" applyFont="1" applyFill="1" applyBorder="1" applyAlignment="1">
      <alignment wrapText="1"/>
    </xf>
    <xf numFmtId="0" fontId="4" fillId="40" borderId="12" xfId="0" applyFont="1" applyFill="1" applyBorder="1" applyAlignment="1">
      <alignment wrapText="1"/>
    </xf>
    <xf numFmtId="174" fontId="4" fillId="40" borderId="12" xfId="0" applyNumberFormat="1" applyFont="1" applyFill="1" applyBorder="1" applyAlignment="1">
      <alignment horizontal="center" vertical="center"/>
    </xf>
    <xf numFmtId="174" fontId="0" fillId="40" borderId="13" xfId="0" applyNumberFormat="1" applyFont="1" applyFill="1" applyBorder="1" applyAlignment="1">
      <alignment/>
    </xf>
    <xf numFmtId="174" fontId="5" fillId="40" borderId="13" xfId="0" applyNumberFormat="1" applyFont="1" applyFill="1" applyBorder="1" applyAlignment="1">
      <alignment horizontal="center" vertical="center"/>
    </xf>
    <xf numFmtId="174" fontId="24" fillId="40" borderId="13" xfId="0" applyNumberFormat="1" applyFont="1" applyFill="1" applyBorder="1" applyAlignment="1">
      <alignment horizontal="center" vertical="center"/>
    </xf>
    <xf numFmtId="0" fontId="9" fillId="40" borderId="0" xfId="0" applyFont="1" applyFill="1" applyAlignment="1">
      <alignment horizontal="center"/>
    </xf>
    <xf numFmtId="0" fontId="0" fillId="40" borderId="0" xfId="0" applyFont="1" applyFill="1" applyAlignment="1">
      <alignment horizontal="center"/>
    </xf>
    <xf numFmtId="0" fontId="4" fillId="40" borderId="0" xfId="0" applyFont="1" applyFill="1" applyAlignment="1">
      <alignment horizontal="center" wrapText="1"/>
    </xf>
    <xf numFmtId="0" fontId="1" fillId="40" borderId="13" xfId="0" applyFont="1" applyFill="1" applyBorder="1" applyAlignment="1">
      <alignment horizontal="center" vertical="center" wrapText="1"/>
    </xf>
    <xf numFmtId="0" fontId="0" fillId="40" borderId="0" xfId="0" applyFont="1" applyFill="1" applyAlignment="1">
      <alignment wrapText="1"/>
    </xf>
    <xf numFmtId="0" fontId="4" fillId="40" borderId="0" xfId="0" applyFont="1" applyFill="1" applyAlignment="1">
      <alignment wrapText="1"/>
    </xf>
    <xf numFmtId="0" fontId="0" fillId="40" borderId="0" xfId="0" applyFont="1" applyFill="1" applyAlignment="1">
      <alignment/>
    </xf>
    <xf numFmtId="0" fontId="10" fillId="40" borderId="0" xfId="0" applyFont="1" applyFill="1" applyAlignment="1">
      <alignment/>
    </xf>
    <xf numFmtId="0" fontId="26" fillId="40" borderId="13" xfId="0" applyFont="1" applyFill="1" applyBorder="1" applyAlignment="1">
      <alignment horizontal="left" wrapText="1"/>
    </xf>
    <xf numFmtId="172" fontId="1" fillId="40" borderId="0" xfId="0" applyNumberFormat="1" applyFont="1" applyFill="1" applyAlignment="1">
      <alignment/>
    </xf>
    <xf numFmtId="0" fontId="0" fillId="40" borderId="14" xfId="0" applyFont="1" applyFill="1" applyBorder="1" applyAlignment="1">
      <alignment wrapText="1"/>
    </xf>
    <xf numFmtId="0" fontId="0" fillId="40" borderId="15" xfId="0" applyFont="1" applyFill="1" applyBorder="1" applyAlignment="1">
      <alignment wrapText="1"/>
    </xf>
    <xf numFmtId="174" fontId="0" fillId="40" borderId="13" xfId="0" applyNumberFormat="1" applyFont="1" applyFill="1" applyBorder="1" applyAlignment="1">
      <alignment wrapText="1"/>
    </xf>
    <xf numFmtId="174" fontId="0" fillId="40" borderId="15" xfId="0" applyNumberFormat="1" applyFont="1" applyFill="1" applyBorder="1" applyAlignment="1">
      <alignment wrapText="1"/>
    </xf>
    <xf numFmtId="174" fontId="0" fillId="40" borderId="21" xfId="0" applyNumberFormat="1" applyFont="1" applyFill="1" applyBorder="1" applyAlignment="1">
      <alignment wrapText="1"/>
    </xf>
    <xf numFmtId="0" fontId="0" fillId="40" borderId="13" xfId="0" applyFill="1" applyBorder="1" applyAlignment="1">
      <alignment wrapText="1"/>
    </xf>
    <xf numFmtId="0" fontId="1" fillId="40" borderId="13" xfId="0" applyFont="1" applyFill="1" applyBorder="1" applyAlignment="1">
      <alignment horizontal="center" vertical="center" wrapText="1"/>
    </xf>
    <xf numFmtId="0" fontId="20" fillId="40" borderId="14" xfId="0" applyFont="1" applyFill="1" applyBorder="1" applyAlignment="1">
      <alignment horizontal="left" vertical="top" wrapText="1"/>
    </xf>
    <xf numFmtId="0" fontId="0" fillId="40" borderId="15" xfId="0" applyFont="1" applyFill="1" applyBorder="1" applyAlignment="1">
      <alignment/>
    </xf>
    <xf numFmtId="0" fontId="0" fillId="40" borderId="21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top"/>
    </xf>
    <xf numFmtId="0" fontId="21" fillId="40" borderId="20" xfId="0" applyFont="1" applyFill="1" applyBorder="1" applyAlignment="1">
      <alignment horizontal="center" vertical="top"/>
    </xf>
    <xf numFmtId="0" fontId="21" fillId="40" borderId="12" xfId="0" applyFont="1" applyFill="1" applyBorder="1" applyAlignment="1">
      <alignment horizontal="center" vertical="top"/>
    </xf>
    <xf numFmtId="0" fontId="21" fillId="40" borderId="0" xfId="0" applyFont="1" applyFill="1" applyBorder="1" applyAlignment="1">
      <alignment horizontal="center" vertical="top"/>
    </xf>
    <xf numFmtId="0" fontId="19" fillId="40" borderId="17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center" vertical="center" wrapText="1"/>
    </xf>
    <xf numFmtId="0" fontId="19" fillId="40" borderId="17" xfId="0" applyFont="1" applyFill="1" applyBorder="1" applyAlignment="1">
      <alignment horizontal="center" vertical="center"/>
    </xf>
    <xf numFmtId="0" fontId="19" fillId="40" borderId="16" xfId="0" applyFont="1" applyFill="1" applyBorder="1" applyAlignment="1">
      <alignment horizontal="center" vertical="center"/>
    </xf>
    <xf numFmtId="0" fontId="19" fillId="40" borderId="14" xfId="0" applyFont="1" applyFill="1" applyBorder="1" applyAlignment="1">
      <alignment horizontal="center" vertical="center" wrapText="1"/>
    </xf>
    <xf numFmtId="0" fontId="19" fillId="40" borderId="15" xfId="0" applyFont="1" applyFill="1" applyBorder="1" applyAlignment="1">
      <alignment horizontal="center" vertical="center" wrapText="1"/>
    </xf>
    <xf numFmtId="0" fontId="19" fillId="40" borderId="21" xfId="0" applyFont="1" applyFill="1" applyBorder="1" applyAlignment="1">
      <alignment horizontal="center" vertical="center" wrapText="1"/>
    </xf>
    <xf numFmtId="0" fontId="20" fillId="40" borderId="0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left" vertical="center" wrapText="1"/>
    </xf>
    <xf numFmtId="0" fontId="9" fillId="40" borderId="15" xfId="0" applyFont="1" applyFill="1" applyBorder="1" applyAlignment="1">
      <alignment horizontal="left" vertical="center" wrapText="1"/>
    </xf>
    <xf numFmtId="0" fontId="9" fillId="40" borderId="21" xfId="0" applyFont="1" applyFill="1" applyBorder="1" applyAlignment="1">
      <alignment horizontal="left" vertical="center" wrapText="1"/>
    </xf>
    <xf numFmtId="0" fontId="9" fillId="40" borderId="0" xfId="0" applyFont="1" applyFill="1" applyAlignment="1">
      <alignment horizontal="center"/>
    </xf>
    <xf numFmtId="0" fontId="0" fillId="40" borderId="0" xfId="0" applyFont="1" applyFill="1" applyAlignment="1">
      <alignment horizontal="center"/>
    </xf>
    <xf numFmtId="0" fontId="1" fillId="40" borderId="17" xfId="0" applyFont="1" applyFill="1" applyBorder="1" applyAlignment="1">
      <alignment horizontal="center" vertical="center" wrapText="1"/>
    </xf>
    <xf numFmtId="0" fontId="1" fillId="40" borderId="16" xfId="0" applyFont="1" applyFill="1" applyBorder="1" applyAlignment="1">
      <alignment horizontal="center" vertical="center" wrapText="1"/>
    </xf>
    <xf numFmtId="0" fontId="4" fillId="40" borderId="0" xfId="0" applyFont="1" applyFill="1" applyAlignment="1">
      <alignment horizontal="center" wrapText="1"/>
    </xf>
    <xf numFmtId="0" fontId="1" fillId="40" borderId="13" xfId="0" applyFont="1" applyFill="1" applyBorder="1" applyAlignment="1">
      <alignment horizontal="center" vertical="center" wrapText="1"/>
    </xf>
    <xf numFmtId="0" fontId="1" fillId="40" borderId="22" xfId="0" applyFont="1" applyFill="1" applyBorder="1" applyAlignment="1">
      <alignment horizontal="center" vertical="center" wrapText="1"/>
    </xf>
    <xf numFmtId="0" fontId="4" fillId="40" borderId="0" xfId="0" applyFont="1" applyFill="1" applyAlignment="1">
      <alignment horizontal="center" vertical="center" wrapText="1"/>
    </xf>
    <xf numFmtId="0" fontId="4" fillId="40" borderId="14" xfId="0" applyFont="1" applyFill="1" applyBorder="1" applyAlignment="1">
      <alignment horizontal="left" vertical="center" wrapText="1"/>
    </xf>
    <xf numFmtId="0" fontId="4" fillId="40" borderId="15" xfId="0" applyFont="1" applyFill="1" applyBorder="1" applyAlignment="1">
      <alignment horizontal="left" vertical="center" wrapText="1"/>
    </xf>
    <xf numFmtId="0" fontId="4" fillId="40" borderId="21" xfId="0" applyFont="1" applyFill="1" applyBorder="1" applyAlignment="1">
      <alignment horizontal="left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40" borderId="21" xfId="0" applyFont="1" applyFill="1" applyBorder="1" applyAlignment="1">
      <alignment horizontal="center" vertical="center" wrapText="1"/>
    </xf>
    <xf numFmtId="49" fontId="1" fillId="40" borderId="17" xfId="0" applyNumberFormat="1" applyFont="1" applyFill="1" applyBorder="1" applyAlignment="1">
      <alignment horizontal="center" vertical="center" wrapText="1"/>
    </xf>
    <xf numFmtId="49" fontId="1" fillId="40" borderId="16" xfId="0" applyNumberFormat="1" applyFont="1" applyFill="1" applyBorder="1" applyAlignment="1">
      <alignment horizontal="center" vertical="center" wrapText="1"/>
    </xf>
    <xf numFmtId="49" fontId="1" fillId="40" borderId="17" xfId="0" applyNumberFormat="1" applyFont="1" applyFill="1" applyBorder="1" applyAlignment="1">
      <alignment horizontal="center" wrapText="1"/>
    </xf>
    <xf numFmtId="49" fontId="1" fillId="40" borderId="16" xfId="0" applyNumberFormat="1" applyFont="1" applyFill="1" applyBorder="1" applyAlignment="1">
      <alignment horizontal="center" wrapText="1"/>
    </xf>
    <xf numFmtId="0" fontId="1" fillId="40" borderId="18" xfId="0" applyFont="1" applyFill="1" applyBorder="1" applyAlignment="1">
      <alignment horizontal="center"/>
    </xf>
    <xf numFmtId="0" fontId="1" fillId="40" borderId="23" xfId="0" applyFont="1" applyFill="1" applyBorder="1" applyAlignment="1">
      <alignment horizontal="center"/>
    </xf>
    <xf numFmtId="0" fontId="0" fillId="40" borderId="0" xfId="0" applyFont="1" applyFill="1" applyAlignment="1">
      <alignment wrapText="1"/>
    </xf>
    <xf numFmtId="0" fontId="1" fillId="40" borderId="14" xfId="0" applyFont="1" applyFill="1" applyBorder="1" applyAlignment="1">
      <alignment horizontal="left" vertical="center" wrapText="1"/>
    </xf>
    <xf numFmtId="0" fontId="1" fillId="40" borderId="15" xfId="0" applyFont="1" applyFill="1" applyBorder="1" applyAlignment="1">
      <alignment horizontal="left" vertical="center" wrapText="1"/>
    </xf>
    <xf numFmtId="0" fontId="1" fillId="40" borderId="21" xfId="0" applyFont="1" applyFill="1" applyBorder="1" applyAlignment="1">
      <alignment horizontal="left" vertical="center" wrapText="1"/>
    </xf>
  </cellXfs>
  <cellStyles count="1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U66"/>
  <sheetViews>
    <sheetView view="pageBreakPreview" zoomScale="85" zoomScaleSheetLayoutView="85" zoomScalePageLayoutView="0" workbookViewId="0" topLeftCell="A13">
      <selection activeCell="H31" sqref="H31"/>
    </sheetView>
  </sheetViews>
  <sheetFormatPr defaultColWidth="9.00390625" defaultRowHeight="12.75"/>
  <cols>
    <col min="1" max="2" width="9.125" style="9" customWidth="1"/>
    <col min="3" max="3" width="71.00390625" style="9" customWidth="1"/>
    <col min="4" max="4" width="11.00390625" style="9" customWidth="1"/>
    <col min="5" max="5" width="11.375" style="9" customWidth="1"/>
    <col min="6" max="6" width="17.125" style="9" customWidth="1"/>
    <col min="7" max="7" width="12.875" style="9" customWidth="1"/>
    <col min="8" max="8" width="13.625" style="9" customWidth="1"/>
    <col min="9" max="16384" width="9.125" style="9" customWidth="1"/>
  </cols>
  <sheetData>
    <row r="1" spans="3:6" ht="4.5" customHeight="1">
      <c r="C1" s="185"/>
      <c r="D1" s="185"/>
      <c r="E1" s="185"/>
      <c r="F1" s="185"/>
    </row>
    <row r="2" spans="3:6" ht="15" hidden="1">
      <c r="C2" s="85"/>
      <c r="D2" s="85"/>
      <c r="E2" s="85"/>
      <c r="F2" s="86" t="s">
        <v>227</v>
      </c>
    </row>
    <row r="3" spans="3:6" ht="15" hidden="1">
      <c r="C3" s="85"/>
      <c r="D3" s="85"/>
      <c r="E3" s="85"/>
      <c r="F3" s="86" t="s">
        <v>318</v>
      </c>
    </row>
    <row r="4" spans="3:6" ht="15" hidden="1">
      <c r="C4" s="85"/>
      <c r="D4" s="85"/>
      <c r="E4" s="85"/>
      <c r="F4" s="86" t="s">
        <v>297</v>
      </c>
    </row>
    <row r="5" spans="3:6" ht="15" hidden="1">
      <c r="C5" s="85"/>
      <c r="D5" s="85"/>
      <c r="E5" s="85"/>
      <c r="F5" s="86" t="s">
        <v>228</v>
      </c>
    </row>
    <row r="6" spans="3:6" ht="15" customHeight="1">
      <c r="C6" s="85"/>
      <c r="E6" s="85"/>
      <c r="F6" s="88" t="s">
        <v>604</v>
      </c>
    </row>
    <row r="7" spans="3:6" ht="16.5" customHeight="1">
      <c r="C7" s="85"/>
      <c r="E7" s="85"/>
      <c r="F7" s="86" t="s">
        <v>318</v>
      </c>
    </row>
    <row r="8" spans="3:6" ht="15" customHeight="1">
      <c r="C8" s="85"/>
      <c r="E8" s="85"/>
      <c r="F8" s="86" t="s">
        <v>297</v>
      </c>
    </row>
    <row r="9" spans="3:6" ht="15" customHeight="1">
      <c r="C9" s="85"/>
      <c r="E9" s="85"/>
      <c r="F9" s="88" t="s">
        <v>545</v>
      </c>
    </row>
    <row r="10" spans="3:6" ht="14.25" customHeight="1">
      <c r="C10" s="85"/>
      <c r="E10" s="85"/>
      <c r="F10" s="88" t="s">
        <v>546</v>
      </c>
    </row>
    <row r="11" spans="3:5" ht="16.5" customHeight="1">
      <c r="C11" s="10"/>
      <c r="D11" s="11"/>
      <c r="E11" s="10"/>
    </row>
    <row r="12" spans="3:6" ht="12">
      <c r="C12" s="10"/>
      <c r="D12" s="10"/>
      <c r="E12" s="10"/>
      <c r="F12" s="10"/>
    </row>
    <row r="13" spans="3:8" ht="15">
      <c r="C13" s="196" t="s">
        <v>41</v>
      </c>
      <c r="D13" s="196"/>
      <c r="E13" s="196"/>
      <c r="F13" s="196"/>
      <c r="G13" s="196"/>
      <c r="H13" s="196"/>
    </row>
    <row r="14" spans="3:8" ht="15">
      <c r="C14" s="196" t="s">
        <v>601</v>
      </c>
      <c r="D14" s="196"/>
      <c r="E14" s="196"/>
      <c r="F14" s="196"/>
      <c r="G14" s="196"/>
      <c r="H14" s="196"/>
    </row>
    <row r="15" spans="3:8" ht="15">
      <c r="C15" s="196" t="s">
        <v>597</v>
      </c>
      <c r="D15" s="196"/>
      <c r="E15" s="196"/>
      <c r="F15" s="196"/>
      <c r="G15" s="196"/>
      <c r="H15" s="196"/>
    </row>
    <row r="16" spans="3:8" ht="12">
      <c r="C16" s="186" t="s">
        <v>602</v>
      </c>
      <c r="D16" s="187"/>
      <c r="E16" s="187"/>
      <c r="F16" s="188"/>
      <c r="G16" s="150"/>
      <c r="H16" s="151" t="s">
        <v>402</v>
      </c>
    </row>
    <row r="17" spans="3:8" ht="12.75">
      <c r="C17" s="189" t="s">
        <v>261</v>
      </c>
      <c r="D17" s="191" t="s">
        <v>262</v>
      </c>
      <c r="E17" s="191" t="s">
        <v>364</v>
      </c>
      <c r="F17" s="193" t="s">
        <v>315</v>
      </c>
      <c r="G17" s="194"/>
      <c r="H17" s="195"/>
    </row>
    <row r="18" spans="3:8" ht="12.75">
      <c r="C18" s="190"/>
      <c r="D18" s="192"/>
      <c r="E18" s="192"/>
      <c r="F18" s="145" t="s">
        <v>548</v>
      </c>
      <c r="G18" s="139" t="s">
        <v>620</v>
      </c>
      <c r="H18" s="139" t="s">
        <v>621</v>
      </c>
    </row>
    <row r="19" spans="3:8" ht="15">
      <c r="C19" s="77" t="s">
        <v>373</v>
      </c>
      <c r="D19" s="78" t="s">
        <v>263</v>
      </c>
      <c r="E19" s="78" t="s">
        <v>290</v>
      </c>
      <c r="F19" s="79">
        <f>F20+F21+F22+F24+F25+F26+F23</f>
        <v>44147.4</v>
      </c>
      <c r="G19" s="79">
        <f>G20+G21+G22+G24+G25+G26+G23</f>
        <v>39869.2</v>
      </c>
      <c r="H19" s="79">
        <f>H20+H21+H22+H24+H25+H26+H23</f>
        <v>39326.3</v>
      </c>
    </row>
    <row r="20" spans="3:8" ht="28.5">
      <c r="C20" s="75" t="s">
        <v>234</v>
      </c>
      <c r="D20" s="134" t="s">
        <v>263</v>
      </c>
      <c r="E20" s="134" t="s">
        <v>267</v>
      </c>
      <c r="F20" s="133">
        <v>1200</v>
      </c>
      <c r="G20" s="133">
        <v>1200</v>
      </c>
      <c r="H20" s="133">
        <v>1200</v>
      </c>
    </row>
    <row r="21" spans="3:8" ht="44.25" customHeight="1">
      <c r="C21" s="80" t="s">
        <v>346</v>
      </c>
      <c r="D21" s="134" t="s">
        <v>263</v>
      </c>
      <c r="E21" s="134" t="s">
        <v>266</v>
      </c>
      <c r="F21" s="133">
        <v>1477.6</v>
      </c>
      <c r="G21" s="96">
        <v>1511.2</v>
      </c>
      <c r="H21" s="96">
        <v>1487</v>
      </c>
    </row>
    <row r="22" spans="3:8" ht="45" customHeight="1">
      <c r="C22" s="80" t="s">
        <v>209</v>
      </c>
      <c r="D22" s="134" t="s">
        <v>263</v>
      </c>
      <c r="E22" s="134" t="s">
        <v>264</v>
      </c>
      <c r="F22" s="133">
        <v>25760</v>
      </c>
      <c r="G22" s="96">
        <v>26403.3</v>
      </c>
      <c r="H22" s="96">
        <v>25940.5</v>
      </c>
    </row>
    <row r="23" spans="3:8" ht="18" customHeight="1">
      <c r="C23" s="81" t="s">
        <v>313</v>
      </c>
      <c r="D23" s="134" t="s">
        <v>263</v>
      </c>
      <c r="E23" s="134" t="s">
        <v>271</v>
      </c>
      <c r="F23" s="133">
        <v>23.5</v>
      </c>
      <c r="G23" s="96">
        <v>1</v>
      </c>
      <c r="H23" s="96">
        <v>1.5</v>
      </c>
    </row>
    <row r="24" spans="3:8" ht="35.25" customHeight="1">
      <c r="C24" s="80" t="s">
        <v>210</v>
      </c>
      <c r="D24" s="134" t="s">
        <v>263</v>
      </c>
      <c r="E24" s="134" t="s">
        <v>279</v>
      </c>
      <c r="F24" s="133">
        <v>6226.3</v>
      </c>
      <c r="G24" s="96">
        <v>6395</v>
      </c>
      <c r="H24" s="96">
        <v>6273.3</v>
      </c>
    </row>
    <row r="25" spans="3:8" ht="18" customHeight="1">
      <c r="C25" s="81" t="s">
        <v>211</v>
      </c>
      <c r="D25" s="134" t="s">
        <v>263</v>
      </c>
      <c r="E25" s="134">
        <v>11</v>
      </c>
      <c r="F25" s="133">
        <v>5511.3</v>
      </c>
      <c r="G25" s="96">
        <v>410</v>
      </c>
      <c r="H25" s="96">
        <v>475.3</v>
      </c>
    </row>
    <row r="26" spans="3:8" ht="18.75" customHeight="1">
      <c r="C26" s="81" t="s">
        <v>287</v>
      </c>
      <c r="D26" s="134" t="s">
        <v>263</v>
      </c>
      <c r="E26" s="134">
        <v>13</v>
      </c>
      <c r="F26" s="133">
        <v>3948.7</v>
      </c>
      <c r="G26" s="96">
        <v>3948.7</v>
      </c>
      <c r="H26" s="96">
        <v>3948.7</v>
      </c>
    </row>
    <row r="27" spans="3:8" ht="30">
      <c r="C27" s="82" t="s">
        <v>359</v>
      </c>
      <c r="D27" s="78" t="s">
        <v>266</v>
      </c>
      <c r="E27" s="78" t="s">
        <v>290</v>
      </c>
      <c r="F27" s="79">
        <f>F28+F29</f>
        <v>312.70000000000005</v>
      </c>
      <c r="G27" s="79">
        <f>G28+G29</f>
        <v>283.2</v>
      </c>
      <c r="H27" s="79">
        <f>H28+H29</f>
        <v>283.2</v>
      </c>
    </row>
    <row r="28" spans="3:8" ht="31.5" customHeight="1">
      <c r="C28" s="80" t="s">
        <v>212</v>
      </c>
      <c r="D28" s="134" t="s">
        <v>266</v>
      </c>
      <c r="E28" s="134" t="s">
        <v>268</v>
      </c>
      <c r="F28" s="133">
        <v>157.9</v>
      </c>
      <c r="G28" s="96">
        <v>157.9</v>
      </c>
      <c r="H28" s="96">
        <v>157.9</v>
      </c>
    </row>
    <row r="29" spans="3:8" ht="30" customHeight="1">
      <c r="C29" s="80" t="s">
        <v>525</v>
      </c>
      <c r="D29" s="134" t="s">
        <v>266</v>
      </c>
      <c r="E29" s="134">
        <v>14</v>
      </c>
      <c r="F29" s="133">
        <v>154.8</v>
      </c>
      <c r="G29" s="96">
        <v>125.3</v>
      </c>
      <c r="H29" s="96">
        <v>125.3</v>
      </c>
    </row>
    <row r="30" spans="3:8" ht="18" customHeight="1">
      <c r="C30" s="77" t="s">
        <v>213</v>
      </c>
      <c r="D30" s="78" t="s">
        <v>264</v>
      </c>
      <c r="E30" s="78" t="s">
        <v>290</v>
      </c>
      <c r="F30" s="79">
        <f>F31+F32</f>
        <v>11261.4</v>
      </c>
      <c r="G30" s="79">
        <f>G31+G32</f>
        <v>12827.4</v>
      </c>
      <c r="H30" s="79">
        <f>H31+H32</f>
        <v>13557.4</v>
      </c>
    </row>
    <row r="31" spans="3:8" ht="14.25" customHeight="1">
      <c r="C31" s="81" t="s">
        <v>305</v>
      </c>
      <c r="D31" s="134" t="s">
        <v>264</v>
      </c>
      <c r="E31" s="134" t="s">
        <v>268</v>
      </c>
      <c r="F31" s="133">
        <v>11249</v>
      </c>
      <c r="G31" s="96">
        <v>12815</v>
      </c>
      <c r="H31" s="96">
        <v>13545</v>
      </c>
    </row>
    <row r="32" spans="3:8" ht="18.75" customHeight="1">
      <c r="C32" s="81" t="s">
        <v>316</v>
      </c>
      <c r="D32" s="134" t="s">
        <v>264</v>
      </c>
      <c r="E32" s="134">
        <v>12</v>
      </c>
      <c r="F32" s="133">
        <v>12.4</v>
      </c>
      <c r="G32" s="96">
        <v>12.4</v>
      </c>
      <c r="H32" s="96">
        <v>12.4</v>
      </c>
    </row>
    <row r="33" spans="3:8" ht="16.5" customHeight="1">
      <c r="C33" s="77" t="s">
        <v>311</v>
      </c>
      <c r="D33" s="78" t="s">
        <v>271</v>
      </c>
      <c r="E33" s="78" t="s">
        <v>290</v>
      </c>
      <c r="F33" s="79">
        <f>F38+F36+F37</f>
        <v>8900.6</v>
      </c>
      <c r="G33" s="79">
        <f>G38+G36+G37</f>
        <v>568</v>
      </c>
      <c r="H33" s="79">
        <f>H38+H36+H37</f>
        <v>568</v>
      </c>
    </row>
    <row r="34" spans="3:8" ht="1.5" customHeight="1" hidden="1">
      <c r="C34" s="81" t="s">
        <v>214</v>
      </c>
      <c r="D34" s="134" t="s">
        <v>271</v>
      </c>
      <c r="E34" s="134" t="s">
        <v>263</v>
      </c>
      <c r="F34" s="133" t="e">
        <f>#REF!+#REF!</f>
        <v>#REF!</v>
      </c>
      <c r="G34" s="96"/>
      <c r="H34" s="96"/>
    </row>
    <row r="35" spans="3:8" ht="14.25" hidden="1">
      <c r="C35" s="81" t="s">
        <v>215</v>
      </c>
      <c r="D35" s="134" t="s">
        <v>271</v>
      </c>
      <c r="E35" s="134" t="s">
        <v>267</v>
      </c>
      <c r="F35" s="133" t="e">
        <f>#REF!+#REF!</f>
        <v>#REF!</v>
      </c>
      <c r="G35" s="96"/>
      <c r="H35" s="96"/>
    </row>
    <row r="36" spans="3:8" ht="14.25">
      <c r="C36" s="81" t="s">
        <v>312</v>
      </c>
      <c r="D36" s="134" t="s">
        <v>271</v>
      </c>
      <c r="E36" s="134" t="s">
        <v>263</v>
      </c>
      <c r="F36" s="133">
        <v>568</v>
      </c>
      <c r="G36" s="96">
        <v>568</v>
      </c>
      <c r="H36" s="96">
        <v>568</v>
      </c>
    </row>
    <row r="37" spans="3:8" ht="14.25">
      <c r="C37" s="81" t="s">
        <v>303</v>
      </c>
      <c r="D37" s="134" t="s">
        <v>271</v>
      </c>
      <c r="E37" s="134" t="s">
        <v>267</v>
      </c>
      <c r="F37" s="133">
        <v>8332.6</v>
      </c>
      <c r="G37" s="96">
        <v>0</v>
      </c>
      <c r="H37" s="96">
        <v>0</v>
      </c>
    </row>
    <row r="38" spans="3:8" ht="18.75" customHeight="1" hidden="1">
      <c r="C38" s="81" t="s">
        <v>403</v>
      </c>
      <c r="D38" s="134" t="s">
        <v>271</v>
      </c>
      <c r="E38" s="134" t="s">
        <v>271</v>
      </c>
      <c r="F38" s="133"/>
      <c r="G38" s="96"/>
      <c r="H38" s="96"/>
    </row>
    <row r="39" spans="3:8" ht="15">
      <c r="C39" s="82" t="s">
        <v>284</v>
      </c>
      <c r="D39" s="78" t="s">
        <v>279</v>
      </c>
      <c r="E39" s="78" t="s">
        <v>290</v>
      </c>
      <c r="F39" s="79">
        <f>F40</f>
        <v>603.3</v>
      </c>
      <c r="G39" s="79">
        <f>G40</f>
        <v>160.3</v>
      </c>
      <c r="H39" s="79">
        <f>H40</f>
        <v>160.3</v>
      </c>
    </row>
    <row r="40" spans="3:8" ht="16.5" customHeight="1">
      <c r="C40" s="80" t="s">
        <v>216</v>
      </c>
      <c r="D40" s="134" t="s">
        <v>279</v>
      </c>
      <c r="E40" s="134" t="s">
        <v>271</v>
      </c>
      <c r="F40" s="133">
        <v>603.3</v>
      </c>
      <c r="G40" s="96">
        <v>160.3</v>
      </c>
      <c r="H40" s="96">
        <v>160.3</v>
      </c>
    </row>
    <row r="41" spans="3:8" ht="15">
      <c r="C41" s="77" t="s">
        <v>217</v>
      </c>
      <c r="D41" s="78" t="s">
        <v>272</v>
      </c>
      <c r="E41" s="78" t="s">
        <v>290</v>
      </c>
      <c r="F41" s="79">
        <f>F42+F43+F45+F46+F44</f>
        <v>375119.4</v>
      </c>
      <c r="G41" s="79">
        <f>G42+G43+G45+G46+G44</f>
        <v>374692.6</v>
      </c>
      <c r="H41" s="79">
        <f>H42+H43+H45+H46+H44</f>
        <v>372054.4</v>
      </c>
    </row>
    <row r="42" spans="3:8" ht="16.5" customHeight="1">
      <c r="C42" s="81" t="s">
        <v>274</v>
      </c>
      <c r="D42" s="134" t="s">
        <v>272</v>
      </c>
      <c r="E42" s="134" t="s">
        <v>263</v>
      </c>
      <c r="F42" s="133">
        <v>91291.3</v>
      </c>
      <c r="G42" s="96">
        <v>94138.4</v>
      </c>
      <c r="H42" s="96">
        <v>93698.8</v>
      </c>
    </row>
    <row r="43" spans="3:8" ht="14.25">
      <c r="C43" s="81" t="s">
        <v>218</v>
      </c>
      <c r="D43" s="134" t="s">
        <v>272</v>
      </c>
      <c r="E43" s="134" t="s">
        <v>267</v>
      </c>
      <c r="F43" s="133">
        <v>215331.7</v>
      </c>
      <c r="G43" s="96">
        <v>216701.8</v>
      </c>
      <c r="H43" s="96">
        <v>215650.6</v>
      </c>
    </row>
    <row r="44" spans="3:8" ht="14.25">
      <c r="C44" s="76" t="s">
        <v>246</v>
      </c>
      <c r="D44" s="134" t="s">
        <v>272</v>
      </c>
      <c r="E44" s="134" t="s">
        <v>266</v>
      </c>
      <c r="F44" s="133">
        <v>22744.7</v>
      </c>
      <c r="G44" s="96">
        <v>18403.7</v>
      </c>
      <c r="H44" s="96">
        <v>18041.5</v>
      </c>
    </row>
    <row r="45" spans="3:8" ht="15.75" customHeight="1">
      <c r="C45" s="81" t="s">
        <v>247</v>
      </c>
      <c r="D45" s="134" t="s">
        <v>272</v>
      </c>
      <c r="E45" s="134" t="s">
        <v>272</v>
      </c>
      <c r="F45" s="133">
        <v>5557.2</v>
      </c>
      <c r="G45" s="96">
        <v>5374.7</v>
      </c>
      <c r="H45" s="96">
        <v>5374.7</v>
      </c>
    </row>
    <row r="46" spans="3:8" ht="14.25">
      <c r="C46" s="81" t="s">
        <v>374</v>
      </c>
      <c r="D46" s="134" t="s">
        <v>272</v>
      </c>
      <c r="E46" s="134" t="s">
        <v>268</v>
      </c>
      <c r="F46" s="133">
        <v>40194.5</v>
      </c>
      <c r="G46" s="96">
        <v>40074</v>
      </c>
      <c r="H46" s="96">
        <v>39288.8</v>
      </c>
    </row>
    <row r="47" spans="3:8" ht="15">
      <c r="C47" s="77" t="s">
        <v>152</v>
      </c>
      <c r="D47" s="78" t="s">
        <v>276</v>
      </c>
      <c r="E47" s="78" t="s">
        <v>290</v>
      </c>
      <c r="F47" s="79">
        <f>F48+F49</f>
        <v>28234.8</v>
      </c>
      <c r="G47" s="79">
        <f>G48+G49</f>
        <v>29026.6</v>
      </c>
      <c r="H47" s="79">
        <f>H48+H49</f>
        <v>28454.5</v>
      </c>
    </row>
    <row r="48" spans="3:8" ht="14.25">
      <c r="C48" s="81" t="s">
        <v>219</v>
      </c>
      <c r="D48" s="134" t="s">
        <v>276</v>
      </c>
      <c r="E48" s="134" t="s">
        <v>263</v>
      </c>
      <c r="F48" s="133">
        <v>23721.6</v>
      </c>
      <c r="G48" s="96">
        <v>24387.3</v>
      </c>
      <c r="H48" s="96">
        <v>23906.2</v>
      </c>
    </row>
    <row r="49" spans="3:8" ht="15.75" customHeight="1">
      <c r="C49" s="81" t="s">
        <v>308</v>
      </c>
      <c r="D49" s="134" t="s">
        <v>276</v>
      </c>
      <c r="E49" s="134" t="s">
        <v>264</v>
      </c>
      <c r="F49" s="133">
        <v>4513.2</v>
      </c>
      <c r="G49" s="96">
        <v>4639.3</v>
      </c>
      <c r="H49" s="96">
        <v>4548.3</v>
      </c>
    </row>
    <row r="50" spans="3:8" ht="15">
      <c r="C50" s="77" t="s">
        <v>220</v>
      </c>
      <c r="D50" s="78" t="s">
        <v>268</v>
      </c>
      <c r="E50" s="78" t="s">
        <v>290</v>
      </c>
      <c r="F50" s="79">
        <f>F51+F52</f>
        <v>614.2</v>
      </c>
      <c r="G50" s="79">
        <f>G51+G52</f>
        <v>566.2</v>
      </c>
      <c r="H50" s="79">
        <f>H51+H52</f>
        <v>566.2</v>
      </c>
    </row>
    <row r="51" spans="3:8" ht="14.25">
      <c r="C51" s="81" t="s">
        <v>375</v>
      </c>
      <c r="D51" s="134" t="s">
        <v>268</v>
      </c>
      <c r="E51" s="134" t="s">
        <v>272</v>
      </c>
      <c r="F51" s="133">
        <v>108.2</v>
      </c>
      <c r="G51" s="96">
        <v>108.2</v>
      </c>
      <c r="H51" s="96">
        <v>108.2</v>
      </c>
    </row>
    <row r="52" spans="3:8" ht="14.25">
      <c r="C52" s="81" t="s">
        <v>376</v>
      </c>
      <c r="D52" s="134" t="s">
        <v>268</v>
      </c>
      <c r="E52" s="134" t="s">
        <v>268</v>
      </c>
      <c r="F52" s="133">
        <v>506</v>
      </c>
      <c r="G52" s="96">
        <v>458</v>
      </c>
      <c r="H52" s="96">
        <v>458</v>
      </c>
    </row>
    <row r="53" spans="3:8" ht="15">
      <c r="C53" s="77" t="s">
        <v>221</v>
      </c>
      <c r="D53" s="78">
        <v>10</v>
      </c>
      <c r="E53" s="78" t="s">
        <v>290</v>
      </c>
      <c r="F53" s="79">
        <f>F54+F56+F57</f>
        <v>14973.800000000001</v>
      </c>
      <c r="G53" s="79">
        <f>G54+G56+G57</f>
        <v>11651.5</v>
      </c>
      <c r="H53" s="79">
        <f>H54+H56+H57</f>
        <v>11707.5</v>
      </c>
    </row>
    <row r="54" spans="3:8" ht="16.5" customHeight="1">
      <c r="C54" s="81" t="s">
        <v>285</v>
      </c>
      <c r="D54" s="134">
        <v>10</v>
      </c>
      <c r="E54" s="134" t="s">
        <v>263</v>
      </c>
      <c r="F54" s="133">
        <v>1669.2</v>
      </c>
      <c r="G54" s="96">
        <v>1669.2</v>
      </c>
      <c r="H54" s="96">
        <v>1669.2</v>
      </c>
    </row>
    <row r="55" spans="3:8" ht="14.25" hidden="1">
      <c r="C55" s="81" t="s">
        <v>281</v>
      </c>
      <c r="D55" s="134">
        <v>10</v>
      </c>
      <c r="E55" s="134" t="s">
        <v>267</v>
      </c>
      <c r="F55" s="133"/>
      <c r="G55" s="96"/>
      <c r="H55" s="96"/>
    </row>
    <row r="56" spans="3:8" ht="15.75" customHeight="1">
      <c r="C56" s="81" t="s">
        <v>282</v>
      </c>
      <c r="D56" s="134">
        <v>10</v>
      </c>
      <c r="E56" s="134" t="s">
        <v>266</v>
      </c>
      <c r="F56" s="133">
        <v>8144.6</v>
      </c>
      <c r="G56" s="96">
        <v>4822.3</v>
      </c>
      <c r="H56" s="96">
        <v>4878.3</v>
      </c>
    </row>
    <row r="57" spans="3:8" ht="14.25" customHeight="1">
      <c r="C57" s="81" t="s">
        <v>222</v>
      </c>
      <c r="D57" s="134">
        <v>10</v>
      </c>
      <c r="E57" s="134" t="s">
        <v>264</v>
      </c>
      <c r="F57" s="133">
        <v>5160</v>
      </c>
      <c r="G57" s="96">
        <v>5160</v>
      </c>
      <c r="H57" s="96">
        <v>5160</v>
      </c>
    </row>
    <row r="58" spans="3:8" ht="0.75" customHeight="1" hidden="1">
      <c r="C58" s="81" t="s">
        <v>296</v>
      </c>
      <c r="D58" s="134">
        <v>10</v>
      </c>
      <c r="E58" s="134" t="s">
        <v>279</v>
      </c>
      <c r="F58" s="133" t="e">
        <f>#REF!+#REF!</f>
        <v>#REF!</v>
      </c>
      <c r="G58" s="96"/>
      <c r="H58" s="96"/>
    </row>
    <row r="59" spans="3:8" ht="15">
      <c r="C59" s="77" t="s">
        <v>306</v>
      </c>
      <c r="D59" s="78">
        <v>11</v>
      </c>
      <c r="E59" s="78" t="s">
        <v>290</v>
      </c>
      <c r="F59" s="79">
        <f>F60</f>
        <v>5006.1</v>
      </c>
      <c r="G59" s="79">
        <f>G60</f>
        <v>5130.1</v>
      </c>
      <c r="H59" s="79">
        <f>H60</f>
        <v>5040.5</v>
      </c>
    </row>
    <row r="60" spans="3:8" ht="14.25">
      <c r="C60" s="81" t="s">
        <v>223</v>
      </c>
      <c r="D60" s="134">
        <v>11</v>
      </c>
      <c r="E60" s="134" t="s">
        <v>267</v>
      </c>
      <c r="F60" s="133">
        <v>5006.1</v>
      </c>
      <c r="G60" s="96">
        <v>5130.1</v>
      </c>
      <c r="H60" s="96">
        <v>5040.5</v>
      </c>
    </row>
    <row r="61" spans="3:8" ht="46.5" customHeight="1">
      <c r="C61" s="82" t="s">
        <v>377</v>
      </c>
      <c r="D61" s="78">
        <v>14</v>
      </c>
      <c r="E61" s="78" t="s">
        <v>290</v>
      </c>
      <c r="F61" s="79">
        <f>F62+F63</f>
        <v>32566.2</v>
      </c>
      <c r="G61" s="79">
        <f>G62+G63</f>
        <v>31925.600000000002</v>
      </c>
      <c r="H61" s="79">
        <f>H62+H63</f>
        <v>30126.1</v>
      </c>
    </row>
    <row r="62" spans="3:8" ht="28.5" customHeight="1">
      <c r="C62" s="80" t="s">
        <v>224</v>
      </c>
      <c r="D62" s="134">
        <v>14</v>
      </c>
      <c r="E62" s="134" t="s">
        <v>263</v>
      </c>
      <c r="F62" s="133">
        <v>17107</v>
      </c>
      <c r="G62" s="96">
        <v>17344.4</v>
      </c>
      <c r="H62" s="96">
        <v>22516.5</v>
      </c>
    </row>
    <row r="63" spans="3:8" ht="14.25">
      <c r="C63" s="81" t="s">
        <v>225</v>
      </c>
      <c r="D63" s="134">
        <v>14</v>
      </c>
      <c r="E63" s="134" t="s">
        <v>267</v>
      </c>
      <c r="F63" s="133">
        <v>15459.2</v>
      </c>
      <c r="G63" s="96">
        <v>14581.2</v>
      </c>
      <c r="H63" s="96">
        <v>7609.6</v>
      </c>
    </row>
    <row r="64" spans="3:21" ht="15">
      <c r="C64" s="182" t="s">
        <v>226</v>
      </c>
      <c r="D64" s="183"/>
      <c r="E64" s="184"/>
      <c r="F64" s="79">
        <f>F19+F27+F30+F33+F39+F41+F47+F50+F53+F59+F61</f>
        <v>521739.9</v>
      </c>
      <c r="G64" s="79">
        <f>G19+G27+G30+G33+G39+G41+G47+G50+G53+G59+G61</f>
        <v>506700.6999999999</v>
      </c>
      <c r="H64" s="79">
        <f>H19+H27+H30+H33+H39+H41+H47+H50+H53+H59+H61</f>
        <v>501844.4</v>
      </c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</row>
    <row r="65" spans="3:21" ht="16.5" customHeight="1">
      <c r="C65" s="129" t="s">
        <v>596</v>
      </c>
      <c r="D65" s="130"/>
      <c r="E65" s="130"/>
      <c r="F65" s="152"/>
      <c r="G65" s="97">
        <v>6500</v>
      </c>
      <c r="H65" s="97">
        <v>13000</v>
      </c>
      <c r="I65" s="132"/>
      <c r="J65" s="132"/>
      <c r="K65" s="132"/>
      <c r="L65" s="132"/>
      <c r="M65" s="132"/>
      <c r="N65" s="132"/>
      <c r="O65" s="132"/>
      <c r="P65" s="132"/>
      <c r="Q65" s="131"/>
      <c r="R65" s="131"/>
      <c r="S65" s="131"/>
      <c r="T65" s="131"/>
      <c r="U65" s="131"/>
    </row>
    <row r="66" spans="3:21" ht="15" customHeight="1">
      <c r="C66" s="156" t="s">
        <v>283</v>
      </c>
      <c r="D66" s="146"/>
      <c r="E66" s="146"/>
      <c r="F66" s="153">
        <f>F64+F65</f>
        <v>521739.9</v>
      </c>
      <c r="G66" s="153">
        <f>G64+G65</f>
        <v>513200.6999999999</v>
      </c>
      <c r="H66" s="153">
        <f>H64+H65</f>
        <v>514844.4</v>
      </c>
      <c r="I66" s="128"/>
      <c r="J66" s="128"/>
      <c r="K66" s="128"/>
      <c r="L66" s="128"/>
      <c r="M66" s="128"/>
      <c r="N66" s="128"/>
      <c r="O66" s="128"/>
      <c r="P66" s="128"/>
      <c r="Q66" s="131"/>
      <c r="R66" s="131"/>
      <c r="S66" s="131"/>
      <c r="T66" s="131"/>
      <c r="U66" s="131"/>
    </row>
  </sheetData>
  <sheetProtection/>
  <mergeCells count="10">
    <mergeCell ref="C64:E64"/>
    <mergeCell ref="C1:F1"/>
    <mergeCell ref="C16:F16"/>
    <mergeCell ref="C17:C18"/>
    <mergeCell ref="D17:D18"/>
    <mergeCell ref="E17:E18"/>
    <mergeCell ref="F17:H17"/>
    <mergeCell ref="C13:H13"/>
    <mergeCell ref="C14:H14"/>
    <mergeCell ref="C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rowBreaks count="1" manualBreakCount="1">
    <brk id="64" min="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03"/>
  <sheetViews>
    <sheetView view="pageBreakPreview" zoomScale="85" zoomScaleNormal="85" zoomScaleSheetLayoutView="85" zoomScalePageLayoutView="0" workbookViewId="0" topLeftCell="A1">
      <selection activeCell="D495" sqref="D495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5.375" style="1" customWidth="1"/>
    <col min="5" max="5" width="10.25390625" style="1" customWidth="1"/>
    <col min="6" max="6" width="13.625" style="1" customWidth="1"/>
    <col min="7" max="7" width="12.00390625" style="1" customWidth="1"/>
    <col min="8" max="8" width="13.875" style="1" customWidth="1"/>
    <col min="9" max="16384" width="9.125" style="1" customWidth="1"/>
  </cols>
  <sheetData>
    <row r="1" spans="1:6" ht="15" customHeight="1">
      <c r="A1" s="8"/>
      <c r="C1" s="155"/>
      <c r="D1" s="155"/>
      <c r="E1" s="154" t="s">
        <v>586</v>
      </c>
      <c r="F1" s="155"/>
    </row>
    <row r="2" spans="1:6" ht="17.25" customHeight="1">
      <c r="A2" s="8"/>
      <c r="C2" s="154"/>
      <c r="D2" s="154"/>
      <c r="E2" s="154" t="s">
        <v>318</v>
      </c>
      <c r="F2" s="154"/>
    </row>
    <row r="3" spans="1:6" ht="17.25" customHeight="1">
      <c r="A3" s="8"/>
      <c r="C3" s="3"/>
      <c r="D3" s="3"/>
      <c r="E3" s="4" t="s">
        <v>297</v>
      </c>
      <c r="F3" s="3"/>
    </row>
    <row r="4" spans="1:6" ht="15.75" customHeight="1">
      <c r="A4" s="8" t="s">
        <v>314</v>
      </c>
      <c r="C4" s="155"/>
      <c r="D4" s="155"/>
      <c r="E4" s="154" t="s">
        <v>545</v>
      </c>
      <c r="F4" s="155"/>
    </row>
    <row r="5" spans="1:6" ht="16.5" customHeight="1">
      <c r="A5" s="8"/>
      <c r="C5" s="3"/>
      <c r="D5" s="3"/>
      <c r="E5" s="3" t="s">
        <v>587</v>
      </c>
      <c r="F5" s="12"/>
    </row>
    <row r="6" spans="1:6" ht="22.5" customHeight="1" hidden="1">
      <c r="A6" s="200"/>
      <c r="B6" s="201"/>
      <c r="C6" s="201"/>
      <c r="D6" s="201"/>
      <c r="E6" s="201"/>
      <c r="F6" s="5"/>
    </row>
    <row r="7" spans="1:8" ht="63.75" customHeight="1">
      <c r="A7" s="204" t="s">
        <v>605</v>
      </c>
      <c r="B7" s="204"/>
      <c r="C7" s="204"/>
      <c r="D7" s="204"/>
      <c r="E7" s="204"/>
      <c r="F7" s="204"/>
      <c r="G7" s="204"/>
      <c r="H7" s="204"/>
    </row>
    <row r="8" spans="1:8" ht="21" customHeight="1">
      <c r="A8" s="13"/>
      <c r="B8" s="13"/>
      <c r="C8" s="13"/>
      <c r="D8" s="13"/>
      <c r="E8" s="13"/>
      <c r="F8" s="13"/>
      <c r="G8" s="2"/>
      <c r="H8" s="2"/>
    </row>
    <row r="9" spans="1:8" ht="16.5" customHeight="1">
      <c r="A9" s="15"/>
      <c r="B9" s="16"/>
      <c r="C9" s="16"/>
      <c r="D9" s="16"/>
      <c r="E9" s="17"/>
      <c r="F9" s="91"/>
      <c r="G9" s="14"/>
      <c r="H9" s="14" t="s">
        <v>402</v>
      </c>
    </row>
    <row r="10" spans="1:8" ht="22.5" customHeight="1">
      <c r="A10" s="202" t="s">
        <v>261</v>
      </c>
      <c r="B10" s="202" t="s">
        <v>262</v>
      </c>
      <c r="C10" s="202" t="s">
        <v>364</v>
      </c>
      <c r="D10" s="202" t="s">
        <v>365</v>
      </c>
      <c r="E10" s="202" t="s">
        <v>366</v>
      </c>
      <c r="F10" s="205" t="s">
        <v>315</v>
      </c>
      <c r="G10" s="205"/>
      <c r="H10" s="205"/>
    </row>
    <row r="11" spans="1:8" ht="27" customHeight="1">
      <c r="A11" s="203"/>
      <c r="B11" s="203"/>
      <c r="C11" s="203"/>
      <c r="D11" s="203"/>
      <c r="E11" s="203"/>
      <c r="F11" s="181" t="s">
        <v>548</v>
      </c>
      <c r="G11" s="139" t="s">
        <v>620</v>
      </c>
      <c r="H11" s="139" t="s">
        <v>621</v>
      </c>
    </row>
    <row r="12" spans="1:8" ht="12.75">
      <c r="A12" s="58" t="s">
        <v>373</v>
      </c>
      <c r="B12" s="59" t="s">
        <v>263</v>
      </c>
      <c r="C12" s="59"/>
      <c r="D12" s="60"/>
      <c r="E12" s="59"/>
      <c r="F12" s="94">
        <f>F13+F18+F29+F72+F83+F87+F69</f>
        <v>44147.4</v>
      </c>
      <c r="G12" s="94">
        <f>G13+G18+G29+G72+G83+G87+G69</f>
        <v>39869.2</v>
      </c>
      <c r="H12" s="94">
        <f>H13+H18+H29+H72+H83+H87+H69</f>
        <v>39326.3</v>
      </c>
    </row>
    <row r="13" spans="1:8" ht="25.5">
      <c r="A13" s="18" t="s">
        <v>234</v>
      </c>
      <c r="B13" s="20" t="s">
        <v>263</v>
      </c>
      <c r="C13" s="20" t="s">
        <v>267</v>
      </c>
      <c r="D13" s="19"/>
      <c r="E13" s="20"/>
      <c r="F13" s="94">
        <f aca="true" t="shared" si="0" ref="F13:H16">F14</f>
        <v>1200</v>
      </c>
      <c r="G13" s="94">
        <f t="shared" si="0"/>
        <v>1200</v>
      </c>
      <c r="H13" s="94">
        <f t="shared" si="0"/>
        <v>1200</v>
      </c>
    </row>
    <row r="14" spans="1:8" ht="12.75">
      <c r="A14" s="25" t="s">
        <v>369</v>
      </c>
      <c r="B14" s="27" t="s">
        <v>263</v>
      </c>
      <c r="C14" s="27" t="s">
        <v>267</v>
      </c>
      <c r="D14" s="26" t="s">
        <v>423</v>
      </c>
      <c r="E14" s="27"/>
      <c r="F14" s="72">
        <f>F15</f>
        <v>1200</v>
      </c>
      <c r="G14" s="72">
        <f t="shared" si="0"/>
        <v>1200</v>
      </c>
      <c r="H14" s="72">
        <f t="shared" si="0"/>
        <v>1200</v>
      </c>
    </row>
    <row r="15" spans="1:8" ht="12.75">
      <c r="A15" s="25" t="s">
        <v>288</v>
      </c>
      <c r="B15" s="27" t="s">
        <v>263</v>
      </c>
      <c r="C15" s="27" t="s">
        <v>267</v>
      </c>
      <c r="D15" s="26" t="s">
        <v>425</v>
      </c>
      <c r="E15" s="27"/>
      <c r="F15" s="72">
        <f>F16</f>
        <v>1200</v>
      </c>
      <c r="G15" s="72">
        <f t="shared" si="0"/>
        <v>1200</v>
      </c>
      <c r="H15" s="72">
        <f t="shared" si="0"/>
        <v>1200</v>
      </c>
    </row>
    <row r="16" spans="1:8" ht="12.75">
      <c r="A16" s="25" t="s">
        <v>390</v>
      </c>
      <c r="B16" s="27" t="s">
        <v>263</v>
      </c>
      <c r="C16" s="27" t="s">
        <v>267</v>
      </c>
      <c r="D16" s="26" t="s">
        <v>426</v>
      </c>
      <c r="E16" s="27"/>
      <c r="F16" s="72">
        <f>F17</f>
        <v>1200</v>
      </c>
      <c r="G16" s="72">
        <f t="shared" si="0"/>
        <v>1200</v>
      </c>
      <c r="H16" s="72">
        <f t="shared" si="0"/>
        <v>1200</v>
      </c>
    </row>
    <row r="17" spans="1:8" ht="12.75">
      <c r="A17" s="25" t="s">
        <v>320</v>
      </c>
      <c r="B17" s="27" t="s">
        <v>263</v>
      </c>
      <c r="C17" s="27" t="s">
        <v>267</v>
      </c>
      <c r="D17" s="26" t="s">
        <v>426</v>
      </c>
      <c r="E17" s="27" t="s">
        <v>321</v>
      </c>
      <c r="F17" s="72">
        <v>1200</v>
      </c>
      <c r="G17" s="72">
        <v>1200</v>
      </c>
      <c r="H17" s="72">
        <v>1200</v>
      </c>
    </row>
    <row r="18" spans="1:8" ht="25.5">
      <c r="A18" s="18" t="s">
        <v>346</v>
      </c>
      <c r="B18" s="20" t="s">
        <v>263</v>
      </c>
      <c r="C18" s="20" t="s">
        <v>266</v>
      </c>
      <c r="D18" s="19"/>
      <c r="E18" s="19"/>
      <c r="F18" s="94">
        <f>F19+F24</f>
        <v>1477.6</v>
      </c>
      <c r="G18" s="94">
        <f>G19+G24</f>
        <v>1511.2</v>
      </c>
      <c r="H18" s="94">
        <f>H19+H24</f>
        <v>1487</v>
      </c>
    </row>
    <row r="19" spans="1:8" ht="12.75">
      <c r="A19" s="36" t="s">
        <v>401</v>
      </c>
      <c r="B19" s="27" t="s">
        <v>263</v>
      </c>
      <c r="C19" s="27" t="s">
        <v>266</v>
      </c>
      <c r="D19" s="26" t="s">
        <v>418</v>
      </c>
      <c r="E19" s="27"/>
      <c r="F19" s="72">
        <f aca="true" t="shared" si="1" ref="F19:H20">F20</f>
        <v>277</v>
      </c>
      <c r="G19" s="72">
        <f t="shared" si="1"/>
        <v>277</v>
      </c>
      <c r="H19" s="72">
        <f t="shared" si="1"/>
        <v>277</v>
      </c>
    </row>
    <row r="20" spans="1:8" ht="12.75">
      <c r="A20" s="25" t="s">
        <v>408</v>
      </c>
      <c r="B20" s="27" t="s">
        <v>263</v>
      </c>
      <c r="C20" s="27" t="s">
        <v>266</v>
      </c>
      <c r="D20" s="26" t="s">
        <v>419</v>
      </c>
      <c r="E20" s="27"/>
      <c r="F20" s="72">
        <f t="shared" si="1"/>
        <v>277</v>
      </c>
      <c r="G20" s="72">
        <f t="shared" si="1"/>
        <v>277</v>
      </c>
      <c r="H20" s="72">
        <f t="shared" si="1"/>
        <v>277</v>
      </c>
    </row>
    <row r="21" spans="1:8" ht="25.5">
      <c r="A21" s="25" t="s">
        <v>132</v>
      </c>
      <c r="B21" s="27" t="s">
        <v>263</v>
      </c>
      <c r="C21" s="27" t="s">
        <v>266</v>
      </c>
      <c r="D21" s="26" t="s">
        <v>259</v>
      </c>
      <c r="E21" s="27"/>
      <c r="F21" s="72">
        <f>F22+F23</f>
        <v>277</v>
      </c>
      <c r="G21" s="72">
        <f>G22+G23</f>
        <v>277</v>
      </c>
      <c r="H21" s="72">
        <f>H22+H23</f>
        <v>277</v>
      </c>
    </row>
    <row r="22" spans="1:8" ht="12.75">
      <c r="A22" s="25" t="s">
        <v>320</v>
      </c>
      <c r="B22" s="27" t="s">
        <v>263</v>
      </c>
      <c r="C22" s="27" t="s">
        <v>266</v>
      </c>
      <c r="D22" s="26" t="s">
        <v>259</v>
      </c>
      <c r="E22" s="27" t="s">
        <v>321</v>
      </c>
      <c r="F22" s="72">
        <v>274.3</v>
      </c>
      <c r="G22" s="72">
        <v>274.3</v>
      </c>
      <c r="H22" s="72">
        <v>274.3</v>
      </c>
    </row>
    <row r="23" spans="1:8" ht="12.75">
      <c r="A23" s="25" t="s">
        <v>173</v>
      </c>
      <c r="B23" s="27" t="s">
        <v>263</v>
      </c>
      <c r="C23" s="27" t="s">
        <v>266</v>
      </c>
      <c r="D23" s="26" t="s">
        <v>259</v>
      </c>
      <c r="E23" s="27" t="s">
        <v>324</v>
      </c>
      <c r="F23" s="72">
        <v>2.7</v>
      </c>
      <c r="G23" s="72">
        <v>2.7</v>
      </c>
      <c r="H23" s="72">
        <v>2.7</v>
      </c>
    </row>
    <row r="24" spans="1:8" ht="12.75">
      <c r="A24" s="25" t="s">
        <v>370</v>
      </c>
      <c r="B24" s="27" t="s">
        <v>263</v>
      </c>
      <c r="C24" s="27" t="s">
        <v>266</v>
      </c>
      <c r="D24" s="26" t="s">
        <v>412</v>
      </c>
      <c r="E24" s="20"/>
      <c r="F24" s="72">
        <f>F25</f>
        <v>1200.6</v>
      </c>
      <c r="G24" s="72">
        <f>G25</f>
        <v>1234.2</v>
      </c>
      <c r="H24" s="72">
        <f>H25</f>
        <v>1210</v>
      </c>
    </row>
    <row r="25" spans="1:8" ht="12.75">
      <c r="A25" s="25" t="s">
        <v>337</v>
      </c>
      <c r="B25" s="27" t="s">
        <v>263</v>
      </c>
      <c r="C25" s="27" t="s">
        <v>266</v>
      </c>
      <c r="D25" s="26" t="s">
        <v>413</v>
      </c>
      <c r="E25" s="27"/>
      <c r="F25" s="72">
        <f>F26+F27+F28</f>
        <v>1200.6</v>
      </c>
      <c r="G25" s="72">
        <f>G26+G27+G28</f>
        <v>1234.2</v>
      </c>
      <c r="H25" s="72">
        <f>H26+H27+H28</f>
        <v>1210</v>
      </c>
    </row>
    <row r="26" spans="1:8" ht="12.75">
      <c r="A26" s="25" t="s">
        <v>320</v>
      </c>
      <c r="B26" s="27" t="s">
        <v>263</v>
      </c>
      <c r="C26" s="27" t="s">
        <v>266</v>
      </c>
      <c r="D26" s="26" t="s">
        <v>413</v>
      </c>
      <c r="E26" s="27" t="s">
        <v>321</v>
      </c>
      <c r="F26" s="72">
        <v>821</v>
      </c>
      <c r="G26" s="72">
        <v>844</v>
      </c>
      <c r="H26" s="72">
        <v>827.4</v>
      </c>
    </row>
    <row r="27" spans="1:8" ht="12.75">
      <c r="A27" s="25" t="s">
        <v>173</v>
      </c>
      <c r="B27" s="27" t="s">
        <v>263</v>
      </c>
      <c r="C27" s="27" t="s">
        <v>266</v>
      </c>
      <c r="D27" s="26" t="s">
        <v>413</v>
      </c>
      <c r="E27" s="27" t="s">
        <v>324</v>
      </c>
      <c r="F27" s="72">
        <v>378.6</v>
      </c>
      <c r="G27" s="72">
        <v>389.2</v>
      </c>
      <c r="H27" s="72">
        <v>381.6</v>
      </c>
    </row>
    <row r="28" spans="1:8" ht="12.75">
      <c r="A28" s="25" t="s">
        <v>322</v>
      </c>
      <c r="B28" s="27" t="s">
        <v>263</v>
      </c>
      <c r="C28" s="27" t="s">
        <v>266</v>
      </c>
      <c r="D28" s="26" t="s">
        <v>413</v>
      </c>
      <c r="E28" s="27" t="s">
        <v>323</v>
      </c>
      <c r="F28" s="72">
        <v>1</v>
      </c>
      <c r="G28" s="72">
        <v>1</v>
      </c>
      <c r="H28" s="72">
        <v>1</v>
      </c>
    </row>
    <row r="29" spans="1:8" ht="38.25">
      <c r="A29" s="18" t="s">
        <v>209</v>
      </c>
      <c r="B29" s="20" t="s">
        <v>263</v>
      </c>
      <c r="C29" s="20" t="s">
        <v>264</v>
      </c>
      <c r="D29" s="19"/>
      <c r="E29" s="20"/>
      <c r="F29" s="94">
        <f>F30+F36+F46+F64</f>
        <v>25760.000000000004</v>
      </c>
      <c r="G29" s="94">
        <f>G30+G36+G46+G64</f>
        <v>26403.3</v>
      </c>
      <c r="H29" s="94">
        <f>H30+H36+H46+H64</f>
        <v>25940.5</v>
      </c>
    </row>
    <row r="30" spans="1:8" ht="25.5">
      <c r="A30" s="25" t="s">
        <v>37</v>
      </c>
      <c r="B30" s="27" t="s">
        <v>263</v>
      </c>
      <c r="C30" s="27" t="s">
        <v>264</v>
      </c>
      <c r="D30" s="27" t="s">
        <v>12</v>
      </c>
      <c r="E30" s="27"/>
      <c r="F30" s="72">
        <f aca="true" t="shared" si="2" ref="F30:H32">F31</f>
        <v>1087.1</v>
      </c>
      <c r="G30" s="72">
        <f t="shared" si="2"/>
        <v>1087.1</v>
      </c>
      <c r="H30" s="72">
        <f t="shared" si="2"/>
        <v>1087.1</v>
      </c>
    </row>
    <row r="31" spans="1:8" ht="12.75">
      <c r="A31" s="25" t="s">
        <v>73</v>
      </c>
      <c r="B31" s="27" t="s">
        <v>263</v>
      </c>
      <c r="C31" s="27" t="s">
        <v>264</v>
      </c>
      <c r="D31" s="27" t="s">
        <v>72</v>
      </c>
      <c r="E31" s="27"/>
      <c r="F31" s="72">
        <f t="shared" si="2"/>
        <v>1087.1</v>
      </c>
      <c r="G31" s="72">
        <f t="shared" si="2"/>
        <v>1087.1</v>
      </c>
      <c r="H31" s="72">
        <f t="shared" si="2"/>
        <v>1087.1</v>
      </c>
    </row>
    <row r="32" spans="1:8" ht="25.5">
      <c r="A32" s="25" t="s">
        <v>34</v>
      </c>
      <c r="B32" s="27" t="s">
        <v>263</v>
      </c>
      <c r="C32" s="27" t="s">
        <v>264</v>
      </c>
      <c r="D32" s="27" t="s">
        <v>88</v>
      </c>
      <c r="E32" s="27"/>
      <c r="F32" s="72">
        <f t="shared" si="2"/>
        <v>1087.1</v>
      </c>
      <c r="G32" s="72">
        <f t="shared" si="2"/>
        <v>1087.1</v>
      </c>
      <c r="H32" s="72">
        <f t="shared" si="2"/>
        <v>1087.1</v>
      </c>
    </row>
    <row r="33" spans="1:8" ht="76.5">
      <c r="A33" s="29" t="s">
        <v>230</v>
      </c>
      <c r="B33" s="27" t="s">
        <v>263</v>
      </c>
      <c r="C33" s="27" t="s">
        <v>264</v>
      </c>
      <c r="D33" s="27" t="s">
        <v>127</v>
      </c>
      <c r="E33" s="27"/>
      <c r="F33" s="72">
        <f>F34+F35</f>
        <v>1087.1</v>
      </c>
      <c r="G33" s="72">
        <f>G34+G35</f>
        <v>1087.1</v>
      </c>
      <c r="H33" s="72">
        <f>H34+H35</f>
        <v>1087.1</v>
      </c>
    </row>
    <row r="34" spans="1:8" ht="12.75">
      <c r="A34" s="25" t="s">
        <v>320</v>
      </c>
      <c r="B34" s="27" t="s">
        <v>263</v>
      </c>
      <c r="C34" s="27" t="s">
        <v>264</v>
      </c>
      <c r="D34" s="27" t="s">
        <v>127</v>
      </c>
      <c r="E34" s="27" t="s">
        <v>321</v>
      </c>
      <c r="F34" s="72">
        <v>907.8</v>
      </c>
      <c r="G34" s="72">
        <v>907.8</v>
      </c>
      <c r="H34" s="72">
        <v>907.8</v>
      </c>
    </row>
    <row r="35" spans="1:8" ht="12.75">
      <c r="A35" s="25" t="s">
        <v>173</v>
      </c>
      <c r="B35" s="27" t="s">
        <v>263</v>
      </c>
      <c r="C35" s="27" t="s">
        <v>264</v>
      </c>
      <c r="D35" s="27" t="s">
        <v>127</v>
      </c>
      <c r="E35" s="27" t="s">
        <v>324</v>
      </c>
      <c r="F35" s="72">
        <v>179.3</v>
      </c>
      <c r="G35" s="72">
        <v>179.3</v>
      </c>
      <c r="H35" s="72">
        <v>179.3</v>
      </c>
    </row>
    <row r="36" spans="1:8" ht="12.75">
      <c r="A36" s="25" t="s">
        <v>380</v>
      </c>
      <c r="B36" s="27" t="s">
        <v>263</v>
      </c>
      <c r="C36" s="27" t="s">
        <v>264</v>
      </c>
      <c r="D36" s="26" t="s">
        <v>414</v>
      </c>
      <c r="E36" s="27"/>
      <c r="F36" s="72">
        <f>F37+F40+F43</f>
        <v>1057.7</v>
      </c>
      <c r="G36" s="72">
        <f>G37+G40+G43</f>
        <v>1058.7</v>
      </c>
      <c r="H36" s="72">
        <f>H37+H40+H43</f>
        <v>1059.7</v>
      </c>
    </row>
    <row r="37" spans="1:8" ht="51">
      <c r="A37" s="25" t="s">
        <v>393</v>
      </c>
      <c r="B37" s="27" t="s">
        <v>263</v>
      </c>
      <c r="C37" s="27" t="s">
        <v>264</v>
      </c>
      <c r="D37" s="27" t="s">
        <v>415</v>
      </c>
      <c r="E37" s="27"/>
      <c r="F37" s="72">
        <f>F38+F39</f>
        <v>882.3</v>
      </c>
      <c r="G37" s="72">
        <f>G38+G39</f>
        <v>882.3</v>
      </c>
      <c r="H37" s="72">
        <f>H38+H39</f>
        <v>882.3</v>
      </c>
    </row>
    <row r="38" spans="1:8" ht="12.75">
      <c r="A38" s="25" t="s">
        <v>320</v>
      </c>
      <c r="B38" s="27" t="s">
        <v>263</v>
      </c>
      <c r="C38" s="27" t="s">
        <v>264</v>
      </c>
      <c r="D38" s="27" t="s">
        <v>415</v>
      </c>
      <c r="E38" s="27" t="s">
        <v>321</v>
      </c>
      <c r="F38" s="72">
        <v>600</v>
      </c>
      <c r="G38" s="72">
        <v>600</v>
      </c>
      <c r="H38" s="72">
        <v>600</v>
      </c>
    </row>
    <row r="39" spans="1:8" ht="12.75">
      <c r="A39" s="25" t="s">
        <v>173</v>
      </c>
      <c r="B39" s="27" t="s">
        <v>263</v>
      </c>
      <c r="C39" s="27" t="s">
        <v>264</v>
      </c>
      <c r="D39" s="27" t="s">
        <v>415</v>
      </c>
      <c r="E39" s="27" t="s">
        <v>324</v>
      </c>
      <c r="F39" s="72">
        <v>282.3</v>
      </c>
      <c r="G39" s="72">
        <v>282.3</v>
      </c>
      <c r="H39" s="72">
        <v>282.3</v>
      </c>
    </row>
    <row r="40" spans="1:8" ht="51">
      <c r="A40" s="25" t="s">
        <v>386</v>
      </c>
      <c r="B40" s="27" t="s">
        <v>263</v>
      </c>
      <c r="C40" s="27" t="s">
        <v>264</v>
      </c>
      <c r="D40" s="27" t="s">
        <v>416</v>
      </c>
      <c r="E40" s="27"/>
      <c r="F40" s="72">
        <f>F41+F42</f>
        <v>141</v>
      </c>
      <c r="G40" s="72">
        <f>G41+G42</f>
        <v>142</v>
      </c>
      <c r="H40" s="72">
        <f>H41+H42</f>
        <v>143</v>
      </c>
    </row>
    <row r="41" spans="1:8" ht="12.75">
      <c r="A41" s="25" t="s">
        <v>320</v>
      </c>
      <c r="B41" s="27" t="s">
        <v>263</v>
      </c>
      <c r="C41" s="27" t="s">
        <v>264</v>
      </c>
      <c r="D41" s="27" t="s">
        <v>416</v>
      </c>
      <c r="E41" s="27" t="s">
        <v>321</v>
      </c>
      <c r="F41" s="72">
        <v>105.7</v>
      </c>
      <c r="G41" s="72">
        <v>105.7</v>
      </c>
      <c r="H41" s="72">
        <v>105.7</v>
      </c>
    </row>
    <row r="42" spans="1:8" ht="12.75">
      <c r="A42" s="25" t="s">
        <v>173</v>
      </c>
      <c r="B42" s="27" t="s">
        <v>263</v>
      </c>
      <c r="C42" s="27" t="s">
        <v>264</v>
      </c>
      <c r="D42" s="27" t="s">
        <v>416</v>
      </c>
      <c r="E42" s="27" t="s">
        <v>324</v>
      </c>
      <c r="F42" s="72">
        <v>35.3</v>
      </c>
      <c r="G42" s="72">
        <v>36.3</v>
      </c>
      <c r="H42" s="72">
        <v>37.3</v>
      </c>
    </row>
    <row r="43" spans="1:8" ht="51">
      <c r="A43" s="25" t="s">
        <v>433</v>
      </c>
      <c r="B43" s="27" t="s">
        <v>263</v>
      </c>
      <c r="C43" s="27" t="s">
        <v>264</v>
      </c>
      <c r="D43" s="27" t="s">
        <v>417</v>
      </c>
      <c r="E43" s="27"/>
      <c r="F43" s="72">
        <f>F44+F45</f>
        <v>34.4</v>
      </c>
      <c r="G43" s="72">
        <f>G44+G45</f>
        <v>34.4</v>
      </c>
      <c r="H43" s="72">
        <f>H44+H45</f>
        <v>34.4</v>
      </c>
    </row>
    <row r="44" spans="1:8" ht="12.75">
      <c r="A44" s="25" t="s">
        <v>320</v>
      </c>
      <c r="B44" s="27" t="s">
        <v>263</v>
      </c>
      <c r="C44" s="27" t="s">
        <v>264</v>
      </c>
      <c r="D44" s="27" t="s">
        <v>417</v>
      </c>
      <c r="E44" s="27" t="s">
        <v>321</v>
      </c>
      <c r="F44" s="72">
        <v>25.8</v>
      </c>
      <c r="G44" s="72">
        <v>25.8</v>
      </c>
      <c r="H44" s="72">
        <v>25.8</v>
      </c>
    </row>
    <row r="45" spans="1:8" ht="12.75">
      <c r="A45" s="25" t="s">
        <v>173</v>
      </c>
      <c r="B45" s="27" t="s">
        <v>263</v>
      </c>
      <c r="C45" s="27" t="s">
        <v>264</v>
      </c>
      <c r="D45" s="27" t="s">
        <v>417</v>
      </c>
      <c r="E45" s="27" t="s">
        <v>324</v>
      </c>
      <c r="F45" s="72">
        <v>8.6</v>
      </c>
      <c r="G45" s="72">
        <v>8.6</v>
      </c>
      <c r="H45" s="72">
        <v>8.6</v>
      </c>
    </row>
    <row r="46" spans="1:8" ht="12.75">
      <c r="A46" s="157" t="s">
        <v>401</v>
      </c>
      <c r="B46" s="27" t="s">
        <v>263</v>
      </c>
      <c r="C46" s="27" t="s">
        <v>264</v>
      </c>
      <c r="D46" s="26" t="s">
        <v>418</v>
      </c>
      <c r="E46" s="27"/>
      <c r="F46" s="72">
        <f>F47+F61</f>
        <v>601.9</v>
      </c>
      <c r="G46" s="72">
        <f>G47+G61</f>
        <v>601.9</v>
      </c>
      <c r="H46" s="72">
        <f>H47+H61</f>
        <v>601.9</v>
      </c>
    </row>
    <row r="47" spans="1:8" ht="12.75">
      <c r="A47" s="25" t="s">
        <v>409</v>
      </c>
      <c r="B47" s="27" t="s">
        <v>263</v>
      </c>
      <c r="C47" s="27" t="s">
        <v>264</v>
      </c>
      <c r="D47" s="26" t="s">
        <v>419</v>
      </c>
      <c r="E47" s="27"/>
      <c r="F47" s="72">
        <f>F48+F51+F58</f>
        <v>414</v>
      </c>
      <c r="G47" s="72">
        <f>G48+G51+G58</f>
        <v>414</v>
      </c>
      <c r="H47" s="72">
        <f>H48+H51+H58</f>
        <v>414</v>
      </c>
    </row>
    <row r="48" spans="1:8" ht="25.5">
      <c r="A48" s="25" t="s">
        <v>130</v>
      </c>
      <c r="B48" s="27" t="s">
        <v>263</v>
      </c>
      <c r="C48" s="27" t="s">
        <v>264</v>
      </c>
      <c r="D48" s="26" t="s">
        <v>420</v>
      </c>
      <c r="E48" s="27"/>
      <c r="F48" s="72">
        <f>F49+F50</f>
        <v>39.199999999999996</v>
      </c>
      <c r="G48" s="72">
        <f>G49+G50</f>
        <v>39.199999999999996</v>
      </c>
      <c r="H48" s="72">
        <f>H49+H50</f>
        <v>39.199999999999996</v>
      </c>
    </row>
    <row r="49" spans="1:8" ht="12.75">
      <c r="A49" s="25" t="s">
        <v>320</v>
      </c>
      <c r="B49" s="27" t="s">
        <v>263</v>
      </c>
      <c r="C49" s="27" t="s">
        <v>264</v>
      </c>
      <c r="D49" s="26" t="s">
        <v>420</v>
      </c>
      <c r="E49" s="27" t="s">
        <v>321</v>
      </c>
      <c r="F49" s="72">
        <v>2.4</v>
      </c>
      <c r="G49" s="72">
        <v>2.4</v>
      </c>
      <c r="H49" s="72">
        <v>2.4</v>
      </c>
    </row>
    <row r="50" spans="1:8" ht="12.75">
      <c r="A50" s="25" t="s">
        <v>173</v>
      </c>
      <c r="B50" s="27" t="s">
        <v>263</v>
      </c>
      <c r="C50" s="61" t="s">
        <v>264</v>
      </c>
      <c r="D50" s="62" t="s">
        <v>420</v>
      </c>
      <c r="E50" s="61" t="s">
        <v>324</v>
      </c>
      <c r="F50" s="72">
        <v>36.8</v>
      </c>
      <c r="G50" s="72">
        <v>36.8</v>
      </c>
      <c r="H50" s="72">
        <v>36.8</v>
      </c>
    </row>
    <row r="51" spans="1:8" ht="12.75">
      <c r="A51" s="25" t="s">
        <v>131</v>
      </c>
      <c r="B51" s="27" t="s">
        <v>263</v>
      </c>
      <c r="C51" s="61" t="s">
        <v>264</v>
      </c>
      <c r="D51" s="62" t="s">
        <v>421</v>
      </c>
      <c r="E51" s="61"/>
      <c r="F51" s="72">
        <f>F56+F57</f>
        <v>157.79999999999998</v>
      </c>
      <c r="G51" s="72">
        <f>G56+G57</f>
        <v>157.79999999999998</v>
      </c>
      <c r="H51" s="72">
        <f>H56+H57</f>
        <v>157.79999999999998</v>
      </c>
    </row>
    <row r="52" spans="1:8" ht="1.5" customHeight="1" hidden="1">
      <c r="A52" s="38" t="s">
        <v>185</v>
      </c>
      <c r="B52" s="28" t="s">
        <v>272</v>
      </c>
      <c r="C52" s="28" t="s">
        <v>266</v>
      </c>
      <c r="D52" s="27" t="s">
        <v>184</v>
      </c>
      <c r="E52" s="28"/>
      <c r="F52" s="96" t="e">
        <f>F53</f>
        <v>#REF!</v>
      </c>
      <c r="G52" s="72"/>
      <c r="H52" s="72"/>
    </row>
    <row r="53" spans="1:8" ht="12.75" hidden="1">
      <c r="A53" s="25" t="s">
        <v>339</v>
      </c>
      <c r="B53" s="27" t="s">
        <v>272</v>
      </c>
      <c r="C53" s="27" t="s">
        <v>266</v>
      </c>
      <c r="D53" s="27" t="s">
        <v>184</v>
      </c>
      <c r="E53" s="27" t="s">
        <v>338</v>
      </c>
      <c r="F53" s="72" t="e">
        <f>#REF!+#REF!</f>
        <v>#REF!</v>
      </c>
      <c r="G53" s="72"/>
      <c r="H53" s="72"/>
    </row>
    <row r="54" spans="1:8" ht="25.5" hidden="1">
      <c r="A54" s="38" t="s">
        <v>195</v>
      </c>
      <c r="B54" s="27" t="s">
        <v>272</v>
      </c>
      <c r="C54" s="27" t="s">
        <v>266</v>
      </c>
      <c r="D54" s="27" t="s">
        <v>194</v>
      </c>
      <c r="E54" s="27"/>
      <c r="F54" s="72" t="e">
        <f>F55</f>
        <v>#REF!</v>
      </c>
      <c r="G54" s="72"/>
      <c r="H54" s="72"/>
    </row>
    <row r="55" spans="1:8" ht="12.75" hidden="1">
      <c r="A55" s="25" t="s">
        <v>339</v>
      </c>
      <c r="B55" s="27" t="s">
        <v>272</v>
      </c>
      <c r="C55" s="27" t="s">
        <v>266</v>
      </c>
      <c r="D55" s="27" t="s">
        <v>194</v>
      </c>
      <c r="E55" s="27" t="s">
        <v>338</v>
      </c>
      <c r="F55" s="72" t="e">
        <f>#REF!+#REF!</f>
        <v>#REF!</v>
      </c>
      <c r="G55" s="72"/>
      <c r="H55" s="72"/>
    </row>
    <row r="56" spans="1:8" ht="12.75">
      <c r="A56" s="25" t="s">
        <v>320</v>
      </c>
      <c r="B56" s="27" t="s">
        <v>263</v>
      </c>
      <c r="C56" s="27" t="s">
        <v>264</v>
      </c>
      <c r="D56" s="26" t="s">
        <v>421</v>
      </c>
      <c r="E56" s="27" t="s">
        <v>321</v>
      </c>
      <c r="F56" s="72">
        <v>134.1</v>
      </c>
      <c r="G56" s="72">
        <v>134.1</v>
      </c>
      <c r="H56" s="72">
        <v>134.1</v>
      </c>
    </row>
    <row r="57" spans="1:8" ht="12.75">
      <c r="A57" s="25" t="s">
        <v>173</v>
      </c>
      <c r="B57" s="27" t="s">
        <v>263</v>
      </c>
      <c r="C57" s="27" t="s">
        <v>264</v>
      </c>
      <c r="D57" s="26" t="s">
        <v>421</v>
      </c>
      <c r="E57" s="27" t="s">
        <v>324</v>
      </c>
      <c r="F57" s="72">
        <v>23.7</v>
      </c>
      <c r="G57" s="72">
        <v>23.7</v>
      </c>
      <c r="H57" s="72">
        <v>23.7</v>
      </c>
    </row>
    <row r="58" spans="1:8" ht="12.75">
      <c r="A58" s="63" t="s">
        <v>139</v>
      </c>
      <c r="B58" s="27" t="s">
        <v>263</v>
      </c>
      <c r="C58" s="27" t="s">
        <v>264</v>
      </c>
      <c r="D58" s="26" t="s">
        <v>422</v>
      </c>
      <c r="E58" s="27"/>
      <c r="F58" s="72">
        <f>F59+F60</f>
        <v>217</v>
      </c>
      <c r="G58" s="72">
        <f>G59+G60</f>
        <v>217</v>
      </c>
      <c r="H58" s="72">
        <f>H59+H60</f>
        <v>217</v>
      </c>
    </row>
    <row r="59" spans="1:8" ht="12.75">
      <c r="A59" s="25" t="s">
        <v>320</v>
      </c>
      <c r="B59" s="27" t="s">
        <v>263</v>
      </c>
      <c r="C59" s="27" t="s">
        <v>264</v>
      </c>
      <c r="D59" s="26" t="s">
        <v>422</v>
      </c>
      <c r="E59" s="27" t="s">
        <v>321</v>
      </c>
      <c r="F59" s="72">
        <v>197</v>
      </c>
      <c r="G59" s="72">
        <v>197</v>
      </c>
      <c r="H59" s="72">
        <v>197</v>
      </c>
    </row>
    <row r="60" spans="1:8" ht="12.75">
      <c r="A60" s="25" t="s">
        <v>173</v>
      </c>
      <c r="B60" s="27" t="s">
        <v>263</v>
      </c>
      <c r="C60" s="27" t="s">
        <v>264</v>
      </c>
      <c r="D60" s="26" t="s">
        <v>422</v>
      </c>
      <c r="E60" s="27" t="s">
        <v>324</v>
      </c>
      <c r="F60" s="72">
        <v>20</v>
      </c>
      <c r="G60" s="72">
        <v>20</v>
      </c>
      <c r="H60" s="72">
        <v>20</v>
      </c>
    </row>
    <row r="61" spans="1:8" ht="25.5">
      <c r="A61" s="36" t="s">
        <v>410</v>
      </c>
      <c r="B61" s="27" t="s">
        <v>263</v>
      </c>
      <c r="C61" s="27" t="s">
        <v>264</v>
      </c>
      <c r="D61" s="26" t="s">
        <v>107</v>
      </c>
      <c r="E61" s="27"/>
      <c r="F61" s="72">
        <f aca="true" t="shared" si="3" ref="F61:H62">F62</f>
        <v>187.9</v>
      </c>
      <c r="G61" s="72">
        <f t="shared" si="3"/>
        <v>187.9</v>
      </c>
      <c r="H61" s="72">
        <f t="shared" si="3"/>
        <v>187.9</v>
      </c>
    </row>
    <row r="62" spans="1:8" ht="28.5" customHeight="1">
      <c r="A62" s="36" t="s">
        <v>520</v>
      </c>
      <c r="B62" s="27" t="s">
        <v>263</v>
      </c>
      <c r="C62" s="27" t="s">
        <v>264</v>
      </c>
      <c r="D62" s="26" t="s">
        <v>112</v>
      </c>
      <c r="E62" s="27"/>
      <c r="F62" s="72">
        <f>F63</f>
        <v>187.9</v>
      </c>
      <c r="G62" s="72">
        <f t="shared" si="3"/>
        <v>187.9</v>
      </c>
      <c r="H62" s="72">
        <f t="shared" si="3"/>
        <v>187.9</v>
      </c>
    </row>
    <row r="63" spans="1:8" ht="12.75">
      <c r="A63" s="36" t="s">
        <v>401</v>
      </c>
      <c r="B63" s="27" t="s">
        <v>263</v>
      </c>
      <c r="C63" s="27" t="s">
        <v>264</v>
      </c>
      <c r="D63" s="26" t="s">
        <v>112</v>
      </c>
      <c r="E63" s="27" t="s">
        <v>400</v>
      </c>
      <c r="F63" s="72">
        <v>187.9</v>
      </c>
      <c r="G63" s="72">
        <v>187.9</v>
      </c>
      <c r="H63" s="72">
        <v>187.9</v>
      </c>
    </row>
    <row r="64" spans="1:8" ht="12.75">
      <c r="A64" s="25" t="s">
        <v>369</v>
      </c>
      <c r="B64" s="27" t="s">
        <v>263</v>
      </c>
      <c r="C64" s="27" t="s">
        <v>264</v>
      </c>
      <c r="D64" s="55" t="s">
        <v>423</v>
      </c>
      <c r="E64" s="27"/>
      <c r="F64" s="72">
        <f>F65</f>
        <v>23013.300000000003</v>
      </c>
      <c r="G64" s="72">
        <f>G65</f>
        <v>23655.6</v>
      </c>
      <c r="H64" s="72">
        <f>H65</f>
        <v>23191.8</v>
      </c>
    </row>
    <row r="65" spans="1:8" ht="12.75">
      <c r="A65" s="25" t="s">
        <v>337</v>
      </c>
      <c r="B65" s="27" t="s">
        <v>263</v>
      </c>
      <c r="C65" s="27" t="s">
        <v>264</v>
      </c>
      <c r="D65" s="26" t="s">
        <v>424</v>
      </c>
      <c r="E65" s="27"/>
      <c r="F65" s="72">
        <f>F66+F67+F68</f>
        <v>23013.300000000003</v>
      </c>
      <c r="G65" s="72">
        <f>G66+G67+G68</f>
        <v>23655.6</v>
      </c>
      <c r="H65" s="72">
        <f>H66+H67+H68</f>
        <v>23191.8</v>
      </c>
    </row>
    <row r="66" spans="1:8" ht="12.75">
      <c r="A66" s="25" t="s">
        <v>320</v>
      </c>
      <c r="B66" s="27" t="s">
        <v>263</v>
      </c>
      <c r="C66" s="27" t="s">
        <v>264</v>
      </c>
      <c r="D66" s="26" t="s">
        <v>424</v>
      </c>
      <c r="E66" s="27" t="s">
        <v>321</v>
      </c>
      <c r="F66" s="72">
        <v>19402.9</v>
      </c>
      <c r="G66" s="72">
        <v>19946.8</v>
      </c>
      <c r="H66" s="72">
        <v>19554.1</v>
      </c>
    </row>
    <row r="67" spans="1:8" ht="12.75">
      <c r="A67" s="25" t="s">
        <v>173</v>
      </c>
      <c r="B67" s="27" t="s">
        <v>263</v>
      </c>
      <c r="C67" s="27" t="s">
        <v>264</v>
      </c>
      <c r="D67" s="26" t="s">
        <v>424</v>
      </c>
      <c r="E67" s="27" t="s">
        <v>324</v>
      </c>
      <c r="F67" s="72">
        <v>3510.4</v>
      </c>
      <c r="G67" s="72">
        <v>3608.8</v>
      </c>
      <c r="H67" s="72">
        <v>3537.7</v>
      </c>
    </row>
    <row r="68" spans="1:8" ht="12.75">
      <c r="A68" s="25" t="s">
        <v>322</v>
      </c>
      <c r="B68" s="27" t="s">
        <v>263</v>
      </c>
      <c r="C68" s="27" t="s">
        <v>264</v>
      </c>
      <c r="D68" s="26" t="s">
        <v>424</v>
      </c>
      <c r="E68" s="27" t="s">
        <v>325</v>
      </c>
      <c r="F68" s="72">
        <v>100</v>
      </c>
      <c r="G68" s="72">
        <v>100</v>
      </c>
      <c r="H68" s="72">
        <v>100</v>
      </c>
    </row>
    <row r="69" spans="1:8" ht="16.5" customHeight="1">
      <c r="A69" s="18" t="s">
        <v>313</v>
      </c>
      <c r="B69" s="20" t="s">
        <v>263</v>
      </c>
      <c r="C69" s="20" t="s">
        <v>271</v>
      </c>
      <c r="D69" s="26"/>
      <c r="E69" s="27"/>
      <c r="F69" s="94">
        <f aca="true" t="shared" si="4" ref="F69:H70">F70</f>
        <v>23.5</v>
      </c>
      <c r="G69" s="94">
        <f t="shared" si="4"/>
        <v>1</v>
      </c>
      <c r="H69" s="94">
        <f t="shared" si="4"/>
        <v>1.5</v>
      </c>
    </row>
    <row r="70" spans="1:8" ht="29.25" customHeight="1">
      <c r="A70" s="25" t="s">
        <v>175</v>
      </c>
      <c r="B70" s="27" t="s">
        <v>263</v>
      </c>
      <c r="C70" s="27" t="s">
        <v>271</v>
      </c>
      <c r="D70" s="26" t="s">
        <v>427</v>
      </c>
      <c r="E70" s="27"/>
      <c r="F70" s="72">
        <f t="shared" si="4"/>
        <v>23.5</v>
      </c>
      <c r="G70" s="72">
        <f t="shared" si="4"/>
        <v>1</v>
      </c>
      <c r="H70" s="72">
        <f t="shared" si="4"/>
        <v>1.5</v>
      </c>
    </row>
    <row r="71" spans="1:8" ht="17.25" customHeight="1">
      <c r="A71" s="25" t="s">
        <v>173</v>
      </c>
      <c r="B71" s="27" t="s">
        <v>263</v>
      </c>
      <c r="C71" s="27" t="s">
        <v>271</v>
      </c>
      <c r="D71" s="26" t="s">
        <v>427</v>
      </c>
      <c r="E71" s="27" t="s">
        <v>324</v>
      </c>
      <c r="F71" s="72">
        <v>23.5</v>
      </c>
      <c r="G71" s="72">
        <v>1</v>
      </c>
      <c r="H71" s="72">
        <v>1.5</v>
      </c>
    </row>
    <row r="72" spans="1:8" ht="25.5">
      <c r="A72" s="18" t="s">
        <v>348</v>
      </c>
      <c r="B72" s="20" t="s">
        <v>263</v>
      </c>
      <c r="C72" s="20" t="s">
        <v>279</v>
      </c>
      <c r="D72" s="19"/>
      <c r="E72" s="20"/>
      <c r="F72" s="94">
        <f>F73</f>
        <v>6226.3</v>
      </c>
      <c r="G72" s="94">
        <f>G73</f>
        <v>6395</v>
      </c>
      <c r="H72" s="94">
        <f>H73</f>
        <v>6273.3</v>
      </c>
    </row>
    <row r="73" spans="1:8" ht="25.5">
      <c r="A73" s="25" t="s">
        <v>477</v>
      </c>
      <c r="B73" s="27" t="s">
        <v>263</v>
      </c>
      <c r="C73" s="27" t="s">
        <v>279</v>
      </c>
      <c r="D73" s="26" t="s">
        <v>476</v>
      </c>
      <c r="E73" s="27"/>
      <c r="F73" s="72">
        <f>F78+F74</f>
        <v>6226.3</v>
      </c>
      <c r="G73" s="72">
        <f>G78+G74</f>
        <v>6395</v>
      </c>
      <c r="H73" s="72">
        <f>H78+H74</f>
        <v>6273.3</v>
      </c>
    </row>
    <row r="74" spans="1:8" ht="12.75">
      <c r="A74" s="64" t="s">
        <v>322</v>
      </c>
      <c r="B74" s="27" t="s">
        <v>263</v>
      </c>
      <c r="C74" s="27" t="s">
        <v>279</v>
      </c>
      <c r="D74" s="26" t="s">
        <v>109</v>
      </c>
      <c r="E74" s="27"/>
      <c r="F74" s="72">
        <f>F75</f>
        <v>204</v>
      </c>
      <c r="G74" s="72">
        <f>G75</f>
        <v>204</v>
      </c>
      <c r="H74" s="72">
        <f>H75</f>
        <v>204</v>
      </c>
    </row>
    <row r="75" spans="1:8" ht="16.5" customHeight="1">
      <c r="A75" s="37" t="s">
        <v>46</v>
      </c>
      <c r="B75" s="27" t="s">
        <v>263</v>
      </c>
      <c r="C75" s="27" t="s">
        <v>279</v>
      </c>
      <c r="D75" s="26" t="s">
        <v>110</v>
      </c>
      <c r="E75" s="27"/>
      <c r="F75" s="72">
        <f>F76+F77</f>
        <v>204</v>
      </c>
      <c r="G75" s="72">
        <f>G76+G77</f>
        <v>204</v>
      </c>
      <c r="H75" s="72">
        <f>H76+H77</f>
        <v>204</v>
      </c>
    </row>
    <row r="76" spans="1:8" ht="16.5" customHeight="1">
      <c r="A76" s="38" t="s">
        <v>320</v>
      </c>
      <c r="B76" s="27" t="s">
        <v>263</v>
      </c>
      <c r="C76" s="27" t="s">
        <v>279</v>
      </c>
      <c r="D76" s="26" t="s">
        <v>110</v>
      </c>
      <c r="E76" s="27" t="s">
        <v>321</v>
      </c>
      <c r="F76" s="72">
        <v>159.9</v>
      </c>
      <c r="G76" s="72">
        <v>159.9</v>
      </c>
      <c r="H76" s="72">
        <v>159.9</v>
      </c>
    </row>
    <row r="77" spans="1:8" ht="12.75">
      <c r="A77" s="38" t="s">
        <v>173</v>
      </c>
      <c r="B77" s="27" t="s">
        <v>263</v>
      </c>
      <c r="C77" s="27" t="s">
        <v>279</v>
      </c>
      <c r="D77" s="26" t="s">
        <v>110</v>
      </c>
      <c r="E77" s="27" t="s">
        <v>324</v>
      </c>
      <c r="F77" s="72">
        <v>44.1</v>
      </c>
      <c r="G77" s="72">
        <v>44.1</v>
      </c>
      <c r="H77" s="72">
        <v>44.1</v>
      </c>
    </row>
    <row r="78" spans="1:8" ht="25.5">
      <c r="A78" s="38" t="s">
        <v>481</v>
      </c>
      <c r="B78" s="27" t="s">
        <v>263</v>
      </c>
      <c r="C78" s="27" t="s">
        <v>279</v>
      </c>
      <c r="D78" s="26" t="s">
        <v>478</v>
      </c>
      <c r="E78" s="27"/>
      <c r="F78" s="72">
        <f>F79</f>
        <v>6022.3</v>
      </c>
      <c r="G78" s="72">
        <f>G79</f>
        <v>6191</v>
      </c>
      <c r="H78" s="72">
        <f>H79</f>
        <v>6069.3</v>
      </c>
    </row>
    <row r="79" spans="1:8" ht="12.75">
      <c r="A79" s="25" t="s">
        <v>337</v>
      </c>
      <c r="B79" s="27" t="s">
        <v>263</v>
      </c>
      <c r="C79" s="27" t="s">
        <v>279</v>
      </c>
      <c r="D79" s="26" t="s">
        <v>479</v>
      </c>
      <c r="E79" s="27"/>
      <c r="F79" s="72">
        <f>F80+F81+F82</f>
        <v>6022.3</v>
      </c>
      <c r="G79" s="72">
        <f>G80+G81+G82</f>
        <v>6191</v>
      </c>
      <c r="H79" s="72">
        <f>H80+H81+H82</f>
        <v>6069.3</v>
      </c>
    </row>
    <row r="80" spans="1:8" ht="12.75">
      <c r="A80" s="25" t="s">
        <v>320</v>
      </c>
      <c r="B80" s="27" t="s">
        <v>263</v>
      </c>
      <c r="C80" s="27" t="s">
        <v>279</v>
      </c>
      <c r="D80" s="26" t="s">
        <v>479</v>
      </c>
      <c r="E80" s="27" t="s">
        <v>321</v>
      </c>
      <c r="F80" s="72">
        <v>5715.5</v>
      </c>
      <c r="G80" s="72">
        <v>5875.7</v>
      </c>
      <c r="H80" s="72">
        <v>5760.1</v>
      </c>
    </row>
    <row r="81" spans="1:8" ht="12.75">
      <c r="A81" s="25" t="s">
        <v>173</v>
      </c>
      <c r="B81" s="27" t="s">
        <v>263</v>
      </c>
      <c r="C81" s="27" t="s">
        <v>279</v>
      </c>
      <c r="D81" s="26" t="s">
        <v>479</v>
      </c>
      <c r="E81" s="27" t="s">
        <v>324</v>
      </c>
      <c r="F81" s="72">
        <v>302.3</v>
      </c>
      <c r="G81" s="72">
        <v>310.8</v>
      </c>
      <c r="H81" s="72">
        <v>304.7</v>
      </c>
    </row>
    <row r="82" spans="1:8" ht="12.75">
      <c r="A82" s="25" t="s">
        <v>322</v>
      </c>
      <c r="B82" s="27" t="s">
        <v>263</v>
      </c>
      <c r="C82" s="27" t="s">
        <v>279</v>
      </c>
      <c r="D82" s="26" t="s">
        <v>479</v>
      </c>
      <c r="E82" s="27" t="s">
        <v>323</v>
      </c>
      <c r="F82" s="72">
        <v>4.5</v>
      </c>
      <c r="G82" s="72">
        <v>4.5</v>
      </c>
      <c r="H82" s="72">
        <v>4.5</v>
      </c>
    </row>
    <row r="83" spans="1:8" ht="12.75">
      <c r="A83" s="18" t="s">
        <v>265</v>
      </c>
      <c r="B83" s="20" t="s">
        <v>263</v>
      </c>
      <c r="C83" s="20" t="s">
        <v>286</v>
      </c>
      <c r="D83" s="19"/>
      <c r="E83" s="20"/>
      <c r="F83" s="94">
        <f aca="true" t="shared" si="5" ref="F83:H85">F84</f>
        <v>5511.3</v>
      </c>
      <c r="G83" s="94">
        <f t="shared" si="5"/>
        <v>410</v>
      </c>
      <c r="H83" s="94">
        <f t="shared" si="5"/>
        <v>475.3</v>
      </c>
    </row>
    <row r="84" spans="1:8" ht="12.75">
      <c r="A84" s="25" t="s">
        <v>265</v>
      </c>
      <c r="B84" s="27" t="s">
        <v>263</v>
      </c>
      <c r="C84" s="27" t="s">
        <v>286</v>
      </c>
      <c r="D84" s="26" t="s">
        <v>428</v>
      </c>
      <c r="E84" s="27"/>
      <c r="F84" s="72">
        <f t="shared" si="5"/>
        <v>5511.3</v>
      </c>
      <c r="G84" s="72">
        <f t="shared" si="5"/>
        <v>410</v>
      </c>
      <c r="H84" s="72">
        <f t="shared" si="5"/>
        <v>475.3</v>
      </c>
    </row>
    <row r="85" spans="1:8" ht="12.75">
      <c r="A85" s="25" t="s">
        <v>292</v>
      </c>
      <c r="B85" s="27" t="s">
        <v>263</v>
      </c>
      <c r="C85" s="27" t="s">
        <v>286</v>
      </c>
      <c r="D85" s="26" t="s">
        <v>429</v>
      </c>
      <c r="E85" s="27"/>
      <c r="F85" s="72">
        <f t="shared" si="5"/>
        <v>5511.3</v>
      </c>
      <c r="G85" s="72">
        <f t="shared" si="5"/>
        <v>410</v>
      </c>
      <c r="H85" s="72">
        <f t="shared" si="5"/>
        <v>475.3</v>
      </c>
    </row>
    <row r="86" spans="1:8" ht="14.25">
      <c r="A86" s="25" t="s">
        <v>331</v>
      </c>
      <c r="B86" s="27" t="s">
        <v>263</v>
      </c>
      <c r="C86" s="27" t="s">
        <v>286</v>
      </c>
      <c r="D86" s="26" t="s">
        <v>429</v>
      </c>
      <c r="E86" s="27" t="s">
        <v>330</v>
      </c>
      <c r="F86" s="72">
        <v>5511.3</v>
      </c>
      <c r="G86" s="96">
        <v>410</v>
      </c>
      <c r="H86" s="96">
        <v>475.3</v>
      </c>
    </row>
    <row r="87" spans="1:8" ht="12.75">
      <c r="A87" s="18" t="s">
        <v>287</v>
      </c>
      <c r="B87" s="20" t="s">
        <v>263</v>
      </c>
      <c r="C87" s="20" t="s">
        <v>304</v>
      </c>
      <c r="D87" s="19"/>
      <c r="E87" s="20"/>
      <c r="F87" s="94">
        <f>F88+F93+F106+F109</f>
        <v>3948.7</v>
      </c>
      <c r="G87" s="94">
        <f>G88+G93+G106+G109</f>
        <v>3948.7</v>
      </c>
      <c r="H87" s="94">
        <f>H88+H93+H106+H109</f>
        <v>3948.7</v>
      </c>
    </row>
    <row r="88" spans="1:8" ht="25.5">
      <c r="A88" s="31" t="s">
        <v>514</v>
      </c>
      <c r="B88" s="27" t="s">
        <v>263</v>
      </c>
      <c r="C88" s="27" t="s">
        <v>304</v>
      </c>
      <c r="D88" s="26" t="s">
        <v>430</v>
      </c>
      <c r="E88" s="27"/>
      <c r="F88" s="72">
        <f>F89</f>
        <v>5</v>
      </c>
      <c r="G88" s="72">
        <f aca="true" t="shared" si="6" ref="G88:H91">G89</f>
        <v>5</v>
      </c>
      <c r="H88" s="72">
        <f t="shared" si="6"/>
        <v>5</v>
      </c>
    </row>
    <row r="89" spans="1:8" ht="12.75">
      <c r="A89" s="36" t="s">
        <v>355</v>
      </c>
      <c r="B89" s="27" t="s">
        <v>263</v>
      </c>
      <c r="C89" s="27" t="s">
        <v>304</v>
      </c>
      <c r="D89" s="26" t="s">
        <v>102</v>
      </c>
      <c r="E89" s="27"/>
      <c r="F89" s="72">
        <f>F90</f>
        <v>5</v>
      </c>
      <c r="G89" s="72">
        <f t="shared" si="6"/>
        <v>5</v>
      </c>
      <c r="H89" s="72">
        <f t="shared" si="6"/>
        <v>5</v>
      </c>
    </row>
    <row r="90" spans="1:8" ht="38.25">
      <c r="A90" s="36" t="s">
        <v>103</v>
      </c>
      <c r="B90" s="27" t="s">
        <v>263</v>
      </c>
      <c r="C90" s="27" t="s">
        <v>304</v>
      </c>
      <c r="D90" s="26" t="s">
        <v>579</v>
      </c>
      <c r="E90" s="27"/>
      <c r="F90" s="72">
        <f>F91</f>
        <v>5</v>
      </c>
      <c r="G90" s="72">
        <f t="shared" si="6"/>
        <v>5</v>
      </c>
      <c r="H90" s="72">
        <f t="shared" si="6"/>
        <v>5</v>
      </c>
    </row>
    <row r="91" spans="1:8" ht="12.75">
      <c r="A91" s="36" t="s">
        <v>371</v>
      </c>
      <c r="B91" s="27" t="s">
        <v>263</v>
      </c>
      <c r="C91" s="27" t="s">
        <v>304</v>
      </c>
      <c r="D91" s="26" t="s">
        <v>557</v>
      </c>
      <c r="E91" s="27"/>
      <c r="F91" s="72">
        <f>F92</f>
        <v>5</v>
      </c>
      <c r="G91" s="72">
        <f t="shared" si="6"/>
        <v>5</v>
      </c>
      <c r="H91" s="72">
        <f t="shared" si="6"/>
        <v>5</v>
      </c>
    </row>
    <row r="92" spans="1:8" ht="12.75">
      <c r="A92" s="25" t="s">
        <v>173</v>
      </c>
      <c r="B92" s="27" t="s">
        <v>263</v>
      </c>
      <c r="C92" s="27" t="s">
        <v>304</v>
      </c>
      <c r="D92" s="26" t="s">
        <v>557</v>
      </c>
      <c r="E92" s="27" t="s">
        <v>324</v>
      </c>
      <c r="F92" s="72">
        <v>5</v>
      </c>
      <c r="G92" s="72">
        <v>5</v>
      </c>
      <c r="H92" s="72">
        <v>5</v>
      </c>
    </row>
    <row r="93" spans="1:8" ht="27" customHeight="1">
      <c r="A93" s="25" t="s">
        <v>558</v>
      </c>
      <c r="B93" s="27" t="s">
        <v>263</v>
      </c>
      <c r="C93" s="27" t="s">
        <v>304</v>
      </c>
      <c r="D93" s="26" t="s">
        <v>431</v>
      </c>
      <c r="E93" s="26"/>
      <c r="F93" s="72">
        <f>F94</f>
        <v>80</v>
      </c>
      <c r="G93" s="72">
        <f>G94</f>
        <v>80</v>
      </c>
      <c r="H93" s="72">
        <f>H94</f>
        <v>80</v>
      </c>
    </row>
    <row r="94" spans="1:8" ht="27" customHeight="1">
      <c r="A94" s="25" t="s">
        <v>559</v>
      </c>
      <c r="B94" s="27" t="s">
        <v>263</v>
      </c>
      <c r="C94" s="27" t="s">
        <v>304</v>
      </c>
      <c r="D94" s="26" t="s">
        <v>560</v>
      </c>
      <c r="E94" s="26"/>
      <c r="F94" s="72">
        <f>F95+F103</f>
        <v>80</v>
      </c>
      <c r="G94" s="72">
        <f>G95+G103</f>
        <v>80</v>
      </c>
      <c r="H94" s="72">
        <f>H95+H103</f>
        <v>80</v>
      </c>
    </row>
    <row r="95" spans="1:8" ht="25.5">
      <c r="A95" s="25" t="s">
        <v>57</v>
      </c>
      <c r="B95" s="27" t="s">
        <v>263</v>
      </c>
      <c r="C95" s="27" t="s">
        <v>304</v>
      </c>
      <c r="D95" s="26" t="s">
        <v>566</v>
      </c>
      <c r="E95" s="26"/>
      <c r="F95" s="72">
        <f>F96</f>
        <v>10</v>
      </c>
      <c r="G95" s="72">
        <f>G96</f>
        <v>10</v>
      </c>
      <c r="H95" s="72">
        <f>H96</f>
        <v>10</v>
      </c>
    </row>
    <row r="96" spans="1:8" ht="27" customHeight="1">
      <c r="A96" s="25" t="s">
        <v>367</v>
      </c>
      <c r="B96" s="27" t="s">
        <v>263</v>
      </c>
      <c r="C96" s="27" t="s">
        <v>304</v>
      </c>
      <c r="D96" s="26" t="s">
        <v>567</v>
      </c>
      <c r="E96" s="26"/>
      <c r="F96" s="72">
        <f>F99</f>
        <v>10</v>
      </c>
      <c r="G96" s="72">
        <f>G99</f>
        <v>10</v>
      </c>
      <c r="H96" s="72">
        <f>H99</f>
        <v>10</v>
      </c>
    </row>
    <row r="97" spans="1:8" ht="12.75" customHeight="1" hidden="1">
      <c r="A97" s="38" t="s">
        <v>199</v>
      </c>
      <c r="B97" s="27" t="s">
        <v>276</v>
      </c>
      <c r="C97" s="27" t="s">
        <v>263</v>
      </c>
      <c r="D97" s="27" t="s">
        <v>190</v>
      </c>
      <c r="E97" s="27"/>
      <c r="F97" s="72" t="e">
        <f>F98</f>
        <v>#REF!</v>
      </c>
      <c r="G97" s="72"/>
      <c r="H97" s="72"/>
    </row>
    <row r="98" spans="1:8" ht="12.75" hidden="1">
      <c r="A98" s="25" t="s">
        <v>173</v>
      </c>
      <c r="B98" s="27" t="s">
        <v>276</v>
      </c>
      <c r="C98" s="27" t="s">
        <v>263</v>
      </c>
      <c r="D98" s="27" t="s">
        <v>190</v>
      </c>
      <c r="E98" s="27" t="s">
        <v>324</v>
      </c>
      <c r="F98" s="72" t="e">
        <f>#REF!+#REF!</f>
        <v>#REF!</v>
      </c>
      <c r="G98" s="72"/>
      <c r="H98" s="72"/>
    </row>
    <row r="99" spans="1:8" ht="12.75">
      <c r="A99" s="25" t="s">
        <v>173</v>
      </c>
      <c r="B99" s="27" t="s">
        <v>263</v>
      </c>
      <c r="C99" s="27" t="s">
        <v>304</v>
      </c>
      <c r="D99" s="26" t="s">
        <v>567</v>
      </c>
      <c r="E99" s="26">
        <v>240</v>
      </c>
      <c r="F99" s="72">
        <v>10</v>
      </c>
      <c r="G99" s="72">
        <v>10</v>
      </c>
      <c r="H99" s="72">
        <v>10</v>
      </c>
    </row>
    <row r="100" spans="1:8" ht="25.5" hidden="1">
      <c r="A100" s="22" t="s">
        <v>526</v>
      </c>
      <c r="B100" s="27" t="s">
        <v>263</v>
      </c>
      <c r="C100" s="27" t="s">
        <v>304</v>
      </c>
      <c r="D100" s="26" t="s">
        <v>527</v>
      </c>
      <c r="E100" s="26"/>
      <c r="F100" s="72">
        <f>F101</f>
        <v>0</v>
      </c>
      <c r="G100" s="72"/>
      <c r="H100" s="72"/>
    </row>
    <row r="101" spans="1:8" ht="12.75" hidden="1">
      <c r="A101" s="25" t="s">
        <v>528</v>
      </c>
      <c r="B101" s="27" t="s">
        <v>263</v>
      </c>
      <c r="C101" s="27" t="s">
        <v>304</v>
      </c>
      <c r="D101" s="26" t="s">
        <v>529</v>
      </c>
      <c r="E101" s="26"/>
      <c r="F101" s="72">
        <f>F102</f>
        <v>0</v>
      </c>
      <c r="G101" s="72"/>
      <c r="H101" s="72"/>
    </row>
    <row r="102" spans="1:8" ht="12.75" hidden="1">
      <c r="A102" s="25" t="s">
        <v>173</v>
      </c>
      <c r="B102" s="27" t="s">
        <v>263</v>
      </c>
      <c r="C102" s="27" t="s">
        <v>304</v>
      </c>
      <c r="D102" s="26" t="s">
        <v>529</v>
      </c>
      <c r="E102" s="26">
        <v>240</v>
      </c>
      <c r="F102" s="72">
        <v>0</v>
      </c>
      <c r="G102" s="72"/>
      <c r="H102" s="72"/>
    </row>
    <row r="103" spans="1:8" ht="25.5">
      <c r="A103" s="22" t="s">
        <v>526</v>
      </c>
      <c r="B103" s="27" t="s">
        <v>263</v>
      </c>
      <c r="C103" s="27" t="s">
        <v>304</v>
      </c>
      <c r="D103" s="26" t="s">
        <v>569</v>
      </c>
      <c r="E103" s="26"/>
      <c r="F103" s="72">
        <f aca="true" t="shared" si="7" ref="F103:H104">F104</f>
        <v>70</v>
      </c>
      <c r="G103" s="72">
        <f t="shared" si="7"/>
        <v>70</v>
      </c>
      <c r="H103" s="72">
        <f t="shared" si="7"/>
        <v>70</v>
      </c>
    </row>
    <row r="104" spans="1:8" ht="12.75">
      <c r="A104" s="25" t="s">
        <v>528</v>
      </c>
      <c r="B104" s="27" t="s">
        <v>263</v>
      </c>
      <c r="C104" s="27" t="s">
        <v>304</v>
      </c>
      <c r="D104" s="26" t="s">
        <v>568</v>
      </c>
      <c r="E104" s="26"/>
      <c r="F104" s="72">
        <f t="shared" si="7"/>
        <v>70</v>
      </c>
      <c r="G104" s="72">
        <f t="shared" si="7"/>
        <v>70</v>
      </c>
      <c r="H104" s="72">
        <f t="shared" si="7"/>
        <v>70</v>
      </c>
    </row>
    <row r="105" spans="1:8" ht="12.75">
      <c r="A105" s="25" t="s">
        <v>173</v>
      </c>
      <c r="B105" s="27" t="s">
        <v>263</v>
      </c>
      <c r="C105" s="27" t="s">
        <v>304</v>
      </c>
      <c r="D105" s="26" t="s">
        <v>568</v>
      </c>
      <c r="E105" s="26">
        <v>240</v>
      </c>
      <c r="F105" s="72">
        <v>70</v>
      </c>
      <c r="G105" s="72">
        <v>70</v>
      </c>
      <c r="H105" s="72">
        <v>70</v>
      </c>
    </row>
    <row r="106" spans="1:8" ht="12.75">
      <c r="A106" s="25" t="s">
        <v>309</v>
      </c>
      <c r="B106" s="27" t="s">
        <v>263</v>
      </c>
      <c r="C106" s="27" t="s">
        <v>304</v>
      </c>
      <c r="D106" s="55" t="s">
        <v>414</v>
      </c>
      <c r="E106" s="27"/>
      <c r="F106" s="72">
        <f aca="true" t="shared" si="8" ref="F106:H107">F107</f>
        <v>2478.2</v>
      </c>
      <c r="G106" s="72">
        <f t="shared" si="8"/>
        <v>2478.2</v>
      </c>
      <c r="H106" s="72">
        <f t="shared" si="8"/>
        <v>2478.2</v>
      </c>
    </row>
    <row r="107" spans="1:8" ht="51">
      <c r="A107" s="25" t="s">
        <v>231</v>
      </c>
      <c r="B107" s="27" t="s">
        <v>263</v>
      </c>
      <c r="C107" s="27" t="s">
        <v>304</v>
      </c>
      <c r="D107" s="55" t="s">
        <v>432</v>
      </c>
      <c r="E107" s="27"/>
      <c r="F107" s="72">
        <f t="shared" si="8"/>
        <v>2478.2</v>
      </c>
      <c r="G107" s="72">
        <f t="shared" si="8"/>
        <v>2478.2</v>
      </c>
      <c r="H107" s="72">
        <f t="shared" si="8"/>
        <v>2478.2</v>
      </c>
    </row>
    <row r="108" spans="1:8" ht="12.75">
      <c r="A108" s="25" t="s">
        <v>339</v>
      </c>
      <c r="B108" s="27" t="s">
        <v>263</v>
      </c>
      <c r="C108" s="27" t="s">
        <v>304</v>
      </c>
      <c r="D108" s="55" t="s">
        <v>432</v>
      </c>
      <c r="E108" s="27" t="s">
        <v>338</v>
      </c>
      <c r="F108" s="72">
        <v>2478.2</v>
      </c>
      <c r="G108" s="72">
        <v>2478.2</v>
      </c>
      <c r="H108" s="72">
        <v>2478.2</v>
      </c>
    </row>
    <row r="109" spans="1:8" ht="12.75">
      <c r="A109" s="25" t="s">
        <v>358</v>
      </c>
      <c r="B109" s="27" t="s">
        <v>263</v>
      </c>
      <c r="C109" s="27" t="s">
        <v>304</v>
      </c>
      <c r="D109" s="26" t="s">
        <v>434</v>
      </c>
      <c r="E109" s="27"/>
      <c r="F109" s="72">
        <f>F110+F112</f>
        <v>1385.5</v>
      </c>
      <c r="G109" s="72">
        <f>G110+G112</f>
        <v>1385.5</v>
      </c>
      <c r="H109" s="72">
        <f>H110+H112</f>
        <v>1385.5</v>
      </c>
    </row>
    <row r="110" spans="1:8" ht="12.75">
      <c r="A110" s="25" t="s">
        <v>368</v>
      </c>
      <c r="B110" s="27" t="s">
        <v>263</v>
      </c>
      <c r="C110" s="27" t="s">
        <v>304</v>
      </c>
      <c r="D110" s="26" t="s">
        <v>474</v>
      </c>
      <c r="E110" s="27"/>
      <c r="F110" s="72">
        <f>F111</f>
        <v>984</v>
      </c>
      <c r="G110" s="72">
        <f>G111</f>
        <v>984</v>
      </c>
      <c r="H110" s="72">
        <f>H111</f>
        <v>984</v>
      </c>
    </row>
    <row r="111" spans="1:8" ht="12.75">
      <c r="A111" s="25" t="s">
        <v>339</v>
      </c>
      <c r="B111" s="27" t="s">
        <v>263</v>
      </c>
      <c r="C111" s="27" t="s">
        <v>304</v>
      </c>
      <c r="D111" s="26" t="s">
        <v>474</v>
      </c>
      <c r="E111" s="27" t="s">
        <v>338</v>
      </c>
      <c r="F111" s="72">
        <v>984</v>
      </c>
      <c r="G111" s="72">
        <v>984</v>
      </c>
      <c r="H111" s="72">
        <v>984</v>
      </c>
    </row>
    <row r="112" spans="1:8" ht="12.75">
      <c r="A112" s="25" t="s">
        <v>294</v>
      </c>
      <c r="B112" s="27" t="s">
        <v>263</v>
      </c>
      <c r="C112" s="27" t="s">
        <v>304</v>
      </c>
      <c r="D112" s="26" t="s">
        <v>475</v>
      </c>
      <c r="E112" s="27"/>
      <c r="F112" s="72">
        <f>F113+F114+F116</f>
        <v>401.5</v>
      </c>
      <c r="G112" s="72">
        <f>G113+G114+G116</f>
        <v>401.5</v>
      </c>
      <c r="H112" s="72">
        <f>H113+H114+H116</f>
        <v>401.5</v>
      </c>
    </row>
    <row r="113" spans="1:8" ht="12.75">
      <c r="A113" s="25" t="s">
        <v>173</v>
      </c>
      <c r="B113" s="27" t="s">
        <v>263</v>
      </c>
      <c r="C113" s="27" t="s">
        <v>304</v>
      </c>
      <c r="D113" s="26" t="s">
        <v>475</v>
      </c>
      <c r="E113" s="27" t="s">
        <v>324</v>
      </c>
      <c r="F113" s="72">
        <v>100</v>
      </c>
      <c r="G113" s="72">
        <v>100</v>
      </c>
      <c r="H113" s="72">
        <v>100</v>
      </c>
    </row>
    <row r="114" spans="1:8" ht="25.5">
      <c r="A114" s="25" t="s">
        <v>171</v>
      </c>
      <c r="B114" s="27" t="s">
        <v>263</v>
      </c>
      <c r="C114" s="27" t="s">
        <v>304</v>
      </c>
      <c r="D114" s="26" t="s">
        <v>475</v>
      </c>
      <c r="E114" s="27" t="s">
        <v>336</v>
      </c>
      <c r="F114" s="72">
        <v>210</v>
      </c>
      <c r="G114" s="72">
        <v>210</v>
      </c>
      <c r="H114" s="72">
        <v>210</v>
      </c>
    </row>
    <row r="115" spans="1:8" ht="51" hidden="1">
      <c r="A115" s="25" t="s">
        <v>160</v>
      </c>
      <c r="B115" s="27" t="s">
        <v>263</v>
      </c>
      <c r="C115" s="27" t="s">
        <v>304</v>
      </c>
      <c r="D115" s="26" t="s">
        <v>475</v>
      </c>
      <c r="E115" s="27" t="s">
        <v>208</v>
      </c>
      <c r="F115" s="72" t="e">
        <f>#REF!+#REF!</f>
        <v>#REF!</v>
      </c>
      <c r="G115" s="72">
        <f>K115+L115</f>
        <v>0</v>
      </c>
      <c r="H115" s="72">
        <f>L115+M115</f>
        <v>0</v>
      </c>
    </row>
    <row r="116" spans="1:8" ht="12.75">
      <c r="A116" s="25" t="s">
        <v>322</v>
      </c>
      <c r="B116" s="27" t="s">
        <v>263</v>
      </c>
      <c r="C116" s="27" t="s">
        <v>304</v>
      </c>
      <c r="D116" s="26" t="s">
        <v>475</v>
      </c>
      <c r="E116" s="27" t="s">
        <v>323</v>
      </c>
      <c r="F116" s="72">
        <v>91.5</v>
      </c>
      <c r="G116" s="72">
        <v>91.5</v>
      </c>
      <c r="H116" s="72">
        <v>91.5</v>
      </c>
    </row>
    <row r="117" spans="1:8" ht="12.75">
      <c r="A117" s="18" t="s">
        <v>359</v>
      </c>
      <c r="B117" s="20" t="s">
        <v>266</v>
      </c>
      <c r="C117" s="20"/>
      <c r="D117" s="19"/>
      <c r="E117" s="20"/>
      <c r="F117" s="94">
        <f>F118+F127</f>
        <v>312.70000000000005</v>
      </c>
      <c r="G117" s="94">
        <f>G118+G127</f>
        <v>283.2</v>
      </c>
      <c r="H117" s="94">
        <f>H118+H127</f>
        <v>283.2</v>
      </c>
    </row>
    <row r="118" spans="1:8" ht="25.5">
      <c r="A118" s="18" t="s">
        <v>521</v>
      </c>
      <c r="B118" s="20" t="s">
        <v>266</v>
      </c>
      <c r="C118" s="20" t="s">
        <v>268</v>
      </c>
      <c r="D118" s="19"/>
      <c r="E118" s="20"/>
      <c r="F118" s="94">
        <f>F119+F122</f>
        <v>157.9</v>
      </c>
      <c r="G118" s="94">
        <f>G119+G122</f>
        <v>157.9</v>
      </c>
      <c r="H118" s="94">
        <f>H119+H122</f>
        <v>157.9</v>
      </c>
    </row>
    <row r="119" spans="1:8" ht="25.5">
      <c r="A119" s="25" t="s">
        <v>396</v>
      </c>
      <c r="B119" s="27" t="s">
        <v>266</v>
      </c>
      <c r="C119" s="27" t="s">
        <v>268</v>
      </c>
      <c r="D119" s="26" t="s">
        <v>435</v>
      </c>
      <c r="E119" s="27"/>
      <c r="F119" s="72">
        <f aca="true" t="shared" si="9" ref="F119:H120">F120</f>
        <v>110</v>
      </c>
      <c r="G119" s="72">
        <f t="shared" si="9"/>
        <v>110</v>
      </c>
      <c r="H119" s="72">
        <f t="shared" si="9"/>
        <v>110</v>
      </c>
    </row>
    <row r="120" spans="1:8" ht="25.5">
      <c r="A120" s="25" t="s">
        <v>395</v>
      </c>
      <c r="B120" s="27" t="s">
        <v>266</v>
      </c>
      <c r="C120" s="27" t="s">
        <v>268</v>
      </c>
      <c r="D120" s="26" t="s">
        <v>164</v>
      </c>
      <c r="E120" s="27"/>
      <c r="F120" s="72">
        <f>F121</f>
        <v>110</v>
      </c>
      <c r="G120" s="72">
        <f t="shared" si="9"/>
        <v>110</v>
      </c>
      <c r="H120" s="72">
        <f t="shared" si="9"/>
        <v>110</v>
      </c>
    </row>
    <row r="121" spans="1:8" ht="12.75">
      <c r="A121" s="36" t="s">
        <v>173</v>
      </c>
      <c r="B121" s="27" t="s">
        <v>266</v>
      </c>
      <c r="C121" s="27" t="s">
        <v>268</v>
      </c>
      <c r="D121" s="26" t="s">
        <v>164</v>
      </c>
      <c r="E121" s="27" t="s">
        <v>324</v>
      </c>
      <c r="F121" s="72">
        <v>110</v>
      </c>
      <c r="G121" s="72">
        <v>110</v>
      </c>
      <c r="H121" s="72">
        <v>110</v>
      </c>
    </row>
    <row r="122" spans="1:8" ht="12.75">
      <c r="A122" s="36" t="s">
        <v>401</v>
      </c>
      <c r="B122" s="27" t="s">
        <v>266</v>
      </c>
      <c r="C122" s="27" t="s">
        <v>268</v>
      </c>
      <c r="D122" s="26" t="s">
        <v>418</v>
      </c>
      <c r="E122" s="27"/>
      <c r="F122" s="72">
        <f aca="true" t="shared" si="10" ref="F122:H123">F123</f>
        <v>47.9</v>
      </c>
      <c r="G122" s="72">
        <f t="shared" si="10"/>
        <v>47.9</v>
      </c>
      <c r="H122" s="72">
        <f t="shared" si="10"/>
        <v>47.9</v>
      </c>
    </row>
    <row r="123" spans="1:8" ht="12.75">
      <c r="A123" s="63" t="s">
        <v>409</v>
      </c>
      <c r="B123" s="27" t="s">
        <v>266</v>
      </c>
      <c r="C123" s="27" t="s">
        <v>268</v>
      </c>
      <c r="D123" s="26" t="s">
        <v>419</v>
      </c>
      <c r="E123" s="27"/>
      <c r="F123" s="72">
        <f t="shared" si="10"/>
        <v>47.9</v>
      </c>
      <c r="G123" s="72">
        <f t="shared" si="10"/>
        <v>47.9</v>
      </c>
      <c r="H123" s="72">
        <f t="shared" si="10"/>
        <v>47.9</v>
      </c>
    </row>
    <row r="124" spans="1:8" ht="38.25">
      <c r="A124" s="36" t="s">
        <v>140</v>
      </c>
      <c r="B124" s="27" t="s">
        <v>266</v>
      </c>
      <c r="C124" s="27" t="s">
        <v>268</v>
      </c>
      <c r="D124" s="26" t="s">
        <v>436</v>
      </c>
      <c r="E124" s="27"/>
      <c r="F124" s="72">
        <f>F125+F126</f>
        <v>47.9</v>
      </c>
      <c r="G124" s="72">
        <f>G125+G126</f>
        <v>47.9</v>
      </c>
      <c r="H124" s="72">
        <f>H125+H126</f>
        <v>47.9</v>
      </c>
    </row>
    <row r="125" spans="1:8" ht="12.75">
      <c r="A125" s="36" t="s">
        <v>320</v>
      </c>
      <c r="B125" s="27" t="s">
        <v>266</v>
      </c>
      <c r="C125" s="27" t="s">
        <v>268</v>
      </c>
      <c r="D125" s="26" t="s">
        <v>436</v>
      </c>
      <c r="E125" s="27" t="s">
        <v>321</v>
      </c>
      <c r="F125" s="72">
        <v>36.4</v>
      </c>
      <c r="G125" s="72">
        <v>36.4</v>
      </c>
      <c r="H125" s="72">
        <v>36.4</v>
      </c>
    </row>
    <row r="126" spans="1:8" ht="12.75">
      <c r="A126" s="36" t="s">
        <v>173</v>
      </c>
      <c r="B126" s="27" t="s">
        <v>266</v>
      </c>
      <c r="C126" s="27" t="s">
        <v>268</v>
      </c>
      <c r="D126" s="26" t="s">
        <v>436</v>
      </c>
      <c r="E126" s="27" t="s">
        <v>324</v>
      </c>
      <c r="F126" s="72">
        <v>11.5</v>
      </c>
      <c r="G126" s="72">
        <v>11.5</v>
      </c>
      <c r="H126" s="72">
        <v>11.5</v>
      </c>
    </row>
    <row r="127" spans="1:8" ht="25.5">
      <c r="A127" s="65" t="s">
        <v>360</v>
      </c>
      <c r="B127" s="20" t="s">
        <v>266</v>
      </c>
      <c r="C127" s="20" t="s">
        <v>289</v>
      </c>
      <c r="D127" s="19"/>
      <c r="E127" s="20"/>
      <c r="F127" s="94">
        <f aca="true" t="shared" si="11" ref="F127:H128">F128</f>
        <v>154.8</v>
      </c>
      <c r="G127" s="94">
        <f t="shared" si="11"/>
        <v>125.3</v>
      </c>
      <c r="H127" s="94">
        <f t="shared" si="11"/>
        <v>125.3</v>
      </c>
    </row>
    <row r="128" spans="1:8" ht="25.5">
      <c r="A128" s="25" t="s">
        <v>507</v>
      </c>
      <c r="B128" s="27" t="s">
        <v>266</v>
      </c>
      <c r="C128" s="27" t="s">
        <v>289</v>
      </c>
      <c r="D128" s="26" t="s">
        <v>430</v>
      </c>
      <c r="E128" s="27"/>
      <c r="F128" s="72">
        <f t="shared" si="11"/>
        <v>154.8</v>
      </c>
      <c r="G128" s="72">
        <f t="shared" si="11"/>
        <v>125.3</v>
      </c>
      <c r="H128" s="72">
        <f t="shared" si="11"/>
        <v>125.3</v>
      </c>
    </row>
    <row r="129" spans="1:8" ht="14.25" customHeight="1">
      <c r="A129" s="157" t="s">
        <v>344</v>
      </c>
      <c r="B129" s="27" t="s">
        <v>266</v>
      </c>
      <c r="C129" s="27" t="s">
        <v>289</v>
      </c>
      <c r="D129" s="26" t="s">
        <v>96</v>
      </c>
      <c r="E129" s="27"/>
      <c r="F129" s="72">
        <f>F130+F137+F133+F143</f>
        <v>154.8</v>
      </c>
      <c r="G129" s="72">
        <f>G130+G137+G133+G143</f>
        <v>125.3</v>
      </c>
      <c r="H129" s="72">
        <f>H130+H137+H133+H143</f>
        <v>125.3</v>
      </c>
    </row>
    <row r="130" spans="1:8" ht="30" customHeight="1">
      <c r="A130" s="25" t="s">
        <v>31</v>
      </c>
      <c r="B130" s="27" t="s">
        <v>266</v>
      </c>
      <c r="C130" s="27" t="s">
        <v>289</v>
      </c>
      <c r="D130" s="26" t="s">
        <v>97</v>
      </c>
      <c r="E130" s="27"/>
      <c r="F130" s="72">
        <f aca="true" t="shared" si="12" ref="F130:H131">F131</f>
        <v>0</v>
      </c>
      <c r="G130" s="72">
        <f t="shared" si="12"/>
        <v>0</v>
      </c>
      <c r="H130" s="72">
        <f t="shared" si="12"/>
        <v>0</v>
      </c>
    </row>
    <row r="131" spans="1:8" ht="12.75">
      <c r="A131" s="25" t="s">
        <v>611</v>
      </c>
      <c r="B131" s="27" t="s">
        <v>266</v>
      </c>
      <c r="C131" s="27" t="s">
        <v>289</v>
      </c>
      <c r="D131" s="26" t="s">
        <v>98</v>
      </c>
      <c r="E131" s="27"/>
      <c r="F131" s="72">
        <f t="shared" si="12"/>
        <v>0</v>
      </c>
      <c r="G131" s="72">
        <f t="shared" si="12"/>
        <v>0</v>
      </c>
      <c r="H131" s="72">
        <f t="shared" si="12"/>
        <v>0</v>
      </c>
    </row>
    <row r="132" spans="1:8" ht="12.75">
      <c r="A132" s="25" t="s">
        <v>339</v>
      </c>
      <c r="B132" s="27" t="s">
        <v>266</v>
      </c>
      <c r="C132" s="27" t="s">
        <v>289</v>
      </c>
      <c r="D132" s="26" t="s">
        <v>98</v>
      </c>
      <c r="E132" s="27" t="s">
        <v>338</v>
      </c>
      <c r="F132" s="72"/>
      <c r="G132" s="72"/>
      <c r="H132" s="72"/>
    </row>
    <row r="133" spans="1:8" ht="12.75">
      <c r="A133" s="25" t="s">
        <v>245</v>
      </c>
      <c r="B133" s="27" t="s">
        <v>266</v>
      </c>
      <c r="C133" s="27" t="s">
        <v>289</v>
      </c>
      <c r="D133" s="26" t="s">
        <v>243</v>
      </c>
      <c r="E133" s="27"/>
      <c r="F133" s="72">
        <f>F134</f>
        <v>35.3</v>
      </c>
      <c r="G133" s="72">
        <f>G134</f>
        <v>35.3</v>
      </c>
      <c r="H133" s="72">
        <f>H134</f>
        <v>35.3</v>
      </c>
    </row>
    <row r="134" spans="1:8" ht="12.75">
      <c r="A134" s="25" t="s">
        <v>361</v>
      </c>
      <c r="B134" s="27" t="s">
        <v>266</v>
      </c>
      <c r="C134" s="27" t="s">
        <v>289</v>
      </c>
      <c r="D134" s="26" t="s">
        <v>244</v>
      </c>
      <c r="E134" s="27"/>
      <c r="F134" s="72">
        <f>F136+F135</f>
        <v>35.3</v>
      </c>
      <c r="G134" s="72">
        <f>G136+G135</f>
        <v>35.3</v>
      </c>
      <c r="H134" s="72">
        <f>H136+H135</f>
        <v>35.3</v>
      </c>
    </row>
    <row r="135" spans="1:8" ht="12.75">
      <c r="A135" s="36" t="s">
        <v>173</v>
      </c>
      <c r="B135" s="27" t="s">
        <v>266</v>
      </c>
      <c r="C135" s="27" t="s">
        <v>289</v>
      </c>
      <c r="D135" s="26" t="s">
        <v>244</v>
      </c>
      <c r="E135" s="27" t="s">
        <v>324</v>
      </c>
      <c r="F135" s="72">
        <v>30.3</v>
      </c>
      <c r="G135" s="72">
        <v>30.3</v>
      </c>
      <c r="H135" s="72">
        <v>30.3</v>
      </c>
    </row>
    <row r="136" spans="1:8" ht="12.75">
      <c r="A136" s="25" t="s">
        <v>333</v>
      </c>
      <c r="B136" s="27" t="s">
        <v>266</v>
      </c>
      <c r="C136" s="27" t="s">
        <v>289</v>
      </c>
      <c r="D136" s="26" t="s">
        <v>244</v>
      </c>
      <c r="E136" s="27" t="s">
        <v>329</v>
      </c>
      <c r="F136" s="72">
        <v>5</v>
      </c>
      <c r="G136" s="72">
        <v>5</v>
      </c>
      <c r="H136" s="72">
        <v>5</v>
      </c>
    </row>
    <row r="137" spans="1:8" ht="25.5">
      <c r="A137" s="38" t="s">
        <v>122</v>
      </c>
      <c r="B137" s="27" t="s">
        <v>266</v>
      </c>
      <c r="C137" s="27" t="s">
        <v>289</v>
      </c>
      <c r="D137" s="26" t="s">
        <v>99</v>
      </c>
      <c r="E137" s="27"/>
      <c r="F137" s="72">
        <f>F141</f>
        <v>109.5</v>
      </c>
      <c r="G137" s="72">
        <f>G141</f>
        <v>80</v>
      </c>
      <c r="H137" s="72">
        <f>H141</f>
        <v>80</v>
      </c>
    </row>
    <row r="138" spans="1:8" ht="16.5" customHeight="1" hidden="1">
      <c r="A138" s="25" t="s">
        <v>141</v>
      </c>
      <c r="B138" s="27" t="s">
        <v>266</v>
      </c>
      <c r="C138" s="27" t="s">
        <v>289</v>
      </c>
      <c r="D138" s="26" t="s">
        <v>142</v>
      </c>
      <c r="E138" s="27"/>
      <c r="F138" s="72" t="e">
        <f>F139</f>
        <v>#REF!</v>
      </c>
      <c r="G138" s="72"/>
      <c r="H138" s="72"/>
    </row>
    <row r="139" spans="1:8" ht="25.5" hidden="1">
      <c r="A139" s="38" t="s">
        <v>187</v>
      </c>
      <c r="B139" s="30" t="s">
        <v>272</v>
      </c>
      <c r="C139" s="30" t="s">
        <v>266</v>
      </c>
      <c r="D139" s="95" t="s">
        <v>186</v>
      </c>
      <c r="E139" s="30"/>
      <c r="F139" s="72" t="e">
        <f>F140</f>
        <v>#REF!</v>
      </c>
      <c r="G139" s="72"/>
      <c r="H139" s="72"/>
    </row>
    <row r="140" spans="1:8" ht="12.75" hidden="1">
      <c r="A140" s="25" t="s">
        <v>339</v>
      </c>
      <c r="B140" s="30" t="s">
        <v>272</v>
      </c>
      <c r="C140" s="30" t="s">
        <v>266</v>
      </c>
      <c r="D140" s="95" t="s">
        <v>186</v>
      </c>
      <c r="E140" s="30" t="s">
        <v>338</v>
      </c>
      <c r="F140" s="72" t="e">
        <f>#REF!+#REF!</f>
        <v>#REF!</v>
      </c>
      <c r="G140" s="72"/>
      <c r="H140" s="72"/>
    </row>
    <row r="141" spans="1:8" ht="12.75">
      <c r="A141" s="25" t="s">
        <v>534</v>
      </c>
      <c r="B141" s="27" t="s">
        <v>266</v>
      </c>
      <c r="C141" s="27" t="s">
        <v>289</v>
      </c>
      <c r="D141" s="26" t="s">
        <v>142</v>
      </c>
      <c r="E141" s="30"/>
      <c r="F141" s="72">
        <f>F142</f>
        <v>109.5</v>
      </c>
      <c r="G141" s="72">
        <f>G142</f>
        <v>80</v>
      </c>
      <c r="H141" s="72">
        <f>H142</f>
        <v>80</v>
      </c>
    </row>
    <row r="142" spans="1:8" ht="12.75">
      <c r="A142" s="25" t="s">
        <v>173</v>
      </c>
      <c r="B142" s="27" t="s">
        <v>266</v>
      </c>
      <c r="C142" s="27" t="s">
        <v>289</v>
      </c>
      <c r="D142" s="26" t="s">
        <v>142</v>
      </c>
      <c r="E142" s="27" t="s">
        <v>324</v>
      </c>
      <c r="F142" s="72">
        <v>109.5</v>
      </c>
      <c r="G142" s="72">
        <v>80</v>
      </c>
      <c r="H142" s="72">
        <v>80</v>
      </c>
    </row>
    <row r="143" spans="1:8" ht="12.75">
      <c r="A143" s="25" t="s">
        <v>126</v>
      </c>
      <c r="B143" s="27" t="s">
        <v>266</v>
      </c>
      <c r="C143" s="27" t="s">
        <v>289</v>
      </c>
      <c r="D143" s="26" t="s">
        <v>100</v>
      </c>
      <c r="E143" s="27"/>
      <c r="F143" s="72">
        <f>F148</f>
        <v>10</v>
      </c>
      <c r="G143" s="72">
        <f>G148</f>
        <v>10</v>
      </c>
      <c r="H143" s="72">
        <f>H148</f>
        <v>10</v>
      </c>
    </row>
    <row r="144" spans="1:8" ht="1.5" customHeight="1" hidden="1">
      <c r="A144" s="31" t="s">
        <v>163</v>
      </c>
      <c r="B144" s="27" t="s">
        <v>272</v>
      </c>
      <c r="C144" s="27" t="s">
        <v>266</v>
      </c>
      <c r="D144" s="26" t="s">
        <v>162</v>
      </c>
      <c r="E144" s="26"/>
      <c r="F144" s="72" t="e">
        <f>F145</f>
        <v>#REF!</v>
      </c>
      <c r="G144" s="72"/>
      <c r="H144" s="72"/>
    </row>
    <row r="145" spans="1:8" ht="12.75" hidden="1">
      <c r="A145" s="25" t="s">
        <v>339</v>
      </c>
      <c r="B145" s="27" t="s">
        <v>272</v>
      </c>
      <c r="C145" s="27" t="s">
        <v>266</v>
      </c>
      <c r="D145" s="26" t="s">
        <v>162</v>
      </c>
      <c r="E145" s="26">
        <v>610</v>
      </c>
      <c r="F145" s="72" t="e">
        <f>#REF!+#REF!</f>
        <v>#REF!</v>
      </c>
      <c r="G145" s="72"/>
      <c r="H145" s="72"/>
    </row>
    <row r="146" spans="1:8" ht="25.5" hidden="1">
      <c r="A146" s="38" t="s">
        <v>189</v>
      </c>
      <c r="B146" s="32" t="s">
        <v>272</v>
      </c>
      <c r="C146" s="32" t="s">
        <v>266</v>
      </c>
      <c r="D146" s="95" t="s">
        <v>188</v>
      </c>
      <c r="E146" s="95"/>
      <c r="F146" s="72" t="e">
        <f>F147</f>
        <v>#REF!</v>
      </c>
      <c r="G146" s="72"/>
      <c r="H146" s="72"/>
    </row>
    <row r="147" spans="1:8" ht="12.75" hidden="1">
      <c r="A147" s="25" t="s">
        <v>339</v>
      </c>
      <c r="B147" s="32" t="s">
        <v>272</v>
      </c>
      <c r="C147" s="32" t="s">
        <v>266</v>
      </c>
      <c r="D147" s="95" t="s">
        <v>188</v>
      </c>
      <c r="E147" s="95">
        <v>610</v>
      </c>
      <c r="F147" s="72" t="e">
        <f>#REF!+#REF!</f>
        <v>#REF!</v>
      </c>
      <c r="G147" s="72"/>
      <c r="H147" s="72"/>
    </row>
    <row r="148" spans="1:8" ht="12.75">
      <c r="A148" s="25" t="s">
        <v>611</v>
      </c>
      <c r="B148" s="27" t="s">
        <v>266</v>
      </c>
      <c r="C148" s="27" t="s">
        <v>289</v>
      </c>
      <c r="D148" s="26" t="s">
        <v>101</v>
      </c>
      <c r="E148" s="27"/>
      <c r="F148" s="72">
        <f>F149</f>
        <v>10</v>
      </c>
      <c r="G148" s="72">
        <f>G149</f>
        <v>10</v>
      </c>
      <c r="H148" s="72">
        <f>H149</f>
        <v>10</v>
      </c>
    </row>
    <row r="149" spans="1:8" ht="12.75">
      <c r="A149" s="25" t="s">
        <v>333</v>
      </c>
      <c r="B149" s="27" t="s">
        <v>266</v>
      </c>
      <c r="C149" s="27" t="s">
        <v>289</v>
      </c>
      <c r="D149" s="26" t="s">
        <v>101</v>
      </c>
      <c r="E149" s="27" t="s">
        <v>329</v>
      </c>
      <c r="F149" s="72">
        <v>10</v>
      </c>
      <c r="G149" s="72">
        <v>10</v>
      </c>
      <c r="H149" s="72">
        <v>10</v>
      </c>
    </row>
    <row r="150" spans="1:8" ht="12.75">
      <c r="A150" s="18" t="s">
        <v>270</v>
      </c>
      <c r="B150" s="20" t="s">
        <v>264</v>
      </c>
      <c r="C150" s="20"/>
      <c r="D150" s="20"/>
      <c r="E150" s="20"/>
      <c r="F150" s="94">
        <f>F151+F169</f>
        <v>11261.4</v>
      </c>
      <c r="G150" s="94">
        <f>G151+G169</f>
        <v>12827.4</v>
      </c>
      <c r="H150" s="94">
        <f>H151+H169</f>
        <v>13557.4</v>
      </c>
    </row>
    <row r="151" spans="1:8" ht="15.75" customHeight="1">
      <c r="A151" s="18" t="s">
        <v>305</v>
      </c>
      <c r="B151" s="20" t="s">
        <v>264</v>
      </c>
      <c r="C151" s="20" t="s">
        <v>268</v>
      </c>
      <c r="D151" s="20"/>
      <c r="E151" s="20"/>
      <c r="F151" s="94">
        <f>F152</f>
        <v>11249</v>
      </c>
      <c r="G151" s="94">
        <f>G152</f>
        <v>12815</v>
      </c>
      <c r="H151" s="94">
        <f>H152</f>
        <v>13545</v>
      </c>
    </row>
    <row r="152" spans="1:8" ht="25.5">
      <c r="A152" s="25" t="s">
        <v>45</v>
      </c>
      <c r="B152" s="27" t="s">
        <v>264</v>
      </c>
      <c r="C152" s="27" t="s">
        <v>268</v>
      </c>
      <c r="D152" s="27" t="s">
        <v>254</v>
      </c>
      <c r="E152" s="27"/>
      <c r="F152" s="72">
        <f>F153+F162</f>
        <v>11249</v>
      </c>
      <c r="G152" s="72">
        <f>G153+G162</f>
        <v>12815</v>
      </c>
      <c r="H152" s="72">
        <f>H153+H162</f>
        <v>13545</v>
      </c>
    </row>
    <row r="153" spans="1:8" ht="12.75">
      <c r="A153" s="25" t="s">
        <v>32</v>
      </c>
      <c r="B153" s="27" t="s">
        <v>264</v>
      </c>
      <c r="C153" s="27" t="s">
        <v>268</v>
      </c>
      <c r="D153" s="27" t="s">
        <v>255</v>
      </c>
      <c r="E153" s="27"/>
      <c r="F153" s="72">
        <f>F154</f>
        <v>8100</v>
      </c>
      <c r="G153" s="72">
        <f>G154</f>
        <v>8100</v>
      </c>
      <c r="H153" s="72">
        <f>H154</f>
        <v>8100</v>
      </c>
    </row>
    <row r="154" spans="1:8" ht="12.75" customHeight="1">
      <c r="A154" s="36" t="s">
        <v>385</v>
      </c>
      <c r="B154" s="27" t="s">
        <v>264</v>
      </c>
      <c r="C154" s="27" t="s">
        <v>268</v>
      </c>
      <c r="D154" s="27" t="s">
        <v>256</v>
      </c>
      <c r="E154" s="27"/>
      <c r="F154" s="72">
        <f>F160+F161</f>
        <v>8100</v>
      </c>
      <c r="G154" s="72">
        <f>G160+G161</f>
        <v>8100</v>
      </c>
      <c r="H154" s="72">
        <f>H160+H161</f>
        <v>8100</v>
      </c>
    </row>
    <row r="155" spans="1:8" ht="10.5" customHeight="1" hidden="1">
      <c r="A155" s="38" t="s">
        <v>26</v>
      </c>
      <c r="B155" s="27" t="s">
        <v>272</v>
      </c>
      <c r="C155" s="27" t="s">
        <v>266</v>
      </c>
      <c r="D155" s="26" t="s">
        <v>79</v>
      </c>
      <c r="E155" s="27"/>
      <c r="F155" s="72" t="e">
        <f>F156+F158</f>
        <v>#REF!</v>
      </c>
      <c r="G155" s="72"/>
      <c r="H155" s="72"/>
    </row>
    <row r="156" spans="1:8" ht="25.5" hidden="1">
      <c r="A156" s="38" t="s">
        <v>52</v>
      </c>
      <c r="B156" s="27" t="s">
        <v>272</v>
      </c>
      <c r="C156" s="27" t="s">
        <v>266</v>
      </c>
      <c r="D156" s="26" t="s">
        <v>200</v>
      </c>
      <c r="E156" s="27"/>
      <c r="F156" s="72" t="e">
        <f>F157</f>
        <v>#REF!</v>
      </c>
      <c r="G156" s="72"/>
      <c r="H156" s="72"/>
    </row>
    <row r="157" spans="1:8" ht="12.75" hidden="1">
      <c r="A157" s="38" t="s">
        <v>339</v>
      </c>
      <c r="B157" s="27" t="s">
        <v>272</v>
      </c>
      <c r="C157" s="27" t="s">
        <v>266</v>
      </c>
      <c r="D157" s="26" t="s">
        <v>200</v>
      </c>
      <c r="E157" s="27" t="s">
        <v>338</v>
      </c>
      <c r="F157" s="72" t="e">
        <f>#REF!+#REF!</f>
        <v>#REF!</v>
      </c>
      <c r="G157" s="72"/>
      <c r="H157" s="72"/>
    </row>
    <row r="158" spans="1:8" ht="25.5" hidden="1">
      <c r="A158" s="38" t="s">
        <v>53</v>
      </c>
      <c r="B158" s="27" t="s">
        <v>272</v>
      </c>
      <c r="C158" s="27" t="s">
        <v>266</v>
      </c>
      <c r="D158" s="26" t="s">
        <v>201</v>
      </c>
      <c r="E158" s="27"/>
      <c r="F158" s="72" t="e">
        <f>F159</f>
        <v>#REF!</v>
      </c>
      <c r="G158" s="72"/>
      <c r="H158" s="72"/>
    </row>
    <row r="159" spans="1:8" ht="2.25" customHeight="1" hidden="1">
      <c r="A159" s="38" t="s">
        <v>339</v>
      </c>
      <c r="B159" s="27" t="s">
        <v>272</v>
      </c>
      <c r="C159" s="27" t="s">
        <v>266</v>
      </c>
      <c r="D159" s="26" t="s">
        <v>201</v>
      </c>
      <c r="E159" s="27" t="s">
        <v>338</v>
      </c>
      <c r="F159" s="72" t="e">
        <f>#REF!+#REF!</f>
        <v>#REF!</v>
      </c>
      <c r="G159" s="72"/>
      <c r="H159" s="72"/>
    </row>
    <row r="160" spans="1:8" ht="12.75">
      <c r="A160" s="25" t="s">
        <v>173</v>
      </c>
      <c r="B160" s="27" t="s">
        <v>264</v>
      </c>
      <c r="C160" s="27" t="s">
        <v>268</v>
      </c>
      <c r="D160" s="27" t="s">
        <v>256</v>
      </c>
      <c r="E160" s="27" t="s">
        <v>324</v>
      </c>
      <c r="F160" s="72">
        <v>2700</v>
      </c>
      <c r="G160" s="72">
        <v>2700</v>
      </c>
      <c r="H160" s="72">
        <v>2700</v>
      </c>
    </row>
    <row r="161" spans="1:8" ht="12.75">
      <c r="A161" s="36" t="s">
        <v>401</v>
      </c>
      <c r="B161" s="27" t="s">
        <v>264</v>
      </c>
      <c r="C161" s="27" t="s">
        <v>268</v>
      </c>
      <c r="D161" s="27" t="s">
        <v>256</v>
      </c>
      <c r="E161" s="27" t="s">
        <v>400</v>
      </c>
      <c r="F161" s="72">
        <v>5400</v>
      </c>
      <c r="G161" s="72">
        <v>5400</v>
      </c>
      <c r="H161" s="72">
        <v>5400</v>
      </c>
    </row>
    <row r="162" spans="1:8" ht="12" customHeight="1">
      <c r="A162" s="66" t="s">
        <v>33</v>
      </c>
      <c r="B162" s="21" t="str">
        <f>B163</f>
        <v>04</v>
      </c>
      <c r="C162" s="27" t="s">
        <v>268</v>
      </c>
      <c r="D162" s="27" t="s">
        <v>257</v>
      </c>
      <c r="E162" s="27"/>
      <c r="F162" s="72">
        <f>F163+F166</f>
        <v>3149</v>
      </c>
      <c r="G162" s="72">
        <f>G163+G166</f>
        <v>4715</v>
      </c>
      <c r="H162" s="72">
        <f>H163+H166</f>
        <v>5445</v>
      </c>
    </row>
    <row r="163" spans="1:8" ht="12.75">
      <c r="A163" s="25" t="s">
        <v>384</v>
      </c>
      <c r="B163" s="27" t="s">
        <v>264</v>
      </c>
      <c r="C163" s="27" t="s">
        <v>268</v>
      </c>
      <c r="D163" s="27" t="s">
        <v>258</v>
      </c>
      <c r="E163" s="27"/>
      <c r="F163" s="72">
        <f>F164+F165</f>
        <v>3099.9</v>
      </c>
      <c r="G163" s="72">
        <f>G164+G165</f>
        <v>4686.2</v>
      </c>
      <c r="H163" s="72">
        <f>H164+H165</f>
        <v>5389.8</v>
      </c>
    </row>
    <row r="164" spans="1:8" ht="15" customHeight="1">
      <c r="A164" s="25" t="s">
        <v>173</v>
      </c>
      <c r="B164" s="27" t="s">
        <v>264</v>
      </c>
      <c r="C164" s="27" t="s">
        <v>268</v>
      </c>
      <c r="D164" s="27" t="s">
        <v>258</v>
      </c>
      <c r="E164" s="27" t="s">
        <v>324</v>
      </c>
      <c r="F164" s="72">
        <v>3099.9</v>
      </c>
      <c r="G164" s="72">
        <v>4686.2</v>
      </c>
      <c r="H164" s="72">
        <v>5389.8</v>
      </c>
    </row>
    <row r="165" spans="1:8" ht="0.75" customHeight="1" hidden="1">
      <c r="A165" s="36" t="s">
        <v>401</v>
      </c>
      <c r="B165" s="27" t="s">
        <v>264</v>
      </c>
      <c r="C165" s="27" t="s">
        <v>268</v>
      </c>
      <c r="D165" s="27" t="s">
        <v>258</v>
      </c>
      <c r="E165" s="27" t="s">
        <v>400</v>
      </c>
      <c r="F165" s="72"/>
      <c r="G165" s="72"/>
      <c r="H165" s="72"/>
    </row>
    <row r="166" spans="1:8" ht="25.5">
      <c r="A166" s="36" t="s">
        <v>229</v>
      </c>
      <c r="B166" s="27" t="s">
        <v>264</v>
      </c>
      <c r="C166" s="27" t="s">
        <v>268</v>
      </c>
      <c r="D166" s="27" t="s">
        <v>47</v>
      </c>
      <c r="E166" s="27"/>
      <c r="F166" s="72">
        <f>F168+F167</f>
        <v>49.1</v>
      </c>
      <c r="G166" s="72">
        <f>G168+G167</f>
        <v>28.8</v>
      </c>
      <c r="H166" s="72">
        <f>H168+H167</f>
        <v>55.2</v>
      </c>
    </row>
    <row r="167" spans="1:8" ht="12" customHeight="1" hidden="1">
      <c r="A167" s="25" t="s">
        <v>173</v>
      </c>
      <c r="B167" s="27" t="s">
        <v>264</v>
      </c>
      <c r="C167" s="27" t="s">
        <v>268</v>
      </c>
      <c r="D167" s="27" t="s">
        <v>47</v>
      </c>
      <c r="E167" s="27" t="s">
        <v>324</v>
      </c>
      <c r="F167" s="72"/>
      <c r="G167" s="72"/>
      <c r="H167" s="72"/>
    </row>
    <row r="168" spans="1:8" ht="12.75">
      <c r="A168" s="36" t="s">
        <v>401</v>
      </c>
      <c r="B168" s="27" t="s">
        <v>264</v>
      </c>
      <c r="C168" s="27" t="s">
        <v>268</v>
      </c>
      <c r="D168" s="27" t="s">
        <v>47</v>
      </c>
      <c r="E168" s="27" t="s">
        <v>400</v>
      </c>
      <c r="F168" s="72">
        <v>49.1</v>
      </c>
      <c r="G168" s="72">
        <v>28.8</v>
      </c>
      <c r="H168" s="72">
        <v>55.2</v>
      </c>
    </row>
    <row r="169" spans="1:8" ht="12.75">
      <c r="A169" s="65" t="s">
        <v>316</v>
      </c>
      <c r="B169" s="59" t="s">
        <v>264</v>
      </c>
      <c r="C169" s="59" t="s">
        <v>317</v>
      </c>
      <c r="D169" s="98"/>
      <c r="E169" s="98"/>
      <c r="F169" s="94">
        <f aca="true" t="shared" si="13" ref="F169:H170">F170</f>
        <v>12.4</v>
      </c>
      <c r="G169" s="94">
        <f t="shared" si="13"/>
        <v>12.4</v>
      </c>
      <c r="H169" s="94">
        <f t="shared" si="13"/>
        <v>12.4</v>
      </c>
    </row>
    <row r="170" spans="1:8" ht="12.75">
      <c r="A170" s="36" t="s">
        <v>401</v>
      </c>
      <c r="B170" s="27" t="s">
        <v>264</v>
      </c>
      <c r="C170" s="27" t="s">
        <v>317</v>
      </c>
      <c r="D170" s="26" t="s">
        <v>418</v>
      </c>
      <c r="E170" s="27"/>
      <c r="F170" s="72">
        <f t="shared" si="13"/>
        <v>12.4</v>
      </c>
      <c r="G170" s="72">
        <f t="shared" si="13"/>
        <v>12.4</v>
      </c>
      <c r="H170" s="72">
        <f t="shared" si="13"/>
        <v>12.4</v>
      </c>
    </row>
    <row r="171" spans="1:8" ht="25.5">
      <c r="A171" s="36" t="s">
        <v>410</v>
      </c>
      <c r="B171" s="27" t="s">
        <v>264</v>
      </c>
      <c r="C171" s="27" t="s">
        <v>317</v>
      </c>
      <c r="D171" s="26" t="s">
        <v>107</v>
      </c>
      <c r="E171" s="27"/>
      <c r="F171" s="72">
        <f>F172+F174</f>
        <v>12.4</v>
      </c>
      <c r="G171" s="72">
        <f>G172+G174</f>
        <v>12.4</v>
      </c>
      <c r="H171" s="72">
        <f>H172+H174</f>
        <v>12.4</v>
      </c>
    </row>
    <row r="172" spans="1:8" ht="38.25">
      <c r="A172" s="63" t="s">
        <v>154</v>
      </c>
      <c r="B172" s="27" t="s">
        <v>264</v>
      </c>
      <c r="C172" s="27" t="s">
        <v>317</v>
      </c>
      <c r="D172" s="26" t="s">
        <v>235</v>
      </c>
      <c r="E172" s="27"/>
      <c r="F172" s="72">
        <f>F173</f>
        <v>6.2</v>
      </c>
      <c r="G172" s="72">
        <f>G173</f>
        <v>6.2</v>
      </c>
      <c r="H172" s="72">
        <f>H173</f>
        <v>6.2</v>
      </c>
    </row>
    <row r="173" spans="1:8" ht="12.75">
      <c r="A173" s="36" t="s">
        <v>401</v>
      </c>
      <c r="B173" s="27" t="s">
        <v>264</v>
      </c>
      <c r="C173" s="27" t="s">
        <v>317</v>
      </c>
      <c r="D173" s="26" t="s">
        <v>235</v>
      </c>
      <c r="E173" s="27" t="s">
        <v>400</v>
      </c>
      <c r="F173" s="72">
        <v>6.2</v>
      </c>
      <c r="G173" s="72">
        <v>6.2</v>
      </c>
      <c r="H173" s="72">
        <v>6.2</v>
      </c>
    </row>
    <row r="174" spans="1:8" ht="25.5">
      <c r="A174" s="36" t="s">
        <v>179</v>
      </c>
      <c r="B174" s="27" t="s">
        <v>264</v>
      </c>
      <c r="C174" s="27" t="s">
        <v>317</v>
      </c>
      <c r="D174" s="26" t="s">
        <v>236</v>
      </c>
      <c r="E174" s="27"/>
      <c r="F174" s="72">
        <f>F175</f>
        <v>6.2</v>
      </c>
      <c r="G174" s="72">
        <f>G175</f>
        <v>6.2</v>
      </c>
      <c r="H174" s="72">
        <f>H175</f>
        <v>6.2</v>
      </c>
    </row>
    <row r="175" spans="1:8" ht="17.25" customHeight="1">
      <c r="A175" s="63" t="s">
        <v>401</v>
      </c>
      <c r="B175" s="27" t="s">
        <v>264</v>
      </c>
      <c r="C175" s="27" t="s">
        <v>317</v>
      </c>
      <c r="D175" s="26" t="s">
        <v>236</v>
      </c>
      <c r="E175" s="27" t="s">
        <v>400</v>
      </c>
      <c r="F175" s="72">
        <v>6.2</v>
      </c>
      <c r="G175" s="72">
        <v>6.2</v>
      </c>
      <c r="H175" s="72">
        <v>6.2</v>
      </c>
    </row>
    <row r="176" spans="1:8" ht="16.5" customHeight="1">
      <c r="A176" s="18" t="s">
        <v>311</v>
      </c>
      <c r="B176" s="20" t="s">
        <v>271</v>
      </c>
      <c r="C176" s="20"/>
      <c r="D176" s="19"/>
      <c r="E176" s="20"/>
      <c r="F176" s="94">
        <f>F180+F188</f>
        <v>8900.6</v>
      </c>
      <c r="G176" s="94">
        <f>G180+G188</f>
        <v>568</v>
      </c>
      <c r="H176" s="94">
        <f>H180+H188</f>
        <v>568</v>
      </c>
    </row>
    <row r="177" spans="1:8" ht="0.75" customHeight="1" hidden="1">
      <c r="A177" s="67" t="s">
        <v>497</v>
      </c>
      <c r="B177" s="20" t="s">
        <v>272</v>
      </c>
      <c r="C177" s="20" t="s">
        <v>268</v>
      </c>
      <c r="D177" s="19" t="s">
        <v>75</v>
      </c>
      <c r="E177" s="20"/>
      <c r="F177" s="94" t="e">
        <f>F178</f>
        <v>#REF!</v>
      </c>
      <c r="G177" s="72"/>
      <c r="H177" s="72"/>
    </row>
    <row r="178" spans="1:8" ht="38.25" hidden="1">
      <c r="A178" s="68" t="s">
        <v>392</v>
      </c>
      <c r="B178" s="20" t="s">
        <v>272</v>
      </c>
      <c r="C178" s="20" t="s">
        <v>268</v>
      </c>
      <c r="D178" s="19" t="s">
        <v>76</v>
      </c>
      <c r="E178" s="20"/>
      <c r="F178" s="94" t="e">
        <f>F179</f>
        <v>#REF!</v>
      </c>
      <c r="G178" s="72"/>
      <c r="H178" s="72"/>
    </row>
    <row r="179" spans="1:8" ht="12.75" hidden="1">
      <c r="A179" s="18" t="s">
        <v>388</v>
      </c>
      <c r="B179" s="20" t="s">
        <v>272</v>
      </c>
      <c r="C179" s="20" t="s">
        <v>268</v>
      </c>
      <c r="D179" s="19" t="s">
        <v>76</v>
      </c>
      <c r="E179" s="20" t="s">
        <v>387</v>
      </c>
      <c r="F179" s="94" t="e">
        <f>#REF!+#REF!</f>
        <v>#REF!</v>
      </c>
      <c r="G179" s="72"/>
      <c r="H179" s="72"/>
    </row>
    <row r="180" spans="1:8" ht="17.25" customHeight="1">
      <c r="A180" s="18" t="s">
        <v>312</v>
      </c>
      <c r="B180" s="20" t="s">
        <v>271</v>
      </c>
      <c r="C180" s="20" t="s">
        <v>263</v>
      </c>
      <c r="D180" s="19"/>
      <c r="E180" s="20"/>
      <c r="F180" s="94">
        <f>F185+F181</f>
        <v>568</v>
      </c>
      <c r="G180" s="94">
        <f>G185+G181</f>
        <v>568</v>
      </c>
      <c r="H180" s="94">
        <f>H185+H181</f>
        <v>568</v>
      </c>
    </row>
    <row r="181" spans="1:8" ht="25.5">
      <c r="A181" s="25" t="s">
        <v>196</v>
      </c>
      <c r="B181" s="27" t="s">
        <v>271</v>
      </c>
      <c r="C181" s="27" t="s">
        <v>263</v>
      </c>
      <c r="D181" s="27" t="s">
        <v>473</v>
      </c>
      <c r="E181" s="20"/>
      <c r="F181" s="72">
        <f>F182</f>
        <v>500</v>
      </c>
      <c r="G181" s="72">
        <f aca="true" t="shared" si="14" ref="G181:H183">G182</f>
        <v>500</v>
      </c>
      <c r="H181" s="72">
        <f t="shared" si="14"/>
        <v>500</v>
      </c>
    </row>
    <row r="182" spans="1:8" ht="14.25" customHeight="1">
      <c r="A182" s="25" t="s">
        <v>48</v>
      </c>
      <c r="B182" s="27" t="s">
        <v>271</v>
      </c>
      <c r="C182" s="27" t="s">
        <v>263</v>
      </c>
      <c r="D182" s="27" t="s">
        <v>49</v>
      </c>
      <c r="E182" s="20"/>
      <c r="F182" s="72">
        <f>F183</f>
        <v>500</v>
      </c>
      <c r="G182" s="72">
        <f t="shared" si="14"/>
        <v>500</v>
      </c>
      <c r="H182" s="72">
        <f t="shared" si="14"/>
        <v>500</v>
      </c>
    </row>
    <row r="183" spans="1:8" ht="16.5" customHeight="1">
      <c r="A183" s="25" t="s">
        <v>404</v>
      </c>
      <c r="B183" s="27" t="s">
        <v>271</v>
      </c>
      <c r="C183" s="27" t="s">
        <v>263</v>
      </c>
      <c r="D183" s="27" t="s">
        <v>50</v>
      </c>
      <c r="E183" s="20"/>
      <c r="F183" s="72">
        <f>F184</f>
        <v>500</v>
      </c>
      <c r="G183" s="72">
        <f t="shared" si="14"/>
        <v>500</v>
      </c>
      <c r="H183" s="72">
        <f t="shared" si="14"/>
        <v>500</v>
      </c>
    </row>
    <row r="184" spans="1:8" ht="12.75">
      <c r="A184" s="25" t="s">
        <v>302</v>
      </c>
      <c r="B184" s="27" t="s">
        <v>271</v>
      </c>
      <c r="C184" s="27" t="s">
        <v>263</v>
      </c>
      <c r="D184" s="27" t="s">
        <v>50</v>
      </c>
      <c r="E184" s="27" t="s">
        <v>332</v>
      </c>
      <c r="F184" s="72">
        <v>500</v>
      </c>
      <c r="G184" s="72">
        <v>500</v>
      </c>
      <c r="H184" s="72">
        <v>500</v>
      </c>
    </row>
    <row r="185" spans="1:8" ht="12.75">
      <c r="A185" s="25" t="s">
        <v>312</v>
      </c>
      <c r="B185" s="27" t="s">
        <v>271</v>
      </c>
      <c r="C185" s="27" t="s">
        <v>263</v>
      </c>
      <c r="D185" s="26" t="s">
        <v>58</v>
      </c>
      <c r="E185" s="27"/>
      <c r="F185" s="72">
        <f aca="true" t="shared" si="15" ref="F185:H186">F186</f>
        <v>68</v>
      </c>
      <c r="G185" s="72">
        <f t="shared" si="15"/>
        <v>68</v>
      </c>
      <c r="H185" s="72">
        <f t="shared" si="15"/>
        <v>68</v>
      </c>
    </row>
    <row r="186" spans="1:8" ht="12.75">
      <c r="A186" s="25" t="s">
        <v>537</v>
      </c>
      <c r="B186" s="27" t="s">
        <v>271</v>
      </c>
      <c r="C186" s="27" t="s">
        <v>263</v>
      </c>
      <c r="D186" s="26" t="s">
        <v>59</v>
      </c>
      <c r="E186" s="27"/>
      <c r="F186" s="72">
        <f t="shared" si="15"/>
        <v>68</v>
      </c>
      <c r="G186" s="72">
        <f t="shared" si="15"/>
        <v>68</v>
      </c>
      <c r="H186" s="72">
        <f t="shared" si="15"/>
        <v>68</v>
      </c>
    </row>
    <row r="187" spans="1:8" ht="12.75">
      <c r="A187" s="25" t="s">
        <v>173</v>
      </c>
      <c r="B187" s="27" t="s">
        <v>271</v>
      </c>
      <c r="C187" s="27" t="s">
        <v>263</v>
      </c>
      <c r="D187" s="26" t="s">
        <v>59</v>
      </c>
      <c r="E187" s="27" t="s">
        <v>324</v>
      </c>
      <c r="F187" s="72">
        <v>68</v>
      </c>
      <c r="G187" s="72">
        <v>68</v>
      </c>
      <c r="H187" s="72">
        <v>68</v>
      </c>
    </row>
    <row r="188" spans="1:8" s="73" customFormat="1" ht="12.75">
      <c r="A188" s="158" t="s">
        <v>303</v>
      </c>
      <c r="B188" s="20" t="s">
        <v>271</v>
      </c>
      <c r="C188" s="20" t="s">
        <v>267</v>
      </c>
      <c r="D188" s="19"/>
      <c r="E188" s="20"/>
      <c r="F188" s="94">
        <f>F189</f>
        <v>8332.6</v>
      </c>
      <c r="G188" s="94">
        <f aca="true" t="shared" si="16" ref="G188:H192">G189</f>
        <v>0</v>
      </c>
      <c r="H188" s="94">
        <f t="shared" si="16"/>
        <v>0</v>
      </c>
    </row>
    <row r="189" spans="1:8" s="73" customFormat="1" ht="25.5">
      <c r="A189" s="25" t="s">
        <v>411</v>
      </c>
      <c r="B189" s="27" t="s">
        <v>271</v>
      </c>
      <c r="C189" s="27" t="s">
        <v>267</v>
      </c>
      <c r="D189" s="27" t="s">
        <v>437</v>
      </c>
      <c r="E189" s="20"/>
      <c r="F189" s="72">
        <f>F190</f>
        <v>8332.6</v>
      </c>
      <c r="G189" s="72">
        <f t="shared" si="16"/>
        <v>0</v>
      </c>
      <c r="H189" s="72">
        <f t="shared" si="16"/>
        <v>0</v>
      </c>
    </row>
    <row r="190" spans="1:8" s="73" customFormat="1" ht="12.75">
      <c r="A190" s="25" t="s">
        <v>397</v>
      </c>
      <c r="B190" s="27" t="s">
        <v>271</v>
      </c>
      <c r="C190" s="27" t="s">
        <v>267</v>
      </c>
      <c r="D190" s="27" t="s">
        <v>438</v>
      </c>
      <c r="E190" s="20"/>
      <c r="F190" s="72">
        <f>F191</f>
        <v>8332.6</v>
      </c>
      <c r="G190" s="72">
        <f t="shared" si="16"/>
        <v>0</v>
      </c>
      <c r="H190" s="72">
        <f t="shared" si="16"/>
        <v>0</v>
      </c>
    </row>
    <row r="191" spans="1:8" s="73" customFormat="1" ht="25.5">
      <c r="A191" s="25" t="s">
        <v>582</v>
      </c>
      <c r="B191" s="27" t="s">
        <v>271</v>
      </c>
      <c r="C191" s="27" t="s">
        <v>267</v>
      </c>
      <c r="D191" s="27" t="s">
        <v>144</v>
      </c>
      <c r="E191" s="20"/>
      <c r="F191" s="72">
        <f>F192</f>
        <v>8332.6</v>
      </c>
      <c r="G191" s="72">
        <f t="shared" si="16"/>
        <v>0</v>
      </c>
      <c r="H191" s="72">
        <f t="shared" si="16"/>
        <v>0</v>
      </c>
    </row>
    <row r="192" spans="1:8" s="73" customFormat="1" ht="25.5">
      <c r="A192" s="25" t="s">
        <v>561</v>
      </c>
      <c r="B192" s="27" t="s">
        <v>271</v>
      </c>
      <c r="C192" s="27" t="s">
        <v>267</v>
      </c>
      <c r="D192" s="27" t="s">
        <v>562</v>
      </c>
      <c r="E192" s="20"/>
      <c r="F192" s="72">
        <f>F193</f>
        <v>8332.6</v>
      </c>
      <c r="G192" s="72">
        <f t="shared" si="16"/>
        <v>0</v>
      </c>
      <c r="H192" s="72">
        <f t="shared" si="16"/>
        <v>0</v>
      </c>
    </row>
    <row r="193" spans="1:8" s="73" customFormat="1" ht="12.75">
      <c r="A193" s="83" t="s">
        <v>302</v>
      </c>
      <c r="B193" s="27" t="s">
        <v>271</v>
      </c>
      <c r="C193" s="27" t="s">
        <v>267</v>
      </c>
      <c r="D193" s="27" t="s">
        <v>562</v>
      </c>
      <c r="E193" s="20" t="s">
        <v>332</v>
      </c>
      <c r="F193" s="72">
        <v>8332.6</v>
      </c>
      <c r="G193" s="72">
        <v>0</v>
      </c>
      <c r="H193" s="72">
        <v>0</v>
      </c>
    </row>
    <row r="194" spans="1:8" ht="12.75">
      <c r="A194" s="18" t="s">
        <v>284</v>
      </c>
      <c r="B194" s="20" t="s">
        <v>279</v>
      </c>
      <c r="C194" s="20"/>
      <c r="D194" s="20"/>
      <c r="E194" s="20"/>
      <c r="F194" s="94">
        <f aca="true" t="shared" si="17" ref="F194:H196">F195</f>
        <v>603.3</v>
      </c>
      <c r="G194" s="94">
        <f t="shared" si="17"/>
        <v>160.3</v>
      </c>
      <c r="H194" s="94">
        <f t="shared" si="17"/>
        <v>160.3</v>
      </c>
    </row>
    <row r="195" spans="1:8" ht="12.75">
      <c r="A195" s="18" t="s">
        <v>310</v>
      </c>
      <c r="B195" s="20" t="s">
        <v>279</v>
      </c>
      <c r="C195" s="20" t="s">
        <v>271</v>
      </c>
      <c r="D195" s="20"/>
      <c r="E195" s="20"/>
      <c r="F195" s="94">
        <f>F196+F205</f>
        <v>603.3</v>
      </c>
      <c r="G195" s="94">
        <f>G196+G205</f>
        <v>160.3</v>
      </c>
      <c r="H195" s="94">
        <f>H196+H205</f>
        <v>160.3</v>
      </c>
    </row>
    <row r="196" spans="1:8" ht="25.5">
      <c r="A196" s="25" t="s">
        <v>411</v>
      </c>
      <c r="B196" s="27" t="s">
        <v>279</v>
      </c>
      <c r="C196" s="27" t="s">
        <v>271</v>
      </c>
      <c r="D196" s="27" t="s">
        <v>437</v>
      </c>
      <c r="E196" s="27"/>
      <c r="F196" s="72">
        <f t="shared" si="17"/>
        <v>603.3</v>
      </c>
      <c r="G196" s="72">
        <f t="shared" si="17"/>
        <v>0</v>
      </c>
      <c r="H196" s="72">
        <f t="shared" si="17"/>
        <v>0</v>
      </c>
    </row>
    <row r="197" spans="1:8" ht="25.5">
      <c r="A197" s="25" t="s">
        <v>394</v>
      </c>
      <c r="B197" s="27" t="s">
        <v>279</v>
      </c>
      <c r="C197" s="27" t="s">
        <v>271</v>
      </c>
      <c r="D197" s="27" t="s">
        <v>16</v>
      </c>
      <c r="E197" s="27"/>
      <c r="F197" s="72">
        <f>F198+F201</f>
        <v>603.3</v>
      </c>
      <c r="G197" s="72">
        <f>G198+G201</f>
        <v>0</v>
      </c>
      <c r="H197" s="72">
        <f>H198+H201</f>
        <v>0</v>
      </c>
    </row>
    <row r="198" spans="1:8" ht="25.5">
      <c r="A198" s="25" t="s">
        <v>18</v>
      </c>
      <c r="B198" s="27" t="s">
        <v>279</v>
      </c>
      <c r="C198" s="27" t="s">
        <v>271</v>
      </c>
      <c r="D198" s="27" t="s">
        <v>17</v>
      </c>
      <c r="E198" s="27"/>
      <c r="F198" s="72">
        <f aca="true" t="shared" si="18" ref="F198:H199">F199</f>
        <v>443</v>
      </c>
      <c r="G198" s="72">
        <f t="shared" si="18"/>
        <v>0</v>
      </c>
      <c r="H198" s="72">
        <f t="shared" si="18"/>
        <v>0</v>
      </c>
    </row>
    <row r="199" spans="1:8" ht="12.75">
      <c r="A199" s="25" t="s">
        <v>383</v>
      </c>
      <c r="B199" s="27" t="s">
        <v>279</v>
      </c>
      <c r="C199" s="27" t="s">
        <v>271</v>
      </c>
      <c r="D199" s="27" t="s">
        <v>55</v>
      </c>
      <c r="E199" s="27"/>
      <c r="F199" s="72">
        <f t="shared" si="18"/>
        <v>443</v>
      </c>
      <c r="G199" s="72">
        <f t="shared" si="18"/>
        <v>0</v>
      </c>
      <c r="H199" s="72">
        <f t="shared" si="18"/>
        <v>0</v>
      </c>
    </row>
    <row r="200" spans="1:8" ht="12.75">
      <c r="A200" s="25" t="s">
        <v>173</v>
      </c>
      <c r="B200" s="27" t="s">
        <v>279</v>
      </c>
      <c r="C200" s="27" t="s">
        <v>271</v>
      </c>
      <c r="D200" s="27" t="s">
        <v>55</v>
      </c>
      <c r="E200" s="27" t="s">
        <v>324</v>
      </c>
      <c r="F200" s="72">
        <v>443</v>
      </c>
      <c r="G200" s="72">
        <v>0</v>
      </c>
      <c r="H200" s="72">
        <v>0</v>
      </c>
    </row>
    <row r="201" spans="1:8" ht="25.5">
      <c r="A201" s="25" t="s">
        <v>27</v>
      </c>
      <c r="B201" s="27" t="s">
        <v>279</v>
      </c>
      <c r="C201" s="27" t="s">
        <v>271</v>
      </c>
      <c r="D201" s="27" t="s">
        <v>19</v>
      </c>
      <c r="E201" s="27"/>
      <c r="F201" s="72">
        <f>F202</f>
        <v>160.3</v>
      </c>
      <c r="G201" s="72">
        <f>G202</f>
        <v>0</v>
      </c>
      <c r="H201" s="72">
        <f>H202</f>
        <v>0</v>
      </c>
    </row>
    <row r="202" spans="1:8" ht="38.25">
      <c r="A202" s="25" t="s">
        <v>120</v>
      </c>
      <c r="B202" s="27" t="s">
        <v>279</v>
      </c>
      <c r="C202" s="27" t="s">
        <v>271</v>
      </c>
      <c r="D202" s="27" t="s">
        <v>20</v>
      </c>
      <c r="E202" s="27"/>
      <c r="F202" s="72">
        <f>F203+F204</f>
        <v>160.3</v>
      </c>
      <c r="G202" s="72">
        <f>G203+G204</f>
        <v>0</v>
      </c>
      <c r="H202" s="72">
        <f>H203+H204</f>
        <v>0</v>
      </c>
    </row>
    <row r="203" spans="1:8" ht="12.75">
      <c r="A203" s="25" t="s">
        <v>320</v>
      </c>
      <c r="B203" s="27" t="s">
        <v>279</v>
      </c>
      <c r="C203" s="27" t="s">
        <v>271</v>
      </c>
      <c r="D203" s="27" t="s">
        <v>20</v>
      </c>
      <c r="E203" s="27" t="s">
        <v>321</v>
      </c>
      <c r="F203" s="72">
        <v>120.3</v>
      </c>
      <c r="G203" s="162">
        <v>0</v>
      </c>
      <c r="H203" s="162">
        <v>0</v>
      </c>
    </row>
    <row r="204" spans="1:8" ht="12.75">
      <c r="A204" s="25" t="s">
        <v>173</v>
      </c>
      <c r="B204" s="27" t="s">
        <v>279</v>
      </c>
      <c r="C204" s="27" t="s">
        <v>271</v>
      </c>
      <c r="D204" s="27" t="s">
        <v>20</v>
      </c>
      <c r="E204" s="27" t="s">
        <v>324</v>
      </c>
      <c r="F204" s="72">
        <v>40</v>
      </c>
      <c r="G204" s="162">
        <v>0</v>
      </c>
      <c r="H204" s="162">
        <v>0</v>
      </c>
    </row>
    <row r="205" spans="1:8" ht="12.75">
      <c r="A205" s="25" t="s">
        <v>309</v>
      </c>
      <c r="B205" s="27" t="s">
        <v>279</v>
      </c>
      <c r="C205" s="27" t="s">
        <v>271</v>
      </c>
      <c r="D205" s="27" t="s">
        <v>414</v>
      </c>
      <c r="E205" s="27"/>
      <c r="F205" s="72">
        <f>F206</f>
        <v>0</v>
      </c>
      <c r="G205" s="72">
        <f>G206</f>
        <v>160.3</v>
      </c>
      <c r="H205" s="72">
        <f>H206</f>
        <v>160.3</v>
      </c>
    </row>
    <row r="206" spans="1:8" ht="38.25">
      <c r="A206" s="25" t="s">
        <v>120</v>
      </c>
      <c r="B206" s="27" t="s">
        <v>279</v>
      </c>
      <c r="C206" s="27" t="s">
        <v>271</v>
      </c>
      <c r="D206" s="27" t="s">
        <v>603</v>
      </c>
      <c r="E206" s="27"/>
      <c r="F206" s="72">
        <f>F207+F208</f>
        <v>0</v>
      </c>
      <c r="G206" s="72">
        <f>G207+G208</f>
        <v>160.3</v>
      </c>
      <c r="H206" s="72">
        <f>H207+H208</f>
        <v>160.3</v>
      </c>
    </row>
    <row r="207" spans="1:8" ht="12.75">
      <c r="A207" s="25" t="s">
        <v>320</v>
      </c>
      <c r="B207" s="27" t="s">
        <v>279</v>
      </c>
      <c r="C207" s="27" t="s">
        <v>271</v>
      </c>
      <c r="D207" s="27" t="s">
        <v>603</v>
      </c>
      <c r="E207" s="27" t="s">
        <v>321</v>
      </c>
      <c r="F207" s="72">
        <v>0</v>
      </c>
      <c r="G207" s="72">
        <v>120.3</v>
      </c>
      <c r="H207" s="72">
        <v>120.3</v>
      </c>
    </row>
    <row r="208" spans="1:8" ht="12.75">
      <c r="A208" s="25" t="s">
        <v>173</v>
      </c>
      <c r="B208" s="27" t="s">
        <v>279</v>
      </c>
      <c r="C208" s="27" t="s">
        <v>271</v>
      </c>
      <c r="D208" s="27" t="s">
        <v>603</v>
      </c>
      <c r="E208" s="27" t="s">
        <v>324</v>
      </c>
      <c r="F208" s="72">
        <v>0</v>
      </c>
      <c r="G208" s="72">
        <v>40</v>
      </c>
      <c r="H208" s="72">
        <v>40</v>
      </c>
    </row>
    <row r="209" spans="1:8" ht="12.75">
      <c r="A209" s="18" t="s">
        <v>273</v>
      </c>
      <c r="B209" s="20" t="s">
        <v>272</v>
      </c>
      <c r="C209" s="20"/>
      <c r="D209" s="19"/>
      <c r="E209" s="20"/>
      <c r="F209" s="94">
        <f>F210+F220+F242+F257+F294</f>
        <v>375119.4000000001</v>
      </c>
      <c r="G209" s="94">
        <f>G210+G220+G242+G257+G294</f>
        <v>374692.60000000003</v>
      </c>
      <c r="H209" s="94">
        <f>H210+H220+H242+H257+H294</f>
        <v>372054.4</v>
      </c>
    </row>
    <row r="210" spans="1:8" ht="18.75" customHeight="1">
      <c r="A210" s="18" t="s">
        <v>274</v>
      </c>
      <c r="B210" s="20" t="s">
        <v>272</v>
      </c>
      <c r="C210" s="20" t="s">
        <v>263</v>
      </c>
      <c r="D210" s="19"/>
      <c r="E210" s="20"/>
      <c r="F210" s="94">
        <f aca="true" t="shared" si="19" ref="F210:H211">F211</f>
        <v>91291.3</v>
      </c>
      <c r="G210" s="94">
        <f t="shared" si="19"/>
        <v>94138.4</v>
      </c>
      <c r="H210" s="94">
        <f t="shared" si="19"/>
        <v>93698.8</v>
      </c>
    </row>
    <row r="211" spans="1:8" ht="25.5">
      <c r="A211" s="25" t="s">
        <v>178</v>
      </c>
      <c r="B211" s="27" t="s">
        <v>272</v>
      </c>
      <c r="C211" s="27" t="s">
        <v>263</v>
      </c>
      <c r="D211" s="26" t="s">
        <v>489</v>
      </c>
      <c r="E211" s="27"/>
      <c r="F211" s="72">
        <f>F212</f>
        <v>91291.3</v>
      </c>
      <c r="G211" s="72">
        <f t="shared" si="19"/>
        <v>94138.4</v>
      </c>
      <c r="H211" s="72">
        <f t="shared" si="19"/>
        <v>93698.8</v>
      </c>
    </row>
    <row r="212" spans="1:8" ht="12.75">
      <c r="A212" s="25" t="s">
        <v>343</v>
      </c>
      <c r="B212" s="27" t="s">
        <v>272</v>
      </c>
      <c r="C212" s="27" t="s">
        <v>263</v>
      </c>
      <c r="D212" s="26" t="s">
        <v>495</v>
      </c>
      <c r="E212" s="27"/>
      <c r="F212" s="72">
        <f>F213+F218</f>
        <v>91291.3</v>
      </c>
      <c r="G212" s="72">
        <f>G213+G218</f>
        <v>94138.4</v>
      </c>
      <c r="H212" s="72">
        <f>H213+H218</f>
        <v>93698.8</v>
      </c>
    </row>
    <row r="213" spans="1:8" ht="25.5">
      <c r="A213" s="47" t="s">
        <v>508</v>
      </c>
      <c r="B213" s="27" t="s">
        <v>272</v>
      </c>
      <c r="C213" s="27" t="s">
        <v>263</v>
      </c>
      <c r="D213" s="26" t="s">
        <v>496</v>
      </c>
      <c r="E213" s="27"/>
      <c r="F213" s="72">
        <f>F214+F216</f>
        <v>91219.5</v>
      </c>
      <c r="G213" s="72">
        <f>G214+G216</f>
        <v>94066.59999999999</v>
      </c>
      <c r="H213" s="72">
        <f>H214+H216</f>
        <v>93627</v>
      </c>
    </row>
    <row r="214" spans="1:8" ht="12.75">
      <c r="A214" s="25" t="s">
        <v>275</v>
      </c>
      <c r="B214" s="27" t="s">
        <v>272</v>
      </c>
      <c r="C214" s="27" t="s">
        <v>263</v>
      </c>
      <c r="D214" s="26" t="s">
        <v>22</v>
      </c>
      <c r="E214" s="27"/>
      <c r="F214" s="72">
        <f>F215</f>
        <v>21720.3</v>
      </c>
      <c r="G214" s="72">
        <f>G215</f>
        <v>22329.2</v>
      </c>
      <c r="H214" s="72">
        <f>H215</f>
        <v>21889.6</v>
      </c>
    </row>
    <row r="215" spans="1:8" ht="12.75">
      <c r="A215" s="25" t="s">
        <v>339</v>
      </c>
      <c r="B215" s="27" t="s">
        <v>272</v>
      </c>
      <c r="C215" s="27" t="s">
        <v>263</v>
      </c>
      <c r="D215" s="26" t="s">
        <v>22</v>
      </c>
      <c r="E215" s="27" t="s">
        <v>338</v>
      </c>
      <c r="F215" s="72">
        <v>21720.3</v>
      </c>
      <c r="G215" s="72">
        <v>22329.2</v>
      </c>
      <c r="H215" s="72">
        <v>21889.6</v>
      </c>
    </row>
    <row r="216" spans="1:8" ht="60">
      <c r="A216" s="136" t="s">
        <v>583</v>
      </c>
      <c r="B216" s="27" t="s">
        <v>272</v>
      </c>
      <c r="C216" s="27" t="s">
        <v>263</v>
      </c>
      <c r="D216" s="26" t="s">
        <v>113</v>
      </c>
      <c r="E216" s="27"/>
      <c r="F216" s="72">
        <f>F217</f>
        <v>69499.2</v>
      </c>
      <c r="G216" s="72">
        <f>G217</f>
        <v>71737.4</v>
      </c>
      <c r="H216" s="72">
        <f>H217</f>
        <v>71737.4</v>
      </c>
    </row>
    <row r="217" spans="1:8" ht="12.75">
      <c r="A217" s="25" t="s">
        <v>339</v>
      </c>
      <c r="B217" s="27" t="s">
        <v>272</v>
      </c>
      <c r="C217" s="27" t="s">
        <v>263</v>
      </c>
      <c r="D217" s="26" t="s">
        <v>113</v>
      </c>
      <c r="E217" s="27" t="s">
        <v>338</v>
      </c>
      <c r="F217" s="72">
        <v>69499.2</v>
      </c>
      <c r="G217" s="72">
        <v>71737.4</v>
      </c>
      <c r="H217" s="72">
        <v>71737.4</v>
      </c>
    </row>
    <row r="218" spans="1:8" ht="38.25">
      <c r="A218" s="25" t="s">
        <v>497</v>
      </c>
      <c r="B218" s="27" t="s">
        <v>272</v>
      </c>
      <c r="C218" s="27" t="s">
        <v>263</v>
      </c>
      <c r="D218" s="26" t="s">
        <v>129</v>
      </c>
      <c r="E218" s="27"/>
      <c r="F218" s="72">
        <f>F219</f>
        <v>71.8</v>
      </c>
      <c r="G218" s="72">
        <f>G219</f>
        <v>71.8</v>
      </c>
      <c r="H218" s="72">
        <f>H219</f>
        <v>71.8</v>
      </c>
    </row>
    <row r="219" spans="1:8" ht="12.75">
      <c r="A219" s="25" t="s">
        <v>339</v>
      </c>
      <c r="B219" s="27" t="s">
        <v>272</v>
      </c>
      <c r="C219" s="27" t="s">
        <v>263</v>
      </c>
      <c r="D219" s="26" t="s">
        <v>129</v>
      </c>
      <c r="E219" s="27" t="s">
        <v>338</v>
      </c>
      <c r="F219" s="72">
        <v>71.8</v>
      </c>
      <c r="G219" s="72">
        <v>71.8</v>
      </c>
      <c r="H219" s="72">
        <v>71.8</v>
      </c>
    </row>
    <row r="220" spans="1:8" ht="12.75">
      <c r="A220" s="69" t="s">
        <v>249</v>
      </c>
      <c r="B220" s="20" t="s">
        <v>272</v>
      </c>
      <c r="C220" s="20" t="s">
        <v>267</v>
      </c>
      <c r="D220" s="20"/>
      <c r="E220" s="20"/>
      <c r="F220" s="94">
        <f>F221+F226</f>
        <v>215331.70000000004</v>
      </c>
      <c r="G220" s="94">
        <f>G221+G226</f>
        <v>216701.80000000002</v>
      </c>
      <c r="H220" s="94">
        <f>H221+H226</f>
        <v>215650.6</v>
      </c>
    </row>
    <row r="221" spans="1:8" ht="25.5">
      <c r="A221" s="25" t="s">
        <v>411</v>
      </c>
      <c r="B221" s="27" t="s">
        <v>272</v>
      </c>
      <c r="C221" s="27" t="s">
        <v>267</v>
      </c>
      <c r="D221" s="26" t="s">
        <v>437</v>
      </c>
      <c r="E221" s="27"/>
      <c r="F221" s="72">
        <f>F222</f>
        <v>180</v>
      </c>
      <c r="G221" s="72">
        <f>G222</f>
        <v>0</v>
      </c>
      <c r="H221" s="72">
        <f>H222</f>
        <v>0</v>
      </c>
    </row>
    <row r="222" spans="1:8" ht="12.75">
      <c r="A222" s="25" t="s">
        <v>397</v>
      </c>
      <c r="B222" s="27" t="s">
        <v>272</v>
      </c>
      <c r="C222" s="27" t="s">
        <v>267</v>
      </c>
      <c r="D222" s="26" t="s">
        <v>438</v>
      </c>
      <c r="E222" s="27"/>
      <c r="F222" s="72">
        <f>F224</f>
        <v>180</v>
      </c>
      <c r="G222" s="72">
        <f>G224</f>
        <v>0</v>
      </c>
      <c r="H222" s="72">
        <f>H224</f>
        <v>0</v>
      </c>
    </row>
    <row r="223" spans="1:8" ht="25.5">
      <c r="A223" s="25" t="s">
        <v>85</v>
      </c>
      <c r="B223" s="27" t="s">
        <v>272</v>
      </c>
      <c r="C223" s="27" t="s">
        <v>267</v>
      </c>
      <c r="D223" s="26" t="s">
        <v>93</v>
      </c>
      <c r="E223" s="27"/>
      <c r="F223" s="72">
        <f aca="true" t="shared" si="20" ref="F223:H224">F224</f>
        <v>180</v>
      </c>
      <c r="G223" s="72">
        <f t="shared" si="20"/>
        <v>0</v>
      </c>
      <c r="H223" s="72">
        <f t="shared" si="20"/>
        <v>0</v>
      </c>
    </row>
    <row r="224" spans="1:8" ht="12.75">
      <c r="A224" s="25" t="s">
        <v>398</v>
      </c>
      <c r="B224" s="27" t="s">
        <v>272</v>
      </c>
      <c r="C224" s="27" t="s">
        <v>267</v>
      </c>
      <c r="D224" s="26" t="s">
        <v>94</v>
      </c>
      <c r="E224" s="27"/>
      <c r="F224" s="72">
        <f t="shared" si="20"/>
        <v>180</v>
      </c>
      <c r="G224" s="72">
        <f t="shared" si="20"/>
        <v>0</v>
      </c>
      <c r="H224" s="72">
        <f t="shared" si="20"/>
        <v>0</v>
      </c>
    </row>
    <row r="225" spans="1:8" ht="12.75">
      <c r="A225" s="25" t="s">
        <v>339</v>
      </c>
      <c r="B225" s="27" t="s">
        <v>272</v>
      </c>
      <c r="C225" s="27" t="s">
        <v>267</v>
      </c>
      <c r="D225" s="26" t="s">
        <v>94</v>
      </c>
      <c r="E225" s="27" t="s">
        <v>338</v>
      </c>
      <c r="F225" s="72">
        <v>180</v>
      </c>
      <c r="G225" s="72">
        <v>0</v>
      </c>
      <c r="H225" s="72">
        <v>0</v>
      </c>
    </row>
    <row r="226" spans="1:8" ht="25.5">
      <c r="A226" s="25" t="s">
        <v>178</v>
      </c>
      <c r="B226" s="27" t="s">
        <v>272</v>
      </c>
      <c r="C226" s="27" t="s">
        <v>267</v>
      </c>
      <c r="D226" s="26" t="s">
        <v>489</v>
      </c>
      <c r="E226" s="27"/>
      <c r="F226" s="72">
        <f>F227</f>
        <v>215151.70000000004</v>
      </c>
      <c r="G226" s="72">
        <f>G227</f>
        <v>216701.80000000002</v>
      </c>
      <c r="H226" s="72">
        <f>H227</f>
        <v>215650.6</v>
      </c>
    </row>
    <row r="227" spans="1:8" ht="12.75">
      <c r="A227" s="48" t="s">
        <v>24</v>
      </c>
      <c r="B227" s="27" t="s">
        <v>272</v>
      </c>
      <c r="C227" s="27" t="s">
        <v>267</v>
      </c>
      <c r="D227" s="26" t="s">
        <v>490</v>
      </c>
      <c r="E227" s="27"/>
      <c r="F227" s="72">
        <f>F228+F233+F236+F239</f>
        <v>215151.70000000004</v>
      </c>
      <c r="G227" s="72">
        <f>G228+G233+G236+G239</f>
        <v>216701.80000000002</v>
      </c>
      <c r="H227" s="72">
        <f>H228+H233+H236+H239</f>
        <v>215650.6</v>
      </c>
    </row>
    <row r="228" spans="1:8" ht="38.25">
      <c r="A228" s="49" t="s">
        <v>509</v>
      </c>
      <c r="B228" s="27" t="s">
        <v>272</v>
      </c>
      <c r="C228" s="27" t="s">
        <v>267</v>
      </c>
      <c r="D228" s="26" t="s">
        <v>491</v>
      </c>
      <c r="E228" s="27"/>
      <c r="F228" s="72">
        <f>F229+F231</f>
        <v>200526.40000000002</v>
      </c>
      <c r="G228" s="72">
        <f>G229+G231</f>
        <v>202005.7</v>
      </c>
      <c r="H228" s="72">
        <f>H229+H231</f>
        <v>201005.6</v>
      </c>
    </row>
    <row r="229" spans="1:8" ht="12.75">
      <c r="A229" s="25" t="s">
        <v>372</v>
      </c>
      <c r="B229" s="27" t="s">
        <v>272</v>
      </c>
      <c r="C229" s="27" t="s">
        <v>267</v>
      </c>
      <c r="D229" s="26" t="s">
        <v>25</v>
      </c>
      <c r="E229" s="27"/>
      <c r="F229" s="72">
        <f>F230</f>
        <v>49511.2</v>
      </c>
      <c r="G229" s="72">
        <f>G230</f>
        <v>50897.2</v>
      </c>
      <c r="H229" s="72">
        <f>H230</f>
        <v>49897.1</v>
      </c>
    </row>
    <row r="230" spans="1:8" ht="12.75">
      <c r="A230" s="25" t="s">
        <v>339</v>
      </c>
      <c r="B230" s="27" t="s">
        <v>272</v>
      </c>
      <c r="C230" s="27" t="s">
        <v>267</v>
      </c>
      <c r="D230" s="26" t="s">
        <v>25</v>
      </c>
      <c r="E230" s="27" t="s">
        <v>338</v>
      </c>
      <c r="F230" s="72">
        <v>49511.2</v>
      </c>
      <c r="G230" s="72">
        <v>50897.2</v>
      </c>
      <c r="H230" s="72">
        <v>49897.1</v>
      </c>
    </row>
    <row r="231" spans="1:8" ht="60">
      <c r="A231" s="136" t="s">
        <v>583</v>
      </c>
      <c r="B231" s="27" t="s">
        <v>272</v>
      </c>
      <c r="C231" s="27" t="s">
        <v>267</v>
      </c>
      <c r="D231" s="26" t="s">
        <v>74</v>
      </c>
      <c r="E231" s="27"/>
      <c r="F231" s="72">
        <f>F232</f>
        <v>151015.2</v>
      </c>
      <c r="G231" s="72">
        <f>G232</f>
        <v>151108.5</v>
      </c>
      <c r="H231" s="72">
        <f>H232</f>
        <v>151108.5</v>
      </c>
    </row>
    <row r="232" spans="1:8" ht="12.75">
      <c r="A232" s="25" t="s">
        <v>339</v>
      </c>
      <c r="B232" s="27" t="s">
        <v>272</v>
      </c>
      <c r="C232" s="27" t="s">
        <v>267</v>
      </c>
      <c r="D232" s="26" t="s">
        <v>74</v>
      </c>
      <c r="E232" s="26">
        <v>610</v>
      </c>
      <c r="F232" s="72">
        <v>151015.2</v>
      </c>
      <c r="G232" s="72">
        <v>151108.5</v>
      </c>
      <c r="H232" s="72">
        <v>151108.5</v>
      </c>
    </row>
    <row r="233" spans="1:8" ht="25.5">
      <c r="A233" s="49" t="s">
        <v>498</v>
      </c>
      <c r="B233" s="27" t="s">
        <v>272</v>
      </c>
      <c r="C233" s="27" t="s">
        <v>267</v>
      </c>
      <c r="D233" s="26" t="s">
        <v>492</v>
      </c>
      <c r="E233" s="26"/>
      <c r="F233" s="72">
        <f aca="true" t="shared" si="21" ref="F233:H234">F234</f>
        <v>11154</v>
      </c>
      <c r="G233" s="72">
        <f t="shared" si="21"/>
        <v>11154</v>
      </c>
      <c r="H233" s="72">
        <f t="shared" si="21"/>
        <v>11154</v>
      </c>
    </row>
    <row r="234" spans="1:8" ht="38.25">
      <c r="A234" s="34" t="s">
        <v>232</v>
      </c>
      <c r="B234" s="27" t="s">
        <v>272</v>
      </c>
      <c r="C234" s="27" t="s">
        <v>267</v>
      </c>
      <c r="D234" s="26" t="s">
        <v>23</v>
      </c>
      <c r="E234" s="27"/>
      <c r="F234" s="72">
        <f t="shared" si="21"/>
        <v>11154</v>
      </c>
      <c r="G234" s="72">
        <f t="shared" si="21"/>
        <v>11154</v>
      </c>
      <c r="H234" s="72">
        <f t="shared" si="21"/>
        <v>11154</v>
      </c>
    </row>
    <row r="235" spans="1:8" ht="12.75">
      <c r="A235" s="25" t="s">
        <v>339</v>
      </c>
      <c r="B235" s="27" t="s">
        <v>272</v>
      </c>
      <c r="C235" s="27" t="s">
        <v>267</v>
      </c>
      <c r="D235" s="26" t="s">
        <v>23</v>
      </c>
      <c r="E235" s="27" t="s">
        <v>338</v>
      </c>
      <c r="F235" s="72">
        <v>11154</v>
      </c>
      <c r="G235" s="72">
        <v>11154</v>
      </c>
      <c r="H235" s="72">
        <v>11154</v>
      </c>
    </row>
    <row r="236" spans="1:8" ht="38.25">
      <c r="A236" s="35" t="s">
        <v>497</v>
      </c>
      <c r="B236" s="27" t="s">
        <v>272</v>
      </c>
      <c r="C236" s="27" t="s">
        <v>267</v>
      </c>
      <c r="D236" s="26" t="s">
        <v>75</v>
      </c>
      <c r="E236" s="27"/>
      <c r="F236" s="72">
        <f aca="true" t="shared" si="22" ref="F236:H237">F237</f>
        <v>947.2</v>
      </c>
      <c r="G236" s="72">
        <f t="shared" si="22"/>
        <v>947.2</v>
      </c>
      <c r="H236" s="72">
        <f t="shared" si="22"/>
        <v>947.2</v>
      </c>
    </row>
    <row r="237" spans="1:8" ht="38.25">
      <c r="A237" s="34" t="s">
        <v>392</v>
      </c>
      <c r="B237" s="27" t="s">
        <v>272</v>
      </c>
      <c r="C237" s="27" t="s">
        <v>267</v>
      </c>
      <c r="D237" s="26" t="s">
        <v>76</v>
      </c>
      <c r="E237" s="27"/>
      <c r="F237" s="72">
        <f t="shared" si="22"/>
        <v>947.2</v>
      </c>
      <c r="G237" s="72">
        <f t="shared" si="22"/>
        <v>947.2</v>
      </c>
      <c r="H237" s="72">
        <f t="shared" si="22"/>
        <v>947.2</v>
      </c>
    </row>
    <row r="238" spans="1:8" ht="12.75">
      <c r="A238" s="25" t="s">
        <v>339</v>
      </c>
      <c r="B238" s="27" t="s">
        <v>272</v>
      </c>
      <c r="C238" s="27" t="s">
        <v>267</v>
      </c>
      <c r="D238" s="26" t="s">
        <v>76</v>
      </c>
      <c r="E238" s="27" t="s">
        <v>338</v>
      </c>
      <c r="F238" s="72">
        <v>947.2</v>
      </c>
      <c r="G238" s="72">
        <v>947.2</v>
      </c>
      <c r="H238" s="72">
        <v>947.2</v>
      </c>
    </row>
    <row r="239" spans="1:8" ht="38.25">
      <c r="A239" s="49" t="s">
        <v>510</v>
      </c>
      <c r="B239" s="27" t="s">
        <v>272</v>
      </c>
      <c r="C239" s="27" t="s">
        <v>267</v>
      </c>
      <c r="D239" s="26" t="s">
        <v>493</v>
      </c>
      <c r="E239" s="27"/>
      <c r="F239" s="72">
        <f aca="true" t="shared" si="23" ref="F239:H240">F240</f>
        <v>2524.1</v>
      </c>
      <c r="G239" s="72">
        <f t="shared" si="23"/>
        <v>2594.9</v>
      </c>
      <c r="H239" s="72">
        <f t="shared" si="23"/>
        <v>2543.8</v>
      </c>
    </row>
    <row r="240" spans="1:8" ht="25.5">
      <c r="A240" s="25" t="s">
        <v>511</v>
      </c>
      <c r="B240" s="27" t="s">
        <v>272</v>
      </c>
      <c r="C240" s="27" t="s">
        <v>267</v>
      </c>
      <c r="D240" s="26" t="s">
        <v>77</v>
      </c>
      <c r="E240" s="27"/>
      <c r="F240" s="72">
        <f t="shared" si="23"/>
        <v>2524.1</v>
      </c>
      <c r="G240" s="72">
        <f t="shared" si="23"/>
        <v>2594.9</v>
      </c>
      <c r="H240" s="72">
        <f t="shared" si="23"/>
        <v>2543.8</v>
      </c>
    </row>
    <row r="241" spans="1:8" ht="12.75">
      <c r="A241" s="25" t="s">
        <v>339</v>
      </c>
      <c r="B241" s="27" t="s">
        <v>272</v>
      </c>
      <c r="C241" s="27" t="s">
        <v>267</v>
      </c>
      <c r="D241" s="26" t="s">
        <v>77</v>
      </c>
      <c r="E241" s="27" t="s">
        <v>338</v>
      </c>
      <c r="F241" s="72">
        <v>2524.1</v>
      </c>
      <c r="G241" s="72">
        <v>2594.9</v>
      </c>
      <c r="H241" s="72">
        <v>2543.8</v>
      </c>
    </row>
    <row r="242" spans="1:8" ht="17.25" customHeight="1">
      <c r="A242" s="18" t="s">
        <v>246</v>
      </c>
      <c r="B242" s="20" t="s">
        <v>272</v>
      </c>
      <c r="C242" s="20" t="s">
        <v>266</v>
      </c>
      <c r="D242" s="19"/>
      <c r="E242" s="20"/>
      <c r="F242" s="94">
        <f>F247+F252+F243</f>
        <v>22744.7</v>
      </c>
      <c r="G242" s="94">
        <f>G247+G252+G243</f>
        <v>18403.7</v>
      </c>
      <c r="H242" s="94">
        <f>H247+H252+H243</f>
        <v>18041.5</v>
      </c>
    </row>
    <row r="243" spans="1:8" ht="26.25" customHeight="1">
      <c r="A243" s="25" t="s">
        <v>379</v>
      </c>
      <c r="B243" s="27" t="s">
        <v>272</v>
      </c>
      <c r="C243" s="27" t="s">
        <v>266</v>
      </c>
      <c r="D243" s="27" t="s">
        <v>500</v>
      </c>
      <c r="E243" s="27"/>
      <c r="F243" s="72">
        <f>F244</f>
        <v>4842.8</v>
      </c>
      <c r="G243" s="72">
        <f aca="true" t="shared" si="24" ref="G243:H245">G244</f>
        <v>0</v>
      </c>
      <c r="H243" s="72">
        <f t="shared" si="24"/>
        <v>0</v>
      </c>
    </row>
    <row r="244" spans="1:8" ht="17.25" customHeight="1">
      <c r="A244" s="25" t="s">
        <v>133</v>
      </c>
      <c r="B244" s="27" t="s">
        <v>272</v>
      </c>
      <c r="C244" s="27" t="s">
        <v>266</v>
      </c>
      <c r="D244" s="27" t="s">
        <v>134</v>
      </c>
      <c r="E244" s="27"/>
      <c r="F244" s="72">
        <f>F245</f>
        <v>4842.8</v>
      </c>
      <c r="G244" s="72">
        <f t="shared" si="24"/>
        <v>0</v>
      </c>
      <c r="H244" s="72">
        <f t="shared" si="24"/>
        <v>0</v>
      </c>
    </row>
    <row r="245" spans="1:8" ht="29.25" customHeight="1">
      <c r="A245" s="25" t="s">
        <v>585</v>
      </c>
      <c r="B245" s="27" t="s">
        <v>272</v>
      </c>
      <c r="C245" s="27" t="s">
        <v>266</v>
      </c>
      <c r="D245" s="27" t="s">
        <v>553</v>
      </c>
      <c r="E245" s="27"/>
      <c r="F245" s="72">
        <f>F246</f>
        <v>4842.8</v>
      </c>
      <c r="G245" s="72">
        <f t="shared" si="24"/>
        <v>0</v>
      </c>
      <c r="H245" s="72">
        <f t="shared" si="24"/>
        <v>0</v>
      </c>
    </row>
    <row r="246" spans="1:8" ht="17.25" customHeight="1">
      <c r="A246" s="25" t="s">
        <v>302</v>
      </c>
      <c r="B246" s="27" t="s">
        <v>272</v>
      </c>
      <c r="C246" s="27" t="s">
        <v>266</v>
      </c>
      <c r="D246" s="27" t="s">
        <v>553</v>
      </c>
      <c r="E246" s="27" t="s">
        <v>332</v>
      </c>
      <c r="F246" s="72">
        <v>4842.8</v>
      </c>
      <c r="G246" s="72">
        <v>0</v>
      </c>
      <c r="H246" s="72">
        <v>0</v>
      </c>
    </row>
    <row r="247" spans="1:8" ht="25.5">
      <c r="A247" s="25" t="s">
        <v>44</v>
      </c>
      <c r="B247" s="27" t="s">
        <v>272</v>
      </c>
      <c r="C247" s="27" t="s">
        <v>266</v>
      </c>
      <c r="D247" s="27" t="s">
        <v>454</v>
      </c>
      <c r="E247" s="27"/>
      <c r="F247" s="72">
        <f>F248</f>
        <v>7563.5</v>
      </c>
      <c r="G247" s="72">
        <f aca="true" t="shared" si="25" ref="G247:H250">G248</f>
        <v>7775.5</v>
      </c>
      <c r="H247" s="72">
        <f t="shared" si="25"/>
        <v>7622.5</v>
      </c>
    </row>
    <row r="248" spans="1:8" ht="12.75">
      <c r="A248" s="25" t="s">
        <v>198</v>
      </c>
      <c r="B248" s="27" t="s">
        <v>272</v>
      </c>
      <c r="C248" s="27" t="s">
        <v>266</v>
      </c>
      <c r="D248" s="27" t="s">
        <v>60</v>
      </c>
      <c r="E248" s="27"/>
      <c r="F248" s="72">
        <f>F249</f>
        <v>7563.5</v>
      </c>
      <c r="G248" s="72">
        <f t="shared" si="25"/>
        <v>7775.5</v>
      </c>
      <c r="H248" s="72">
        <f t="shared" si="25"/>
        <v>7622.5</v>
      </c>
    </row>
    <row r="249" spans="1:8" ht="38.25">
      <c r="A249" s="25" t="s">
        <v>30</v>
      </c>
      <c r="B249" s="28" t="s">
        <v>272</v>
      </c>
      <c r="C249" s="28" t="s">
        <v>266</v>
      </c>
      <c r="D249" s="27" t="s">
        <v>86</v>
      </c>
      <c r="E249" s="28"/>
      <c r="F249" s="72">
        <f>F250</f>
        <v>7563.5</v>
      </c>
      <c r="G249" s="72">
        <f t="shared" si="25"/>
        <v>7775.5</v>
      </c>
      <c r="H249" s="72">
        <f t="shared" si="25"/>
        <v>7622.5</v>
      </c>
    </row>
    <row r="250" spans="1:8" ht="14.25">
      <c r="A250" s="25" t="s">
        <v>233</v>
      </c>
      <c r="B250" s="28" t="s">
        <v>272</v>
      </c>
      <c r="C250" s="28" t="s">
        <v>266</v>
      </c>
      <c r="D250" s="27" t="s">
        <v>87</v>
      </c>
      <c r="E250" s="45"/>
      <c r="F250" s="135">
        <f>F251</f>
        <v>7563.5</v>
      </c>
      <c r="G250" s="135">
        <f t="shared" si="25"/>
        <v>7775.5</v>
      </c>
      <c r="H250" s="135">
        <f t="shared" si="25"/>
        <v>7622.5</v>
      </c>
    </row>
    <row r="251" spans="1:8" ht="14.25">
      <c r="A251" s="25" t="s">
        <v>339</v>
      </c>
      <c r="B251" s="28" t="s">
        <v>272</v>
      </c>
      <c r="C251" s="28" t="s">
        <v>266</v>
      </c>
      <c r="D251" s="27" t="s">
        <v>87</v>
      </c>
      <c r="E251" s="28" t="s">
        <v>338</v>
      </c>
      <c r="F251" s="72">
        <v>7563.5</v>
      </c>
      <c r="G251" s="72">
        <v>7775.5</v>
      </c>
      <c r="H251" s="72">
        <v>7622.5</v>
      </c>
    </row>
    <row r="252" spans="1:8" ht="25.5">
      <c r="A252" s="25" t="s">
        <v>178</v>
      </c>
      <c r="B252" s="27" t="s">
        <v>272</v>
      </c>
      <c r="C252" s="27" t="s">
        <v>266</v>
      </c>
      <c r="D252" s="26" t="s">
        <v>489</v>
      </c>
      <c r="E252" s="27"/>
      <c r="F252" s="72">
        <f aca="true" t="shared" si="26" ref="F252:H255">F253</f>
        <v>10338.4</v>
      </c>
      <c r="G252" s="72">
        <f t="shared" si="26"/>
        <v>10628.2</v>
      </c>
      <c r="H252" s="72">
        <f t="shared" si="26"/>
        <v>10419</v>
      </c>
    </row>
    <row r="253" spans="1:8" ht="12.75">
      <c r="A253" s="25" t="s">
        <v>24</v>
      </c>
      <c r="B253" s="27" t="s">
        <v>272</v>
      </c>
      <c r="C253" s="27" t="s">
        <v>266</v>
      </c>
      <c r="D253" s="26" t="s">
        <v>490</v>
      </c>
      <c r="E253" s="27"/>
      <c r="F253" s="72">
        <f t="shared" si="26"/>
        <v>10338.4</v>
      </c>
      <c r="G253" s="72">
        <f t="shared" si="26"/>
        <v>10628.2</v>
      </c>
      <c r="H253" s="72">
        <f t="shared" si="26"/>
        <v>10419</v>
      </c>
    </row>
    <row r="254" spans="1:8" ht="25.5">
      <c r="A254" s="25" t="s">
        <v>81</v>
      </c>
      <c r="B254" s="27" t="s">
        <v>272</v>
      </c>
      <c r="C254" s="27" t="s">
        <v>266</v>
      </c>
      <c r="D254" s="27" t="s">
        <v>82</v>
      </c>
      <c r="E254" s="27"/>
      <c r="F254" s="72">
        <f t="shared" si="26"/>
        <v>10338.4</v>
      </c>
      <c r="G254" s="72">
        <f t="shared" si="26"/>
        <v>10628.2</v>
      </c>
      <c r="H254" s="72">
        <f t="shared" si="26"/>
        <v>10419</v>
      </c>
    </row>
    <row r="255" spans="1:8" ht="12.75">
      <c r="A255" s="25" t="s">
        <v>295</v>
      </c>
      <c r="B255" s="27" t="s">
        <v>272</v>
      </c>
      <c r="C255" s="27" t="s">
        <v>266</v>
      </c>
      <c r="D255" s="27" t="s">
        <v>83</v>
      </c>
      <c r="E255" s="27"/>
      <c r="F255" s="72">
        <f t="shared" si="26"/>
        <v>10338.4</v>
      </c>
      <c r="G255" s="72">
        <f t="shared" si="26"/>
        <v>10628.2</v>
      </c>
      <c r="H255" s="72">
        <f t="shared" si="26"/>
        <v>10419</v>
      </c>
    </row>
    <row r="256" spans="1:8" ht="12.75">
      <c r="A256" s="25" t="s">
        <v>339</v>
      </c>
      <c r="B256" s="27" t="s">
        <v>272</v>
      </c>
      <c r="C256" s="27" t="s">
        <v>266</v>
      </c>
      <c r="D256" s="27" t="s">
        <v>83</v>
      </c>
      <c r="E256" s="27" t="s">
        <v>338</v>
      </c>
      <c r="F256" s="72">
        <v>10338.4</v>
      </c>
      <c r="G256" s="72">
        <v>10628.2</v>
      </c>
      <c r="H256" s="72">
        <v>10419</v>
      </c>
    </row>
    <row r="257" spans="1:8" ht="12.75">
      <c r="A257" s="18" t="s">
        <v>247</v>
      </c>
      <c r="B257" s="20" t="s">
        <v>272</v>
      </c>
      <c r="C257" s="20" t="s">
        <v>272</v>
      </c>
      <c r="D257" s="20"/>
      <c r="E257" s="20"/>
      <c r="F257" s="94">
        <f>F258+F273+F278</f>
        <v>5557.2</v>
      </c>
      <c r="G257" s="94">
        <f>G258+G273+G278</f>
        <v>5374.7</v>
      </c>
      <c r="H257" s="94">
        <f>H258+H273+H278</f>
        <v>5374.7</v>
      </c>
    </row>
    <row r="258" spans="1:8" ht="25.5">
      <c r="A258" s="25" t="s">
        <v>37</v>
      </c>
      <c r="B258" s="27" t="s">
        <v>272</v>
      </c>
      <c r="C258" s="27" t="s">
        <v>272</v>
      </c>
      <c r="D258" s="27" t="s">
        <v>12</v>
      </c>
      <c r="E258" s="27"/>
      <c r="F258" s="72">
        <f>F259</f>
        <v>5064.7</v>
      </c>
      <c r="G258" s="72">
        <f>G259</f>
        <v>5064.7</v>
      </c>
      <c r="H258" s="72">
        <f>H259</f>
        <v>5064.7</v>
      </c>
    </row>
    <row r="259" spans="1:8" ht="25.5">
      <c r="A259" s="25" t="s">
        <v>38</v>
      </c>
      <c r="B259" s="27" t="s">
        <v>272</v>
      </c>
      <c r="C259" s="27" t="s">
        <v>272</v>
      </c>
      <c r="D259" s="27" t="s">
        <v>13</v>
      </c>
      <c r="E259" s="27"/>
      <c r="F259" s="72">
        <f>F260+F267+F270</f>
        <v>5064.7</v>
      </c>
      <c r="G259" s="72">
        <f>G260+G267+G270</f>
        <v>5064.7</v>
      </c>
      <c r="H259" s="72">
        <f>H260+H267+H270</f>
        <v>5064.7</v>
      </c>
    </row>
    <row r="260" spans="1:8" ht="25.5">
      <c r="A260" s="25" t="s">
        <v>21</v>
      </c>
      <c r="B260" s="27" t="s">
        <v>272</v>
      </c>
      <c r="C260" s="27" t="s">
        <v>272</v>
      </c>
      <c r="D260" s="27" t="s">
        <v>14</v>
      </c>
      <c r="E260" s="27"/>
      <c r="F260" s="72">
        <f>F263+F261+F265</f>
        <v>4784.7</v>
      </c>
      <c r="G260" s="72">
        <f>G263+G261+G265</f>
        <v>4784.7</v>
      </c>
      <c r="H260" s="72">
        <f>H263+H261+H265</f>
        <v>4784.7</v>
      </c>
    </row>
    <row r="261" spans="1:8" ht="12.75">
      <c r="A261" s="25" t="s">
        <v>368</v>
      </c>
      <c r="B261" s="27" t="s">
        <v>272</v>
      </c>
      <c r="C261" s="27" t="s">
        <v>272</v>
      </c>
      <c r="D261" s="27" t="s">
        <v>168</v>
      </c>
      <c r="E261" s="20"/>
      <c r="F261" s="72">
        <f>F262</f>
        <v>2221.8</v>
      </c>
      <c r="G261" s="72">
        <f>G262</f>
        <v>2221.8</v>
      </c>
      <c r="H261" s="72">
        <f>H262</f>
        <v>2221.8</v>
      </c>
    </row>
    <row r="262" spans="1:8" ht="12.75">
      <c r="A262" s="25" t="s">
        <v>339</v>
      </c>
      <c r="B262" s="27" t="s">
        <v>272</v>
      </c>
      <c r="C262" s="27" t="s">
        <v>272</v>
      </c>
      <c r="D262" s="27" t="s">
        <v>168</v>
      </c>
      <c r="E262" s="27" t="s">
        <v>338</v>
      </c>
      <c r="F262" s="72">
        <v>2221.8</v>
      </c>
      <c r="G262" s="72">
        <v>2221.8</v>
      </c>
      <c r="H262" s="72">
        <v>2221.8</v>
      </c>
    </row>
    <row r="263" spans="1:8" ht="12.75">
      <c r="A263" s="25" t="s">
        <v>65</v>
      </c>
      <c r="B263" s="27" t="s">
        <v>272</v>
      </c>
      <c r="C263" s="27" t="s">
        <v>272</v>
      </c>
      <c r="D263" s="27" t="s">
        <v>64</v>
      </c>
      <c r="E263" s="27"/>
      <c r="F263" s="72">
        <f>F264</f>
        <v>522.1</v>
      </c>
      <c r="G263" s="72">
        <f>G264</f>
        <v>522.1</v>
      </c>
      <c r="H263" s="72">
        <f>H264</f>
        <v>522.1</v>
      </c>
    </row>
    <row r="264" spans="1:8" ht="12.75">
      <c r="A264" s="25" t="s">
        <v>339</v>
      </c>
      <c r="B264" s="27" t="s">
        <v>272</v>
      </c>
      <c r="C264" s="27" t="s">
        <v>272</v>
      </c>
      <c r="D264" s="27" t="s">
        <v>64</v>
      </c>
      <c r="E264" s="27" t="s">
        <v>338</v>
      </c>
      <c r="F264" s="72">
        <v>522.1</v>
      </c>
      <c r="G264" s="72">
        <v>522.1</v>
      </c>
      <c r="H264" s="72">
        <v>522.1</v>
      </c>
    </row>
    <row r="265" spans="1:8" ht="38.25">
      <c r="A265" s="25" t="s">
        <v>535</v>
      </c>
      <c r="B265" s="27" t="s">
        <v>272</v>
      </c>
      <c r="C265" s="27" t="s">
        <v>272</v>
      </c>
      <c r="D265" s="27" t="s">
        <v>111</v>
      </c>
      <c r="E265" s="27"/>
      <c r="F265" s="72">
        <f>F266</f>
        <v>2040.8</v>
      </c>
      <c r="G265" s="72">
        <f>G266</f>
        <v>2040.8</v>
      </c>
      <c r="H265" s="72">
        <f>H266</f>
        <v>2040.8</v>
      </c>
    </row>
    <row r="266" spans="1:8" ht="12.75">
      <c r="A266" s="25" t="s">
        <v>339</v>
      </c>
      <c r="B266" s="27" t="s">
        <v>272</v>
      </c>
      <c r="C266" s="27" t="s">
        <v>272</v>
      </c>
      <c r="D266" s="27" t="s">
        <v>111</v>
      </c>
      <c r="E266" s="27" t="s">
        <v>338</v>
      </c>
      <c r="F266" s="72">
        <v>2040.8</v>
      </c>
      <c r="G266" s="72">
        <v>2040.8</v>
      </c>
      <c r="H266" s="72">
        <v>2040.8</v>
      </c>
    </row>
    <row r="267" spans="1:8" ht="25.5">
      <c r="A267" s="25" t="s">
        <v>28</v>
      </c>
      <c r="B267" s="27" t="s">
        <v>272</v>
      </c>
      <c r="C267" s="27" t="s">
        <v>272</v>
      </c>
      <c r="D267" s="27" t="s">
        <v>61</v>
      </c>
      <c r="E267" s="20"/>
      <c r="F267" s="72">
        <f aca="true" t="shared" si="27" ref="F267:H268">F268</f>
        <v>265</v>
      </c>
      <c r="G267" s="72">
        <f t="shared" si="27"/>
        <v>265</v>
      </c>
      <c r="H267" s="72">
        <f t="shared" si="27"/>
        <v>265</v>
      </c>
    </row>
    <row r="268" spans="1:8" ht="16.5" customHeight="1">
      <c r="A268" s="25" t="s">
        <v>65</v>
      </c>
      <c r="B268" s="27" t="s">
        <v>272</v>
      </c>
      <c r="C268" s="27" t="s">
        <v>272</v>
      </c>
      <c r="D268" s="27" t="s">
        <v>62</v>
      </c>
      <c r="E268" s="27"/>
      <c r="F268" s="72">
        <f t="shared" si="27"/>
        <v>265</v>
      </c>
      <c r="G268" s="72">
        <f t="shared" si="27"/>
        <v>265</v>
      </c>
      <c r="H268" s="72">
        <f t="shared" si="27"/>
        <v>265</v>
      </c>
    </row>
    <row r="269" spans="1:8" ht="18" customHeight="1">
      <c r="A269" s="25" t="s">
        <v>339</v>
      </c>
      <c r="B269" s="27" t="s">
        <v>272</v>
      </c>
      <c r="C269" s="27" t="s">
        <v>272</v>
      </c>
      <c r="D269" s="27" t="s">
        <v>62</v>
      </c>
      <c r="E269" s="27" t="s">
        <v>338</v>
      </c>
      <c r="F269" s="72">
        <v>265</v>
      </c>
      <c r="G269" s="72">
        <v>265</v>
      </c>
      <c r="H269" s="72">
        <v>265</v>
      </c>
    </row>
    <row r="270" spans="1:8" ht="28.5" customHeight="1">
      <c r="A270" s="25" t="s">
        <v>554</v>
      </c>
      <c r="B270" s="27" t="s">
        <v>272</v>
      </c>
      <c r="C270" s="27" t="s">
        <v>272</v>
      </c>
      <c r="D270" s="27" t="s">
        <v>555</v>
      </c>
      <c r="E270" s="27"/>
      <c r="F270" s="72">
        <f aca="true" t="shared" si="28" ref="F270:H271">F271</f>
        <v>15</v>
      </c>
      <c r="G270" s="72">
        <f t="shared" si="28"/>
        <v>15</v>
      </c>
      <c r="H270" s="72">
        <f t="shared" si="28"/>
        <v>15</v>
      </c>
    </row>
    <row r="271" spans="1:8" ht="18" customHeight="1">
      <c r="A271" s="25" t="s">
        <v>65</v>
      </c>
      <c r="B271" s="27" t="s">
        <v>272</v>
      </c>
      <c r="C271" s="27" t="s">
        <v>272</v>
      </c>
      <c r="D271" s="27" t="s">
        <v>63</v>
      </c>
      <c r="E271" s="27"/>
      <c r="F271" s="72">
        <f t="shared" si="28"/>
        <v>15</v>
      </c>
      <c r="G271" s="72">
        <f t="shared" si="28"/>
        <v>15</v>
      </c>
      <c r="H271" s="72">
        <f t="shared" si="28"/>
        <v>15</v>
      </c>
    </row>
    <row r="272" spans="1:8" ht="23.25" customHeight="1">
      <c r="A272" s="25" t="s">
        <v>339</v>
      </c>
      <c r="B272" s="27" t="s">
        <v>272</v>
      </c>
      <c r="C272" s="27" t="s">
        <v>272</v>
      </c>
      <c r="D272" s="27" t="s">
        <v>63</v>
      </c>
      <c r="E272" s="27" t="s">
        <v>338</v>
      </c>
      <c r="F272" s="72">
        <v>15</v>
      </c>
      <c r="G272" s="72">
        <v>15</v>
      </c>
      <c r="H272" s="72">
        <v>15</v>
      </c>
    </row>
    <row r="273" spans="1:8" ht="27.75" customHeight="1">
      <c r="A273" s="25" t="s">
        <v>558</v>
      </c>
      <c r="B273" s="27" t="s">
        <v>272</v>
      </c>
      <c r="C273" s="27" t="s">
        <v>272</v>
      </c>
      <c r="D273" s="26" t="s">
        <v>431</v>
      </c>
      <c r="E273" s="26"/>
      <c r="F273" s="72">
        <f>F274</f>
        <v>20</v>
      </c>
      <c r="G273" s="72">
        <f aca="true" t="shared" si="29" ref="G273:H276">G274</f>
        <v>20</v>
      </c>
      <c r="H273" s="72">
        <f t="shared" si="29"/>
        <v>20</v>
      </c>
    </row>
    <row r="274" spans="1:8" ht="27.75" customHeight="1">
      <c r="A274" s="25" t="s">
        <v>559</v>
      </c>
      <c r="B274" s="27" t="s">
        <v>272</v>
      </c>
      <c r="C274" s="27" t="s">
        <v>272</v>
      </c>
      <c r="D274" s="26" t="s">
        <v>560</v>
      </c>
      <c r="E274" s="26"/>
      <c r="F274" s="72">
        <f>F275</f>
        <v>20</v>
      </c>
      <c r="G274" s="72">
        <f t="shared" si="29"/>
        <v>20</v>
      </c>
      <c r="H274" s="72">
        <f t="shared" si="29"/>
        <v>20</v>
      </c>
    </row>
    <row r="275" spans="1:8" ht="25.5">
      <c r="A275" s="25" t="s">
        <v>57</v>
      </c>
      <c r="B275" s="27" t="s">
        <v>272</v>
      </c>
      <c r="C275" s="27" t="s">
        <v>272</v>
      </c>
      <c r="D275" s="26" t="s">
        <v>566</v>
      </c>
      <c r="E275" s="26"/>
      <c r="F275" s="72">
        <f>F276</f>
        <v>20</v>
      </c>
      <c r="G275" s="72">
        <f t="shared" si="29"/>
        <v>20</v>
      </c>
      <c r="H275" s="72">
        <f t="shared" si="29"/>
        <v>20</v>
      </c>
    </row>
    <row r="276" spans="1:8" ht="25.5">
      <c r="A276" s="25" t="s">
        <v>367</v>
      </c>
      <c r="B276" s="27" t="s">
        <v>272</v>
      </c>
      <c r="C276" s="27" t="s">
        <v>272</v>
      </c>
      <c r="D276" s="26" t="s">
        <v>567</v>
      </c>
      <c r="E276" s="26"/>
      <c r="F276" s="72">
        <f>F277</f>
        <v>20</v>
      </c>
      <c r="G276" s="72">
        <f t="shared" si="29"/>
        <v>20</v>
      </c>
      <c r="H276" s="72">
        <f t="shared" si="29"/>
        <v>20</v>
      </c>
    </row>
    <row r="277" spans="1:8" ht="12.75">
      <c r="A277" s="25" t="s">
        <v>173</v>
      </c>
      <c r="B277" s="27" t="s">
        <v>272</v>
      </c>
      <c r="C277" s="27" t="s">
        <v>272</v>
      </c>
      <c r="D277" s="26" t="s">
        <v>567</v>
      </c>
      <c r="E277" s="26">
        <v>240</v>
      </c>
      <c r="F277" s="72">
        <v>20</v>
      </c>
      <c r="G277" s="72">
        <v>20</v>
      </c>
      <c r="H277" s="72">
        <v>20</v>
      </c>
    </row>
    <row r="278" spans="1:8" ht="25.5">
      <c r="A278" s="25" t="s">
        <v>512</v>
      </c>
      <c r="B278" s="27" t="s">
        <v>272</v>
      </c>
      <c r="C278" s="27" t="s">
        <v>272</v>
      </c>
      <c r="D278" s="27" t="s">
        <v>439</v>
      </c>
      <c r="E278" s="27"/>
      <c r="F278" s="72">
        <f>F279+F282+F285+F288+F291</f>
        <v>472.5</v>
      </c>
      <c r="G278" s="72">
        <f>G279+G282+G285+G288+G291</f>
        <v>290</v>
      </c>
      <c r="H278" s="72">
        <f>H279+H282+H285+H288+H291</f>
        <v>290</v>
      </c>
    </row>
    <row r="279" spans="1:8" ht="12.75">
      <c r="A279" s="25" t="s">
        <v>440</v>
      </c>
      <c r="B279" s="27" t="s">
        <v>272</v>
      </c>
      <c r="C279" s="27" t="s">
        <v>272</v>
      </c>
      <c r="D279" s="27" t="s">
        <v>441</v>
      </c>
      <c r="E279" s="27"/>
      <c r="F279" s="72">
        <f aca="true" t="shared" si="30" ref="F279:H280">F280</f>
        <v>182.5</v>
      </c>
      <c r="G279" s="72">
        <f t="shared" si="30"/>
        <v>0</v>
      </c>
      <c r="H279" s="72">
        <f t="shared" si="30"/>
        <v>0</v>
      </c>
    </row>
    <row r="280" spans="1:8" ht="12.75">
      <c r="A280" s="25" t="s">
        <v>368</v>
      </c>
      <c r="B280" s="27" t="s">
        <v>272</v>
      </c>
      <c r="C280" s="27" t="s">
        <v>272</v>
      </c>
      <c r="D280" s="27" t="s">
        <v>442</v>
      </c>
      <c r="E280" s="27"/>
      <c r="F280" s="72">
        <f t="shared" si="30"/>
        <v>182.5</v>
      </c>
      <c r="G280" s="72">
        <f t="shared" si="30"/>
        <v>0</v>
      </c>
      <c r="H280" s="72">
        <f t="shared" si="30"/>
        <v>0</v>
      </c>
    </row>
    <row r="281" spans="1:8" ht="12.75">
      <c r="A281" s="25" t="s">
        <v>173</v>
      </c>
      <c r="B281" s="27" t="s">
        <v>272</v>
      </c>
      <c r="C281" s="27" t="s">
        <v>272</v>
      </c>
      <c r="D281" s="27" t="s">
        <v>442</v>
      </c>
      <c r="E281" s="27" t="s">
        <v>324</v>
      </c>
      <c r="F281" s="72">
        <v>182.5</v>
      </c>
      <c r="G281" s="72">
        <v>0</v>
      </c>
      <c r="H281" s="72">
        <v>0</v>
      </c>
    </row>
    <row r="282" spans="1:8" ht="12.75">
      <c r="A282" s="25" t="s">
        <v>443</v>
      </c>
      <c r="B282" s="27" t="s">
        <v>272</v>
      </c>
      <c r="C282" s="27" t="s">
        <v>272</v>
      </c>
      <c r="D282" s="27" t="s">
        <v>444</v>
      </c>
      <c r="E282" s="27"/>
      <c r="F282" s="72">
        <f aca="true" t="shared" si="31" ref="F282:H283">F283</f>
        <v>180.1</v>
      </c>
      <c r="G282" s="72">
        <f t="shared" si="31"/>
        <v>180.1</v>
      </c>
      <c r="H282" s="72">
        <f t="shared" si="31"/>
        <v>180.1</v>
      </c>
    </row>
    <row r="283" spans="1:8" ht="12.75">
      <c r="A283" s="36" t="s">
        <v>328</v>
      </c>
      <c r="B283" s="27" t="s">
        <v>272</v>
      </c>
      <c r="C283" s="27" t="s">
        <v>272</v>
      </c>
      <c r="D283" s="27" t="s">
        <v>445</v>
      </c>
      <c r="E283" s="27"/>
      <c r="F283" s="72">
        <f t="shared" si="31"/>
        <v>180.1</v>
      </c>
      <c r="G283" s="72">
        <f t="shared" si="31"/>
        <v>180.1</v>
      </c>
      <c r="H283" s="72">
        <f t="shared" si="31"/>
        <v>180.1</v>
      </c>
    </row>
    <row r="284" spans="1:8" ht="12.75">
      <c r="A284" s="25" t="s">
        <v>173</v>
      </c>
      <c r="B284" s="27" t="s">
        <v>272</v>
      </c>
      <c r="C284" s="27" t="s">
        <v>272</v>
      </c>
      <c r="D284" s="27" t="s">
        <v>445</v>
      </c>
      <c r="E284" s="27" t="s">
        <v>324</v>
      </c>
      <c r="F284" s="72">
        <v>180.1</v>
      </c>
      <c r="G284" s="72">
        <v>180.1</v>
      </c>
      <c r="H284" s="72">
        <v>180.1</v>
      </c>
    </row>
    <row r="285" spans="1:8" ht="12.75">
      <c r="A285" s="25" t="s">
        <v>447</v>
      </c>
      <c r="B285" s="27" t="s">
        <v>272</v>
      </c>
      <c r="C285" s="27" t="s">
        <v>272</v>
      </c>
      <c r="D285" s="27" t="s">
        <v>446</v>
      </c>
      <c r="E285" s="27"/>
      <c r="F285" s="72">
        <f aca="true" t="shared" si="32" ref="F285:H286">F286</f>
        <v>3.6</v>
      </c>
      <c r="G285" s="72">
        <f t="shared" si="32"/>
        <v>3.6</v>
      </c>
      <c r="H285" s="72">
        <f t="shared" si="32"/>
        <v>3.6</v>
      </c>
    </row>
    <row r="286" spans="1:8" ht="12.75">
      <c r="A286" s="36" t="s">
        <v>328</v>
      </c>
      <c r="B286" s="27" t="s">
        <v>272</v>
      </c>
      <c r="C286" s="27" t="s">
        <v>272</v>
      </c>
      <c r="D286" s="27" t="s">
        <v>448</v>
      </c>
      <c r="E286" s="27"/>
      <c r="F286" s="72">
        <f t="shared" si="32"/>
        <v>3.6</v>
      </c>
      <c r="G286" s="72">
        <f t="shared" si="32"/>
        <v>3.6</v>
      </c>
      <c r="H286" s="72">
        <f t="shared" si="32"/>
        <v>3.6</v>
      </c>
    </row>
    <row r="287" spans="1:8" ht="12.75">
      <c r="A287" s="25" t="s">
        <v>173</v>
      </c>
      <c r="B287" s="27" t="s">
        <v>272</v>
      </c>
      <c r="C287" s="27" t="s">
        <v>272</v>
      </c>
      <c r="D287" s="27" t="s">
        <v>448</v>
      </c>
      <c r="E287" s="27" t="s">
        <v>324</v>
      </c>
      <c r="F287" s="72">
        <v>3.6</v>
      </c>
      <c r="G287" s="72">
        <v>3.6</v>
      </c>
      <c r="H287" s="72">
        <v>3.6</v>
      </c>
    </row>
    <row r="288" spans="1:8" ht="25.5">
      <c r="A288" s="25" t="s">
        <v>56</v>
      </c>
      <c r="B288" s="27" t="s">
        <v>272</v>
      </c>
      <c r="C288" s="27" t="s">
        <v>272</v>
      </c>
      <c r="D288" s="27" t="s">
        <v>449</v>
      </c>
      <c r="E288" s="27"/>
      <c r="F288" s="72">
        <f aca="true" t="shared" si="33" ref="F288:H289">F289</f>
        <v>56.9</v>
      </c>
      <c r="G288" s="72">
        <f t="shared" si="33"/>
        <v>56.9</v>
      </c>
      <c r="H288" s="72">
        <f t="shared" si="33"/>
        <v>56.9</v>
      </c>
    </row>
    <row r="289" spans="1:8" ht="12.75">
      <c r="A289" s="36" t="s">
        <v>328</v>
      </c>
      <c r="B289" s="27" t="s">
        <v>272</v>
      </c>
      <c r="C289" s="27" t="s">
        <v>272</v>
      </c>
      <c r="D289" s="27" t="s">
        <v>450</v>
      </c>
      <c r="E289" s="27"/>
      <c r="F289" s="72">
        <f t="shared" si="33"/>
        <v>56.9</v>
      </c>
      <c r="G289" s="72">
        <f t="shared" si="33"/>
        <v>56.9</v>
      </c>
      <c r="H289" s="72">
        <f t="shared" si="33"/>
        <v>56.9</v>
      </c>
    </row>
    <row r="290" spans="1:8" ht="12.75">
      <c r="A290" s="25" t="s">
        <v>173</v>
      </c>
      <c r="B290" s="27" t="s">
        <v>272</v>
      </c>
      <c r="C290" s="27" t="s">
        <v>272</v>
      </c>
      <c r="D290" s="27" t="s">
        <v>450</v>
      </c>
      <c r="E290" s="27" t="s">
        <v>324</v>
      </c>
      <c r="F290" s="72">
        <v>56.9</v>
      </c>
      <c r="G290" s="72">
        <v>56.9</v>
      </c>
      <c r="H290" s="72">
        <v>56.9</v>
      </c>
    </row>
    <row r="291" spans="1:8" ht="25.5">
      <c r="A291" s="25" t="s">
        <v>451</v>
      </c>
      <c r="B291" s="27" t="s">
        <v>272</v>
      </c>
      <c r="C291" s="27" t="s">
        <v>272</v>
      </c>
      <c r="D291" s="27" t="s">
        <v>452</v>
      </c>
      <c r="E291" s="27"/>
      <c r="F291" s="72">
        <f aca="true" t="shared" si="34" ref="F291:H292">F292</f>
        <v>49.4</v>
      </c>
      <c r="G291" s="72">
        <f t="shared" si="34"/>
        <v>49.4</v>
      </c>
      <c r="H291" s="72">
        <f t="shared" si="34"/>
        <v>49.4</v>
      </c>
    </row>
    <row r="292" spans="1:8" ht="12.75">
      <c r="A292" s="36" t="s">
        <v>328</v>
      </c>
      <c r="B292" s="27" t="s">
        <v>272</v>
      </c>
      <c r="C292" s="27" t="s">
        <v>272</v>
      </c>
      <c r="D292" s="27" t="s">
        <v>453</v>
      </c>
      <c r="E292" s="27"/>
      <c r="F292" s="72">
        <f t="shared" si="34"/>
        <v>49.4</v>
      </c>
      <c r="G292" s="72">
        <f t="shared" si="34"/>
        <v>49.4</v>
      </c>
      <c r="H292" s="72">
        <f t="shared" si="34"/>
        <v>49.4</v>
      </c>
    </row>
    <row r="293" spans="1:8" ht="12.75">
      <c r="A293" s="25" t="s">
        <v>173</v>
      </c>
      <c r="B293" s="27" t="s">
        <v>272</v>
      </c>
      <c r="C293" s="27" t="s">
        <v>272</v>
      </c>
      <c r="D293" s="27" t="s">
        <v>453</v>
      </c>
      <c r="E293" s="27" t="s">
        <v>324</v>
      </c>
      <c r="F293" s="72">
        <v>49.4</v>
      </c>
      <c r="G293" s="72">
        <v>49.4</v>
      </c>
      <c r="H293" s="72">
        <v>49.4</v>
      </c>
    </row>
    <row r="294" spans="1:8" ht="12.75">
      <c r="A294" s="18" t="s">
        <v>300</v>
      </c>
      <c r="B294" s="20" t="s">
        <v>272</v>
      </c>
      <c r="C294" s="20" t="s">
        <v>268</v>
      </c>
      <c r="D294" s="20"/>
      <c r="E294" s="20"/>
      <c r="F294" s="94">
        <f>F295+F324</f>
        <v>40194.5</v>
      </c>
      <c r="G294" s="94">
        <f>G295+G324</f>
        <v>40074.00000000001</v>
      </c>
      <c r="H294" s="94">
        <f>H295+H324</f>
        <v>39288.8</v>
      </c>
    </row>
    <row r="295" spans="1:8" ht="27" customHeight="1">
      <c r="A295" s="47" t="s">
        <v>177</v>
      </c>
      <c r="B295" s="27" t="s">
        <v>272</v>
      </c>
      <c r="C295" s="27" t="s">
        <v>268</v>
      </c>
      <c r="D295" s="26" t="s">
        <v>489</v>
      </c>
      <c r="E295" s="27"/>
      <c r="F295" s="72">
        <f>F296+F310</f>
        <v>40177.5</v>
      </c>
      <c r="G295" s="72">
        <f>G296+G310</f>
        <v>40057.00000000001</v>
      </c>
      <c r="H295" s="72">
        <f>H296+H310</f>
        <v>39271.8</v>
      </c>
    </row>
    <row r="296" spans="1:8" ht="12.75">
      <c r="A296" s="49" t="s">
        <v>24</v>
      </c>
      <c r="B296" s="27" t="s">
        <v>272</v>
      </c>
      <c r="C296" s="27" t="s">
        <v>268</v>
      </c>
      <c r="D296" s="26" t="s">
        <v>490</v>
      </c>
      <c r="E296" s="27"/>
      <c r="F296" s="72">
        <f>F297+F300+F303</f>
        <v>1334.8</v>
      </c>
      <c r="G296" s="72">
        <f>G297+G300+G303</f>
        <v>126.8</v>
      </c>
      <c r="H296" s="72">
        <f>H297+H300+H303</f>
        <v>126.8</v>
      </c>
    </row>
    <row r="297" spans="1:8" ht="38.25">
      <c r="A297" s="35" t="s">
        <v>497</v>
      </c>
      <c r="B297" s="27" t="s">
        <v>272</v>
      </c>
      <c r="C297" s="27" t="s">
        <v>268</v>
      </c>
      <c r="D297" s="26" t="s">
        <v>75</v>
      </c>
      <c r="E297" s="27"/>
      <c r="F297" s="72">
        <f aca="true" t="shared" si="35" ref="F297:H298">F298</f>
        <v>46.8</v>
      </c>
      <c r="G297" s="72">
        <f t="shared" si="35"/>
        <v>46.8</v>
      </c>
      <c r="H297" s="72">
        <f t="shared" si="35"/>
        <v>46.8</v>
      </c>
    </row>
    <row r="298" spans="1:8" ht="38.25">
      <c r="A298" s="34" t="s">
        <v>392</v>
      </c>
      <c r="B298" s="27" t="s">
        <v>272</v>
      </c>
      <c r="C298" s="27" t="s">
        <v>268</v>
      </c>
      <c r="D298" s="26" t="s">
        <v>76</v>
      </c>
      <c r="E298" s="27"/>
      <c r="F298" s="72">
        <f t="shared" si="35"/>
        <v>46.8</v>
      </c>
      <c r="G298" s="72">
        <f t="shared" si="35"/>
        <v>46.8</v>
      </c>
      <c r="H298" s="72">
        <f t="shared" si="35"/>
        <v>46.8</v>
      </c>
    </row>
    <row r="299" spans="1:8" ht="12.75">
      <c r="A299" s="25" t="s">
        <v>388</v>
      </c>
      <c r="B299" s="27" t="s">
        <v>272</v>
      </c>
      <c r="C299" s="27" t="s">
        <v>268</v>
      </c>
      <c r="D299" s="26" t="s">
        <v>76</v>
      </c>
      <c r="E299" s="27" t="s">
        <v>387</v>
      </c>
      <c r="F299" s="72">
        <v>46.8</v>
      </c>
      <c r="G299" s="72">
        <v>46.8</v>
      </c>
      <c r="H299" s="72">
        <v>46.8</v>
      </c>
    </row>
    <row r="300" spans="1:8" ht="25.5">
      <c r="A300" s="31" t="s">
        <v>499</v>
      </c>
      <c r="B300" s="27" t="s">
        <v>272</v>
      </c>
      <c r="C300" s="27" t="s">
        <v>268</v>
      </c>
      <c r="D300" s="26" t="s">
        <v>494</v>
      </c>
      <c r="E300" s="27"/>
      <c r="F300" s="72">
        <f aca="true" t="shared" si="36" ref="F300:H301">F301</f>
        <v>80</v>
      </c>
      <c r="G300" s="72">
        <f t="shared" si="36"/>
        <v>80</v>
      </c>
      <c r="H300" s="72">
        <f t="shared" si="36"/>
        <v>80</v>
      </c>
    </row>
    <row r="301" spans="1:11" ht="38.25">
      <c r="A301" s="34" t="s">
        <v>392</v>
      </c>
      <c r="B301" s="27" t="s">
        <v>272</v>
      </c>
      <c r="C301" s="27" t="s">
        <v>268</v>
      </c>
      <c r="D301" s="26" t="s">
        <v>78</v>
      </c>
      <c r="E301" s="27"/>
      <c r="F301" s="72">
        <f t="shared" si="36"/>
        <v>80</v>
      </c>
      <c r="G301" s="72">
        <f t="shared" si="36"/>
        <v>80</v>
      </c>
      <c r="H301" s="72">
        <f t="shared" si="36"/>
        <v>80</v>
      </c>
      <c r="K301" t="s">
        <v>314</v>
      </c>
    </row>
    <row r="302" spans="1:8" ht="12.75">
      <c r="A302" s="25" t="s">
        <v>388</v>
      </c>
      <c r="B302" s="27" t="s">
        <v>272</v>
      </c>
      <c r="C302" s="27" t="s">
        <v>268</v>
      </c>
      <c r="D302" s="26" t="s">
        <v>78</v>
      </c>
      <c r="E302" s="27" t="s">
        <v>387</v>
      </c>
      <c r="F302" s="72">
        <v>80</v>
      </c>
      <c r="G302" s="72">
        <v>80</v>
      </c>
      <c r="H302" s="72">
        <v>80</v>
      </c>
    </row>
    <row r="303" spans="1:8" ht="12.75">
      <c r="A303" s="49" t="s">
        <v>26</v>
      </c>
      <c r="B303" s="27" t="s">
        <v>272</v>
      </c>
      <c r="C303" s="27" t="s">
        <v>268</v>
      </c>
      <c r="D303" s="26" t="s">
        <v>79</v>
      </c>
      <c r="E303" s="27"/>
      <c r="F303" s="72">
        <f>F306+F308+F304</f>
        <v>1208</v>
      </c>
      <c r="G303" s="72">
        <f>G306+G308+G304</f>
        <v>0</v>
      </c>
      <c r="H303" s="72">
        <f>H306+H308+H304</f>
        <v>0</v>
      </c>
    </row>
    <row r="304" spans="1:8" ht="40.5" customHeight="1">
      <c r="A304" s="25" t="s">
        <v>530</v>
      </c>
      <c r="B304" s="27" t="s">
        <v>272</v>
      </c>
      <c r="C304" s="27" t="s">
        <v>268</v>
      </c>
      <c r="D304" s="27" t="s">
        <v>203</v>
      </c>
      <c r="E304" s="27"/>
      <c r="F304" s="72">
        <f>F305</f>
        <v>1208</v>
      </c>
      <c r="G304" s="72">
        <f>G305</f>
        <v>0</v>
      </c>
      <c r="H304" s="72">
        <f>H305</f>
        <v>0</v>
      </c>
    </row>
    <row r="305" spans="1:8" ht="14.25" customHeight="1">
      <c r="A305" s="25" t="s">
        <v>302</v>
      </c>
      <c r="B305" s="27" t="s">
        <v>272</v>
      </c>
      <c r="C305" s="27" t="s">
        <v>268</v>
      </c>
      <c r="D305" s="27" t="s">
        <v>203</v>
      </c>
      <c r="E305" s="27" t="s">
        <v>332</v>
      </c>
      <c r="F305" s="72">
        <v>1208</v>
      </c>
      <c r="G305" s="72">
        <v>0</v>
      </c>
      <c r="H305" s="72">
        <v>0</v>
      </c>
    </row>
    <row r="306" spans="1:8" ht="0.75" customHeight="1" hidden="1">
      <c r="A306" s="34" t="s">
        <v>52</v>
      </c>
      <c r="B306" s="27" t="s">
        <v>272</v>
      </c>
      <c r="C306" s="27" t="s">
        <v>268</v>
      </c>
      <c r="D306" s="26" t="s">
        <v>80</v>
      </c>
      <c r="E306" s="27"/>
      <c r="F306" s="72">
        <f>F307</f>
        <v>0</v>
      </c>
      <c r="G306" s="72"/>
      <c r="H306" s="72"/>
    </row>
    <row r="307" spans="1:8" ht="12.75" hidden="1">
      <c r="A307" s="36" t="s">
        <v>302</v>
      </c>
      <c r="B307" s="27" t="s">
        <v>272</v>
      </c>
      <c r="C307" s="27" t="s">
        <v>268</v>
      </c>
      <c r="D307" s="26" t="s">
        <v>80</v>
      </c>
      <c r="E307" s="27" t="s">
        <v>332</v>
      </c>
      <c r="F307" s="72"/>
      <c r="G307" s="72"/>
      <c r="H307" s="72"/>
    </row>
    <row r="308" spans="1:8" ht="25.5" hidden="1">
      <c r="A308" s="36" t="s">
        <v>533</v>
      </c>
      <c r="B308" s="27" t="s">
        <v>272</v>
      </c>
      <c r="C308" s="27" t="s">
        <v>268</v>
      </c>
      <c r="D308" s="26" t="s">
        <v>118</v>
      </c>
      <c r="E308" s="27"/>
      <c r="F308" s="72">
        <f>F309</f>
        <v>0</v>
      </c>
      <c r="G308" s="72"/>
      <c r="H308" s="72"/>
    </row>
    <row r="309" spans="1:8" ht="12.75" hidden="1">
      <c r="A309" s="36" t="s">
        <v>302</v>
      </c>
      <c r="B309" s="27" t="s">
        <v>272</v>
      </c>
      <c r="C309" s="27" t="s">
        <v>268</v>
      </c>
      <c r="D309" s="26" t="s">
        <v>118</v>
      </c>
      <c r="E309" s="27" t="s">
        <v>332</v>
      </c>
      <c r="F309" s="72">
        <v>0</v>
      </c>
      <c r="G309" s="72"/>
      <c r="H309" s="72"/>
    </row>
    <row r="310" spans="1:8" ht="12.75">
      <c r="A310" s="50" t="s">
        <v>54</v>
      </c>
      <c r="B310" s="27" t="s">
        <v>272</v>
      </c>
      <c r="C310" s="27" t="s">
        <v>268</v>
      </c>
      <c r="D310" s="27" t="s">
        <v>124</v>
      </c>
      <c r="E310" s="27"/>
      <c r="F310" s="72">
        <f>F311+F316</f>
        <v>38842.7</v>
      </c>
      <c r="G310" s="72">
        <f>G311+G316</f>
        <v>39930.200000000004</v>
      </c>
      <c r="H310" s="72">
        <f>H311+H316</f>
        <v>39145</v>
      </c>
    </row>
    <row r="311" spans="1:8" ht="63.75">
      <c r="A311" s="31" t="s">
        <v>513</v>
      </c>
      <c r="B311" s="27" t="s">
        <v>272</v>
      </c>
      <c r="C311" s="27" t="s">
        <v>268</v>
      </c>
      <c r="D311" s="27" t="s">
        <v>250</v>
      </c>
      <c r="E311" s="27"/>
      <c r="F311" s="72">
        <f>F312</f>
        <v>36335.799999999996</v>
      </c>
      <c r="G311" s="72">
        <f>G312</f>
        <v>37353.200000000004</v>
      </c>
      <c r="H311" s="72">
        <f>H312</f>
        <v>36618.7</v>
      </c>
    </row>
    <row r="312" spans="1:8" ht="36" customHeight="1">
      <c r="A312" s="25" t="s">
        <v>381</v>
      </c>
      <c r="B312" s="27" t="s">
        <v>272</v>
      </c>
      <c r="C312" s="27" t="s">
        <v>268</v>
      </c>
      <c r="D312" s="27" t="s">
        <v>251</v>
      </c>
      <c r="E312" s="27"/>
      <c r="F312" s="72">
        <f>F315+F313+F314</f>
        <v>36335.799999999996</v>
      </c>
      <c r="G312" s="72">
        <f>G315+G313+G314</f>
        <v>37353.200000000004</v>
      </c>
      <c r="H312" s="72">
        <f>H315+H313+H314</f>
        <v>36618.7</v>
      </c>
    </row>
    <row r="313" spans="1:8" ht="15.75" customHeight="1">
      <c r="A313" s="25" t="s">
        <v>327</v>
      </c>
      <c r="B313" s="27" t="s">
        <v>272</v>
      </c>
      <c r="C313" s="27" t="s">
        <v>268</v>
      </c>
      <c r="D313" s="27" t="s">
        <v>251</v>
      </c>
      <c r="E313" s="27" t="s">
        <v>299</v>
      </c>
      <c r="F313" s="72">
        <v>35092.2</v>
      </c>
      <c r="G313" s="72">
        <v>36075.9</v>
      </c>
      <c r="H313" s="72">
        <v>35365.7</v>
      </c>
    </row>
    <row r="314" spans="1:8" ht="15.75" customHeight="1">
      <c r="A314" s="25" t="s">
        <v>173</v>
      </c>
      <c r="B314" s="27" t="s">
        <v>272</v>
      </c>
      <c r="C314" s="27" t="s">
        <v>268</v>
      </c>
      <c r="D314" s="27" t="s">
        <v>251</v>
      </c>
      <c r="E314" s="27" t="s">
        <v>324</v>
      </c>
      <c r="F314" s="72">
        <v>1203.6</v>
      </c>
      <c r="G314" s="72">
        <v>1237.3</v>
      </c>
      <c r="H314" s="72">
        <v>1213</v>
      </c>
    </row>
    <row r="315" spans="1:8" ht="12.75">
      <c r="A315" s="25" t="s">
        <v>322</v>
      </c>
      <c r="B315" s="27" t="s">
        <v>272</v>
      </c>
      <c r="C315" s="27" t="s">
        <v>268</v>
      </c>
      <c r="D315" s="27" t="s">
        <v>251</v>
      </c>
      <c r="E315" s="27" t="s">
        <v>323</v>
      </c>
      <c r="F315" s="72">
        <v>40</v>
      </c>
      <c r="G315" s="72">
        <v>40</v>
      </c>
      <c r="H315" s="72">
        <v>40</v>
      </c>
    </row>
    <row r="316" spans="1:8" ht="25.5">
      <c r="A316" s="180" t="s">
        <v>612</v>
      </c>
      <c r="B316" s="27" t="s">
        <v>272</v>
      </c>
      <c r="C316" s="27" t="s">
        <v>268</v>
      </c>
      <c r="D316" s="27" t="s">
        <v>252</v>
      </c>
      <c r="E316" s="27"/>
      <c r="F316" s="72">
        <f>F317</f>
        <v>2506.9</v>
      </c>
      <c r="G316" s="72">
        <f>G317</f>
        <v>2577</v>
      </c>
      <c r="H316" s="72">
        <f>H317</f>
        <v>2526.3</v>
      </c>
    </row>
    <row r="317" spans="1:8" ht="12.75">
      <c r="A317" s="25" t="s">
        <v>337</v>
      </c>
      <c r="B317" s="27" t="s">
        <v>272</v>
      </c>
      <c r="C317" s="27" t="s">
        <v>268</v>
      </c>
      <c r="D317" s="27" t="s">
        <v>253</v>
      </c>
      <c r="E317" s="27"/>
      <c r="F317" s="72">
        <f>F318+F319+F320</f>
        <v>2506.9</v>
      </c>
      <c r="G317" s="72">
        <f>G318+G319+G320</f>
        <v>2577</v>
      </c>
      <c r="H317" s="72">
        <f>H318+H319+H320</f>
        <v>2526.3</v>
      </c>
    </row>
    <row r="318" spans="1:8" ht="12.75">
      <c r="A318" s="25" t="s">
        <v>320</v>
      </c>
      <c r="B318" s="27" t="s">
        <v>272</v>
      </c>
      <c r="C318" s="27" t="s">
        <v>268</v>
      </c>
      <c r="D318" s="27" t="s">
        <v>253</v>
      </c>
      <c r="E318" s="27" t="s">
        <v>321</v>
      </c>
      <c r="F318" s="72">
        <v>2251.4</v>
      </c>
      <c r="G318" s="72">
        <v>2314.5</v>
      </c>
      <c r="H318" s="72">
        <v>2268.9</v>
      </c>
    </row>
    <row r="319" spans="1:8" ht="17.25" customHeight="1">
      <c r="A319" s="25" t="s">
        <v>173</v>
      </c>
      <c r="B319" s="27" t="s">
        <v>272</v>
      </c>
      <c r="C319" s="27" t="s">
        <v>268</v>
      </c>
      <c r="D319" s="27" t="s">
        <v>253</v>
      </c>
      <c r="E319" s="27" t="s">
        <v>324</v>
      </c>
      <c r="F319" s="72">
        <v>248.5</v>
      </c>
      <c r="G319" s="72">
        <v>255.5</v>
      </c>
      <c r="H319" s="72">
        <v>250.4</v>
      </c>
    </row>
    <row r="320" spans="1:8" ht="14.25" customHeight="1">
      <c r="A320" s="25" t="s">
        <v>322</v>
      </c>
      <c r="B320" s="27" t="s">
        <v>272</v>
      </c>
      <c r="C320" s="27" t="s">
        <v>268</v>
      </c>
      <c r="D320" s="27" t="s">
        <v>253</v>
      </c>
      <c r="E320" s="27" t="s">
        <v>323</v>
      </c>
      <c r="F320" s="72">
        <v>7</v>
      </c>
      <c r="G320" s="72">
        <v>7</v>
      </c>
      <c r="H320" s="72">
        <v>7</v>
      </c>
    </row>
    <row r="321" spans="1:8" ht="12.75" hidden="1">
      <c r="A321" s="25" t="s">
        <v>248</v>
      </c>
      <c r="B321" s="27" t="s">
        <v>272</v>
      </c>
      <c r="C321" s="27" t="s">
        <v>272</v>
      </c>
      <c r="D321" s="27"/>
      <c r="E321" s="27"/>
      <c r="F321" s="72" t="e">
        <f>F322+#REF!+#REF!</f>
        <v>#REF!</v>
      </c>
      <c r="G321" s="72"/>
      <c r="H321" s="72"/>
    </row>
    <row r="322" spans="1:8" ht="25.5" hidden="1">
      <c r="A322" s="25" t="s">
        <v>15</v>
      </c>
      <c r="B322" s="27" t="s">
        <v>272</v>
      </c>
      <c r="C322" s="27" t="s">
        <v>272</v>
      </c>
      <c r="D322" s="27" t="s">
        <v>12</v>
      </c>
      <c r="E322" s="20"/>
      <c r="F322" s="72" t="e">
        <f>F323</f>
        <v>#REF!</v>
      </c>
      <c r="G322" s="72"/>
      <c r="H322" s="72"/>
    </row>
    <row r="323" spans="1:8" ht="12.75" hidden="1">
      <c r="A323" s="38" t="s">
        <v>173</v>
      </c>
      <c r="B323" s="27" t="s">
        <v>266</v>
      </c>
      <c r="C323" s="27" t="s">
        <v>268</v>
      </c>
      <c r="D323" s="26" t="s">
        <v>164</v>
      </c>
      <c r="E323" s="27" t="s">
        <v>324</v>
      </c>
      <c r="F323" s="72" t="e">
        <f>#REF!+#REF!</f>
        <v>#REF!</v>
      </c>
      <c r="G323" s="72"/>
      <c r="H323" s="72"/>
    </row>
    <row r="324" spans="1:8" ht="25.5">
      <c r="A324" s="31" t="s">
        <v>514</v>
      </c>
      <c r="B324" s="27" t="s">
        <v>272</v>
      </c>
      <c r="C324" s="27" t="s">
        <v>268</v>
      </c>
      <c r="D324" s="27" t="s">
        <v>430</v>
      </c>
      <c r="E324" s="27"/>
      <c r="F324" s="72">
        <f aca="true" t="shared" si="37" ref="F324:H327">F325</f>
        <v>17</v>
      </c>
      <c r="G324" s="72">
        <f t="shared" si="37"/>
        <v>17</v>
      </c>
      <c r="H324" s="72">
        <f t="shared" si="37"/>
        <v>17</v>
      </c>
    </row>
    <row r="325" spans="1:8" ht="25.5">
      <c r="A325" s="36" t="s">
        <v>501</v>
      </c>
      <c r="B325" s="27" t="s">
        <v>272</v>
      </c>
      <c r="C325" s="27" t="s">
        <v>268</v>
      </c>
      <c r="D325" s="27" t="s">
        <v>104</v>
      </c>
      <c r="E325" s="27"/>
      <c r="F325" s="72">
        <f>F326</f>
        <v>17</v>
      </c>
      <c r="G325" s="72">
        <f t="shared" si="37"/>
        <v>17</v>
      </c>
      <c r="H325" s="72">
        <f t="shared" si="37"/>
        <v>17</v>
      </c>
    </row>
    <row r="326" spans="1:8" ht="25.5">
      <c r="A326" s="116" t="s">
        <v>610</v>
      </c>
      <c r="B326" s="27" t="s">
        <v>272</v>
      </c>
      <c r="C326" s="27" t="s">
        <v>268</v>
      </c>
      <c r="D326" s="27" t="s">
        <v>606</v>
      </c>
      <c r="E326" s="27"/>
      <c r="F326" s="72">
        <f>F327</f>
        <v>17</v>
      </c>
      <c r="G326" s="72">
        <f t="shared" si="37"/>
        <v>17</v>
      </c>
      <c r="H326" s="72">
        <f t="shared" si="37"/>
        <v>17</v>
      </c>
    </row>
    <row r="327" spans="1:8" ht="12.75">
      <c r="A327" s="31" t="s">
        <v>242</v>
      </c>
      <c r="B327" s="27" t="s">
        <v>272</v>
      </c>
      <c r="C327" s="27" t="s">
        <v>268</v>
      </c>
      <c r="D327" s="27" t="s">
        <v>607</v>
      </c>
      <c r="E327" s="27"/>
      <c r="F327" s="72">
        <f>F328</f>
        <v>17</v>
      </c>
      <c r="G327" s="72">
        <f t="shared" si="37"/>
        <v>17</v>
      </c>
      <c r="H327" s="72">
        <f t="shared" si="37"/>
        <v>17</v>
      </c>
    </row>
    <row r="328" spans="1:8" ht="12.75">
      <c r="A328" s="25" t="s">
        <v>339</v>
      </c>
      <c r="B328" s="27" t="s">
        <v>272</v>
      </c>
      <c r="C328" s="27" t="s">
        <v>268</v>
      </c>
      <c r="D328" s="27" t="s">
        <v>607</v>
      </c>
      <c r="E328" s="27" t="s">
        <v>338</v>
      </c>
      <c r="F328" s="72">
        <v>17</v>
      </c>
      <c r="G328" s="72">
        <v>17</v>
      </c>
      <c r="H328" s="72">
        <v>17</v>
      </c>
    </row>
    <row r="329" spans="1:8" ht="12.75" customHeight="1">
      <c r="A329" s="18" t="s">
        <v>536</v>
      </c>
      <c r="B329" s="20" t="s">
        <v>276</v>
      </c>
      <c r="C329" s="20"/>
      <c r="D329" s="20"/>
      <c r="E329" s="20"/>
      <c r="F329" s="94">
        <f>F331+F365</f>
        <v>28234.8</v>
      </c>
      <c r="G329" s="94">
        <f>G331+G365</f>
        <v>29026.6</v>
      </c>
      <c r="H329" s="94">
        <f>H331+H365</f>
        <v>28454.499999999996</v>
      </c>
    </row>
    <row r="330" spans="1:8" ht="12.75" hidden="1">
      <c r="A330" s="65" t="s">
        <v>401</v>
      </c>
      <c r="B330" s="20" t="s">
        <v>264</v>
      </c>
      <c r="C330" s="20" t="s">
        <v>268</v>
      </c>
      <c r="D330" s="20" t="s">
        <v>108</v>
      </c>
      <c r="E330" s="20" t="s">
        <v>400</v>
      </c>
      <c r="F330" s="94" t="e">
        <f>#REF!+#REF!</f>
        <v>#REF!</v>
      </c>
      <c r="G330" s="72"/>
      <c r="H330" s="72"/>
    </row>
    <row r="331" spans="1:8" ht="12.75">
      <c r="A331" s="18" t="s">
        <v>277</v>
      </c>
      <c r="B331" s="20" t="s">
        <v>276</v>
      </c>
      <c r="C331" s="20" t="s">
        <v>263</v>
      </c>
      <c r="D331" s="20"/>
      <c r="E331" s="20"/>
      <c r="F331" s="94">
        <f>F332</f>
        <v>23721.6</v>
      </c>
      <c r="G331" s="94">
        <f>G332</f>
        <v>24387.3</v>
      </c>
      <c r="H331" s="94">
        <f>H332</f>
        <v>23906.199999999997</v>
      </c>
    </row>
    <row r="332" spans="1:8" ht="25.5">
      <c r="A332" s="25" t="s">
        <v>44</v>
      </c>
      <c r="B332" s="27" t="s">
        <v>276</v>
      </c>
      <c r="C332" s="27" t="s">
        <v>263</v>
      </c>
      <c r="D332" s="27" t="s">
        <v>454</v>
      </c>
      <c r="E332" s="27"/>
      <c r="F332" s="72">
        <f>F333+F340+F359</f>
        <v>23721.6</v>
      </c>
      <c r="G332" s="72">
        <f>G333+G340+G359</f>
        <v>24387.3</v>
      </c>
      <c r="H332" s="72">
        <f>H333+H340+H359</f>
        <v>23906.199999999997</v>
      </c>
    </row>
    <row r="333" spans="1:8" ht="38.25">
      <c r="A333" s="25" t="s">
        <v>197</v>
      </c>
      <c r="B333" s="27" t="s">
        <v>276</v>
      </c>
      <c r="C333" s="27" t="s">
        <v>263</v>
      </c>
      <c r="D333" s="27" t="s">
        <v>455</v>
      </c>
      <c r="E333" s="27"/>
      <c r="F333" s="72">
        <f>F334+F337</f>
        <v>2434.7</v>
      </c>
      <c r="G333" s="72">
        <f>G334+G337</f>
        <v>2503</v>
      </c>
      <c r="H333" s="72">
        <f>H334+H337</f>
        <v>2453.7</v>
      </c>
    </row>
    <row r="334" spans="1:8" ht="25.5">
      <c r="A334" s="25" t="s">
        <v>456</v>
      </c>
      <c r="B334" s="27" t="s">
        <v>276</v>
      </c>
      <c r="C334" s="27" t="s">
        <v>263</v>
      </c>
      <c r="D334" s="27" t="s">
        <v>457</v>
      </c>
      <c r="E334" s="27"/>
      <c r="F334" s="72">
        <f aca="true" t="shared" si="38" ref="F334:H335">F335</f>
        <v>1830</v>
      </c>
      <c r="G334" s="72">
        <f t="shared" si="38"/>
        <v>1881.3</v>
      </c>
      <c r="H334" s="72">
        <f t="shared" si="38"/>
        <v>1844.3</v>
      </c>
    </row>
    <row r="335" spans="1:8" ht="12.75">
      <c r="A335" s="25" t="s">
        <v>340</v>
      </c>
      <c r="B335" s="27" t="s">
        <v>276</v>
      </c>
      <c r="C335" s="27" t="s">
        <v>263</v>
      </c>
      <c r="D335" s="27" t="s">
        <v>458</v>
      </c>
      <c r="E335" s="27"/>
      <c r="F335" s="72">
        <f t="shared" si="38"/>
        <v>1830</v>
      </c>
      <c r="G335" s="72">
        <f t="shared" si="38"/>
        <v>1881.3</v>
      </c>
      <c r="H335" s="72">
        <f t="shared" si="38"/>
        <v>1844.3</v>
      </c>
    </row>
    <row r="336" spans="1:8" ht="12.75">
      <c r="A336" s="25" t="s">
        <v>339</v>
      </c>
      <c r="B336" s="27" t="s">
        <v>276</v>
      </c>
      <c r="C336" s="27" t="s">
        <v>263</v>
      </c>
      <c r="D336" s="27" t="s">
        <v>458</v>
      </c>
      <c r="E336" s="27" t="s">
        <v>338</v>
      </c>
      <c r="F336" s="72">
        <v>1830</v>
      </c>
      <c r="G336" s="72">
        <v>1881.3</v>
      </c>
      <c r="H336" s="72">
        <v>1844.3</v>
      </c>
    </row>
    <row r="337" spans="1:8" ht="25.5">
      <c r="A337" s="25" t="s">
        <v>89</v>
      </c>
      <c r="B337" s="27" t="s">
        <v>276</v>
      </c>
      <c r="C337" s="27" t="s">
        <v>263</v>
      </c>
      <c r="D337" s="27" t="s">
        <v>90</v>
      </c>
      <c r="E337" s="27"/>
      <c r="F337" s="72">
        <f aca="true" t="shared" si="39" ref="F337:H338">F338</f>
        <v>604.7</v>
      </c>
      <c r="G337" s="72">
        <f t="shared" si="39"/>
        <v>621.7</v>
      </c>
      <c r="H337" s="72">
        <f t="shared" si="39"/>
        <v>609.4</v>
      </c>
    </row>
    <row r="338" spans="1:8" ht="12.75">
      <c r="A338" s="25" t="s">
        <v>340</v>
      </c>
      <c r="B338" s="27" t="s">
        <v>276</v>
      </c>
      <c r="C338" s="27" t="s">
        <v>263</v>
      </c>
      <c r="D338" s="27" t="s">
        <v>91</v>
      </c>
      <c r="E338" s="27"/>
      <c r="F338" s="72">
        <f t="shared" si="39"/>
        <v>604.7</v>
      </c>
      <c r="G338" s="72">
        <f t="shared" si="39"/>
        <v>621.7</v>
      </c>
      <c r="H338" s="72">
        <f t="shared" si="39"/>
        <v>609.4</v>
      </c>
    </row>
    <row r="339" spans="1:8" ht="12.75">
      <c r="A339" s="25" t="s">
        <v>339</v>
      </c>
      <c r="B339" s="27" t="s">
        <v>276</v>
      </c>
      <c r="C339" s="27" t="s">
        <v>263</v>
      </c>
      <c r="D339" s="27" t="s">
        <v>91</v>
      </c>
      <c r="E339" s="27" t="s">
        <v>338</v>
      </c>
      <c r="F339" s="72">
        <v>604.7</v>
      </c>
      <c r="G339" s="72">
        <v>621.7</v>
      </c>
      <c r="H339" s="72">
        <v>609.4</v>
      </c>
    </row>
    <row r="340" spans="1:8" ht="26.25" customHeight="1">
      <c r="A340" s="25" t="s">
        <v>353</v>
      </c>
      <c r="B340" s="27" t="s">
        <v>276</v>
      </c>
      <c r="C340" s="27" t="s">
        <v>263</v>
      </c>
      <c r="D340" s="27" t="s">
        <v>459</v>
      </c>
      <c r="E340" s="27"/>
      <c r="F340" s="72">
        <f>F356</f>
        <v>7219</v>
      </c>
      <c r="G340" s="72">
        <f>G356</f>
        <v>7421.4</v>
      </c>
      <c r="H340" s="72">
        <f>H356</f>
        <v>7275.3</v>
      </c>
    </row>
    <row r="341" spans="1:8" ht="3" customHeight="1" hidden="1">
      <c r="A341" s="25" t="s">
        <v>303</v>
      </c>
      <c r="B341" s="27" t="s">
        <v>271</v>
      </c>
      <c r="C341" s="27" t="s">
        <v>267</v>
      </c>
      <c r="D341" s="26"/>
      <c r="E341" s="27"/>
      <c r="F341" s="72" t="e">
        <f>F342</f>
        <v>#REF!</v>
      </c>
      <c r="G341" s="72"/>
      <c r="H341" s="72"/>
    </row>
    <row r="342" spans="1:8" ht="25.5" hidden="1">
      <c r="A342" s="25" t="s">
        <v>411</v>
      </c>
      <c r="B342" s="27" t="s">
        <v>271</v>
      </c>
      <c r="C342" s="27" t="s">
        <v>267</v>
      </c>
      <c r="D342" s="26" t="s">
        <v>437</v>
      </c>
      <c r="E342" s="27"/>
      <c r="F342" s="72" t="e">
        <f>F343+F352</f>
        <v>#REF!</v>
      </c>
      <c r="G342" s="72"/>
      <c r="H342" s="72"/>
    </row>
    <row r="343" spans="1:8" ht="12.75" hidden="1">
      <c r="A343" s="25" t="s">
        <v>397</v>
      </c>
      <c r="B343" s="27" t="s">
        <v>271</v>
      </c>
      <c r="C343" s="27" t="s">
        <v>267</v>
      </c>
      <c r="D343" s="26" t="s">
        <v>438</v>
      </c>
      <c r="E343" s="27"/>
      <c r="F343" s="72" t="e">
        <f>F346+F344</f>
        <v>#REF!</v>
      </c>
      <c r="G343" s="72"/>
      <c r="H343" s="72"/>
    </row>
    <row r="344" spans="1:8" ht="12.75" hidden="1">
      <c r="A344" s="25" t="s">
        <v>398</v>
      </c>
      <c r="B344" s="27" t="s">
        <v>271</v>
      </c>
      <c r="C344" s="27" t="s">
        <v>267</v>
      </c>
      <c r="D344" s="26" t="s">
        <v>207</v>
      </c>
      <c r="E344" s="27"/>
      <c r="F344" s="72" t="e">
        <f>F345</f>
        <v>#REF!</v>
      </c>
      <c r="G344" s="72"/>
      <c r="H344" s="72"/>
    </row>
    <row r="345" spans="1:8" ht="12.75" hidden="1">
      <c r="A345" s="25" t="s">
        <v>173</v>
      </c>
      <c r="B345" s="27" t="s">
        <v>271</v>
      </c>
      <c r="C345" s="27" t="s">
        <v>267</v>
      </c>
      <c r="D345" s="26" t="s">
        <v>202</v>
      </c>
      <c r="E345" s="27" t="s">
        <v>324</v>
      </c>
      <c r="F345" s="72" t="e">
        <f>#REF!+#REF!</f>
        <v>#REF!</v>
      </c>
      <c r="G345" s="72"/>
      <c r="H345" s="72"/>
    </row>
    <row r="346" spans="1:8" ht="25.5" hidden="1">
      <c r="A346" s="25" t="s">
        <v>138</v>
      </c>
      <c r="B346" s="27" t="s">
        <v>271</v>
      </c>
      <c r="C346" s="27" t="s">
        <v>267</v>
      </c>
      <c r="D346" s="26" t="s">
        <v>84</v>
      </c>
      <c r="E346" s="27"/>
      <c r="F346" s="72" t="e">
        <f>F347+F349</f>
        <v>#REF!</v>
      </c>
      <c r="G346" s="72"/>
      <c r="H346" s="72"/>
    </row>
    <row r="347" spans="1:8" ht="12.75" hidden="1">
      <c r="A347" s="25" t="s">
        <v>398</v>
      </c>
      <c r="B347" s="27" t="s">
        <v>271</v>
      </c>
      <c r="C347" s="27" t="s">
        <v>267</v>
      </c>
      <c r="D347" s="26" t="s">
        <v>95</v>
      </c>
      <c r="E347" s="27"/>
      <c r="F347" s="72" t="e">
        <f>F348</f>
        <v>#REF!</v>
      </c>
      <c r="G347" s="72"/>
      <c r="H347" s="72"/>
    </row>
    <row r="348" spans="1:8" ht="12.75" hidden="1">
      <c r="A348" s="25" t="s">
        <v>173</v>
      </c>
      <c r="B348" s="27" t="s">
        <v>271</v>
      </c>
      <c r="C348" s="27" t="s">
        <v>267</v>
      </c>
      <c r="D348" s="26" t="s">
        <v>95</v>
      </c>
      <c r="E348" s="27" t="s">
        <v>324</v>
      </c>
      <c r="F348" s="72" t="e">
        <f>#REF!+#REF!</f>
        <v>#REF!</v>
      </c>
      <c r="G348" s="72"/>
      <c r="H348" s="72"/>
    </row>
    <row r="349" spans="1:8" ht="38.25" hidden="1">
      <c r="A349" s="25" t="s">
        <v>143</v>
      </c>
      <c r="B349" s="27" t="s">
        <v>271</v>
      </c>
      <c r="C349" s="27" t="s">
        <v>267</v>
      </c>
      <c r="D349" s="26" t="s">
        <v>144</v>
      </c>
      <c r="E349" s="27"/>
      <c r="F349" s="72" t="e">
        <f>F350</f>
        <v>#REF!</v>
      </c>
      <c r="G349" s="72"/>
      <c r="H349" s="72"/>
    </row>
    <row r="350" spans="1:8" ht="12.75" hidden="1">
      <c r="A350" s="25" t="s">
        <v>398</v>
      </c>
      <c r="B350" s="27" t="s">
        <v>271</v>
      </c>
      <c r="C350" s="27" t="s">
        <v>267</v>
      </c>
      <c r="D350" s="26" t="s">
        <v>145</v>
      </c>
      <c r="E350" s="27"/>
      <c r="F350" s="72" t="e">
        <f>F351</f>
        <v>#REF!</v>
      </c>
      <c r="G350" s="72"/>
      <c r="H350" s="72"/>
    </row>
    <row r="351" spans="1:8" ht="12.75" hidden="1">
      <c r="A351" s="25" t="s">
        <v>173</v>
      </c>
      <c r="B351" s="27" t="s">
        <v>271</v>
      </c>
      <c r="C351" s="27" t="s">
        <v>267</v>
      </c>
      <c r="D351" s="26" t="s">
        <v>145</v>
      </c>
      <c r="E351" s="27" t="s">
        <v>324</v>
      </c>
      <c r="F351" s="72" t="e">
        <f>#REF!+#REF!</f>
        <v>#REF!</v>
      </c>
      <c r="G351" s="72"/>
      <c r="H351" s="72"/>
    </row>
    <row r="352" spans="1:8" ht="25.5" hidden="1">
      <c r="A352" s="25" t="s">
        <v>394</v>
      </c>
      <c r="B352" s="27" t="s">
        <v>271</v>
      </c>
      <c r="C352" s="27" t="s">
        <v>267</v>
      </c>
      <c r="D352" s="27" t="s">
        <v>16</v>
      </c>
      <c r="E352" s="27"/>
      <c r="F352" s="72" t="e">
        <f>F353</f>
        <v>#REF!</v>
      </c>
      <c r="G352" s="72"/>
      <c r="H352" s="72"/>
    </row>
    <row r="353" spans="1:8" ht="12.75" hidden="1">
      <c r="A353" s="25" t="s">
        <v>147</v>
      </c>
      <c r="B353" s="27" t="s">
        <v>271</v>
      </c>
      <c r="C353" s="27" t="s">
        <v>267</v>
      </c>
      <c r="D353" s="27" t="s">
        <v>146</v>
      </c>
      <c r="E353" s="27"/>
      <c r="F353" s="72" t="e">
        <f>F354</f>
        <v>#REF!</v>
      </c>
      <c r="G353" s="72"/>
      <c r="H353" s="72"/>
    </row>
    <row r="354" spans="1:8" ht="12.75" hidden="1">
      <c r="A354" s="25" t="s">
        <v>148</v>
      </c>
      <c r="B354" s="27" t="s">
        <v>271</v>
      </c>
      <c r="C354" s="27" t="s">
        <v>267</v>
      </c>
      <c r="D354" s="27" t="s">
        <v>149</v>
      </c>
      <c r="E354" s="27"/>
      <c r="F354" s="72" t="e">
        <f>F355</f>
        <v>#REF!</v>
      </c>
      <c r="G354" s="72"/>
      <c r="H354" s="72"/>
    </row>
    <row r="355" spans="1:8" ht="6.75" customHeight="1" hidden="1">
      <c r="A355" s="25" t="s">
        <v>302</v>
      </c>
      <c r="B355" s="27" t="s">
        <v>271</v>
      </c>
      <c r="C355" s="27" t="s">
        <v>267</v>
      </c>
      <c r="D355" s="27" t="s">
        <v>149</v>
      </c>
      <c r="E355" s="27" t="s">
        <v>332</v>
      </c>
      <c r="F355" s="72" t="e">
        <f>#REF!+#REF!</f>
        <v>#REF!</v>
      </c>
      <c r="G355" s="72"/>
      <c r="H355" s="72"/>
    </row>
    <row r="356" spans="1:8" ht="12.75">
      <c r="A356" s="25" t="s">
        <v>92</v>
      </c>
      <c r="B356" s="27" t="s">
        <v>276</v>
      </c>
      <c r="C356" s="27" t="s">
        <v>263</v>
      </c>
      <c r="D356" s="27" t="s">
        <v>460</v>
      </c>
      <c r="E356" s="27"/>
      <c r="F356" s="72">
        <f aca="true" t="shared" si="40" ref="F356:H357">F357</f>
        <v>7219</v>
      </c>
      <c r="G356" s="72">
        <f t="shared" si="40"/>
        <v>7421.4</v>
      </c>
      <c r="H356" s="72">
        <f t="shared" si="40"/>
        <v>7275.3</v>
      </c>
    </row>
    <row r="357" spans="1:8" ht="12.75">
      <c r="A357" s="25" t="s">
        <v>340</v>
      </c>
      <c r="B357" s="27" t="s">
        <v>276</v>
      </c>
      <c r="C357" s="27" t="s">
        <v>263</v>
      </c>
      <c r="D357" s="27" t="s">
        <v>461</v>
      </c>
      <c r="E357" s="27"/>
      <c r="F357" s="72">
        <f t="shared" si="40"/>
        <v>7219</v>
      </c>
      <c r="G357" s="72">
        <f t="shared" si="40"/>
        <v>7421.4</v>
      </c>
      <c r="H357" s="72">
        <f t="shared" si="40"/>
        <v>7275.3</v>
      </c>
    </row>
    <row r="358" spans="1:8" ht="12.75">
      <c r="A358" s="25" t="s">
        <v>339</v>
      </c>
      <c r="B358" s="27" t="s">
        <v>276</v>
      </c>
      <c r="C358" s="27" t="s">
        <v>263</v>
      </c>
      <c r="D358" s="27" t="s">
        <v>461</v>
      </c>
      <c r="E358" s="27" t="s">
        <v>338</v>
      </c>
      <c r="F358" s="72">
        <v>7219</v>
      </c>
      <c r="G358" s="72">
        <v>7421.4</v>
      </c>
      <c r="H358" s="72">
        <v>7275.3</v>
      </c>
    </row>
    <row r="359" spans="1:8" ht="12.75">
      <c r="A359" s="25" t="s">
        <v>341</v>
      </c>
      <c r="B359" s="27" t="s">
        <v>276</v>
      </c>
      <c r="C359" s="27" t="s">
        <v>263</v>
      </c>
      <c r="D359" s="27" t="s">
        <v>462</v>
      </c>
      <c r="E359" s="27"/>
      <c r="F359" s="72">
        <f aca="true" t="shared" si="41" ref="F359:H360">F360</f>
        <v>14067.9</v>
      </c>
      <c r="G359" s="72">
        <f t="shared" si="41"/>
        <v>14462.9</v>
      </c>
      <c r="H359" s="72">
        <f t="shared" si="41"/>
        <v>14177.199999999999</v>
      </c>
    </row>
    <row r="360" spans="1:8" ht="12.75">
      <c r="A360" s="25" t="s">
        <v>29</v>
      </c>
      <c r="B360" s="27" t="s">
        <v>276</v>
      </c>
      <c r="C360" s="27" t="s">
        <v>263</v>
      </c>
      <c r="D360" s="27" t="s">
        <v>463</v>
      </c>
      <c r="E360" s="27"/>
      <c r="F360" s="72">
        <f>F361</f>
        <v>14067.9</v>
      </c>
      <c r="G360" s="72">
        <f t="shared" si="41"/>
        <v>14462.9</v>
      </c>
      <c r="H360" s="72">
        <f t="shared" si="41"/>
        <v>14177.199999999999</v>
      </c>
    </row>
    <row r="361" spans="1:8" ht="12.75">
      <c r="A361" s="25" t="s">
        <v>278</v>
      </c>
      <c r="B361" s="27" t="s">
        <v>276</v>
      </c>
      <c r="C361" s="27" t="s">
        <v>263</v>
      </c>
      <c r="D361" s="27" t="s">
        <v>464</v>
      </c>
      <c r="E361" s="27"/>
      <c r="F361" s="72">
        <f>F362+F363+F364</f>
        <v>14067.9</v>
      </c>
      <c r="G361" s="72">
        <f>G362+G363+G364</f>
        <v>14462.9</v>
      </c>
      <c r="H361" s="72">
        <f>H362+H363+H364</f>
        <v>14177.199999999999</v>
      </c>
    </row>
    <row r="362" spans="1:8" ht="12.75">
      <c r="A362" s="25" t="s">
        <v>327</v>
      </c>
      <c r="B362" s="27" t="s">
        <v>276</v>
      </c>
      <c r="C362" s="27" t="s">
        <v>263</v>
      </c>
      <c r="D362" s="27" t="s">
        <v>464</v>
      </c>
      <c r="E362" s="27" t="s">
        <v>299</v>
      </c>
      <c r="F362" s="72">
        <v>12328.9</v>
      </c>
      <c r="G362" s="72">
        <v>12674.5</v>
      </c>
      <c r="H362" s="72">
        <v>12425</v>
      </c>
    </row>
    <row r="363" spans="1:8" ht="12.75">
      <c r="A363" s="25" t="s">
        <v>173</v>
      </c>
      <c r="B363" s="27" t="s">
        <v>276</v>
      </c>
      <c r="C363" s="27" t="s">
        <v>263</v>
      </c>
      <c r="D363" s="27" t="s">
        <v>464</v>
      </c>
      <c r="E363" s="27" t="s">
        <v>324</v>
      </c>
      <c r="F363" s="72">
        <v>1690.2</v>
      </c>
      <c r="G363" s="72">
        <v>1739.6</v>
      </c>
      <c r="H363" s="72">
        <v>1703.4</v>
      </c>
    </row>
    <row r="364" spans="1:8" ht="12.75">
      <c r="A364" s="25" t="s">
        <v>322</v>
      </c>
      <c r="B364" s="27" t="s">
        <v>276</v>
      </c>
      <c r="C364" s="27" t="s">
        <v>263</v>
      </c>
      <c r="D364" s="27" t="s">
        <v>464</v>
      </c>
      <c r="E364" s="27" t="s">
        <v>323</v>
      </c>
      <c r="F364" s="72">
        <v>48.8</v>
      </c>
      <c r="G364" s="72">
        <v>48.8</v>
      </c>
      <c r="H364" s="72">
        <v>48.8</v>
      </c>
    </row>
    <row r="365" spans="1:8" ht="12.75">
      <c r="A365" s="18" t="s">
        <v>308</v>
      </c>
      <c r="B365" s="20" t="s">
        <v>276</v>
      </c>
      <c r="C365" s="20" t="s">
        <v>264</v>
      </c>
      <c r="D365" s="20"/>
      <c r="E365" s="20"/>
      <c r="F365" s="94">
        <f>F366+F378</f>
        <v>4513.2</v>
      </c>
      <c r="G365" s="94">
        <f>G366+G378</f>
        <v>4639.299999999999</v>
      </c>
      <c r="H365" s="94">
        <f>H366+H378</f>
        <v>4548.3</v>
      </c>
    </row>
    <row r="366" spans="1:8" ht="25.5">
      <c r="A366" s="25" t="s">
        <v>44</v>
      </c>
      <c r="B366" s="27" t="s">
        <v>276</v>
      </c>
      <c r="C366" s="27" t="s">
        <v>264</v>
      </c>
      <c r="D366" s="27" t="s">
        <v>454</v>
      </c>
      <c r="E366" s="27"/>
      <c r="F366" s="72">
        <f>F367</f>
        <v>4505.2</v>
      </c>
      <c r="G366" s="72">
        <f>G367</f>
        <v>4631.299999999999</v>
      </c>
      <c r="H366" s="72">
        <f>H367</f>
        <v>4540.3</v>
      </c>
    </row>
    <row r="367" spans="1:8" ht="12.75">
      <c r="A367" s="31" t="s">
        <v>399</v>
      </c>
      <c r="B367" s="27" t="s">
        <v>276</v>
      </c>
      <c r="C367" s="27" t="s">
        <v>264</v>
      </c>
      <c r="D367" s="27" t="s">
        <v>465</v>
      </c>
      <c r="E367" s="27"/>
      <c r="F367" s="72">
        <f>F368+F373</f>
        <v>4505.2</v>
      </c>
      <c r="G367" s="72">
        <f>G368+G373</f>
        <v>4631.299999999999</v>
      </c>
      <c r="H367" s="72">
        <f>H368+H373</f>
        <v>4540.3</v>
      </c>
    </row>
    <row r="368" spans="1:8" ht="25.5">
      <c r="A368" s="180" t="s">
        <v>614</v>
      </c>
      <c r="B368" s="27" t="s">
        <v>276</v>
      </c>
      <c r="C368" s="27" t="s">
        <v>264</v>
      </c>
      <c r="D368" s="27" t="s">
        <v>466</v>
      </c>
      <c r="E368" s="27"/>
      <c r="F368" s="72">
        <f>F369</f>
        <v>878</v>
      </c>
      <c r="G368" s="72">
        <f>G369</f>
        <v>902.5</v>
      </c>
      <c r="H368" s="72">
        <f>H369</f>
        <v>884.8000000000001</v>
      </c>
    </row>
    <row r="369" spans="1:8" ht="12.75">
      <c r="A369" s="25" t="s">
        <v>337</v>
      </c>
      <c r="B369" s="27" t="s">
        <v>276</v>
      </c>
      <c r="C369" s="27" t="s">
        <v>264</v>
      </c>
      <c r="D369" s="27" t="s">
        <v>467</v>
      </c>
      <c r="E369" s="27"/>
      <c r="F369" s="72">
        <f>F370+F371+F372</f>
        <v>878</v>
      </c>
      <c r="G369" s="72">
        <f>G370+G371+G372</f>
        <v>902.5</v>
      </c>
      <c r="H369" s="72">
        <f>H370+H371+H372</f>
        <v>884.8000000000001</v>
      </c>
    </row>
    <row r="370" spans="1:8" ht="12.75">
      <c r="A370" s="25" t="s">
        <v>320</v>
      </c>
      <c r="B370" s="27" t="s">
        <v>276</v>
      </c>
      <c r="C370" s="27" t="s">
        <v>264</v>
      </c>
      <c r="D370" s="27" t="s">
        <v>467</v>
      </c>
      <c r="E370" s="27" t="s">
        <v>321</v>
      </c>
      <c r="F370" s="72">
        <v>820.7</v>
      </c>
      <c r="G370" s="72">
        <v>843.7</v>
      </c>
      <c r="H370" s="72">
        <v>827.1</v>
      </c>
    </row>
    <row r="371" spans="1:8" ht="12.75">
      <c r="A371" s="25" t="s">
        <v>173</v>
      </c>
      <c r="B371" s="27" t="s">
        <v>276</v>
      </c>
      <c r="C371" s="27" t="s">
        <v>264</v>
      </c>
      <c r="D371" s="27" t="s">
        <v>467</v>
      </c>
      <c r="E371" s="27" t="s">
        <v>324</v>
      </c>
      <c r="F371" s="72">
        <v>54.3</v>
      </c>
      <c r="G371" s="72">
        <v>55.8</v>
      </c>
      <c r="H371" s="72">
        <v>54.7</v>
      </c>
    </row>
    <row r="372" spans="1:8" ht="12.75">
      <c r="A372" s="25" t="s">
        <v>322</v>
      </c>
      <c r="B372" s="27" t="s">
        <v>276</v>
      </c>
      <c r="C372" s="27" t="s">
        <v>264</v>
      </c>
      <c r="D372" s="27" t="s">
        <v>467</v>
      </c>
      <c r="E372" s="27" t="s">
        <v>323</v>
      </c>
      <c r="F372" s="72">
        <v>3</v>
      </c>
      <c r="G372" s="72">
        <v>3</v>
      </c>
      <c r="H372" s="72">
        <v>3</v>
      </c>
    </row>
    <row r="373" spans="1:8" ht="25.5">
      <c r="A373" s="31" t="s">
        <v>123</v>
      </c>
      <c r="B373" s="27" t="s">
        <v>276</v>
      </c>
      <c r="C373" s="27" t="s">
        <v>264</v>
      </c>
      <c r="D373" s="27" t="s">
        <v>468</v>
      </c>
      <c r="E373" s="27"/>
      <c r="F373" s="72">
        <f>F374</f>
        <v>3627.2</v>
      </c>
      <c r="G373" s="72">
        <f>G374</f>
        <v>3728.7999999999997</v>
      </c>
      <c r="H373" s="72">
        <f>H374</f>
        <v>3655.5</v>
      </c>
    </row>
    <row r="374" spans="1:8" ht="38.25">
      <c r="A374" s="25" t="s">
        <v>354</v>
      </c>
      <c r="B374" s="27" t="s">
        <v>276</v>
      </c>
      <c r="C374" s="27" t="s">
        <v>264</v>
      </c>
      <c r="D374" s="27" t="s">
        <v>469</v>
      </c>
      <c r="E374" s="27"/>
      <c r="F374" s="72">
        <f>F375+F376+F377</f>
        <v>3627.2</v>
      </c>
      <c r="G374" s="72">
        <f>G375+G376+G377</f>
        <v>3728.7999999999997</v>
      </c>
      <c r="H374" s="72">
        <f>H375+H376+H377</f>
        <v>3655.5</v>
      </c>
    </row>
    <row r="375" spans="1:8" ht="12.75">
      <c r="A375" s="25" t="s">
        <v>327</v>
      </c>
      <c r="B375" s="27" t="s">
        <v>276</v>
      </c>
      <c r="C375" s="27" t="s">
        <v>264</v>
      </c>
      <c r="D375" s="27" t="s">
        <v>469</v>
      </c>
      <c r="E375" s="27" t="s">
        <v>299</v>
      </c>
      <c r="F375" s="72">
        <v>3422.2</v>
      </c>
      <c r="G375" s="72">
        <v>3518.1</v>
      </c>
      <c r="H375" s="72">
        <v>3448.9</v>
      </c>
    </row>
    <row r="376" spans="1:8" ht="12.75">
      <c r="A376" s="25" t="s">
        <v>173</v>
      </c>
      <c r="B376" s="27" t="s">
        <v>276</v>
      </c>
      <c r="C376" s="27" t="s">
        <v>264</v>
      </c>
      <c r="D376" s="27" t="s">
        <v>469</v>
      </c>
      <c r="E376" s="27" t="s">
        <v>324</v>
      </c>
      <c r="F376" s="72">
        <v>203.5</v>
      </c>
      <c r="G376" s="72">
        <v>209.2</v>
      </c>
      <c r="H376" s="72">
        <v>205.1</v>
      </c>
    </row>
    <row r="377" spans="1:8" ht="12.75">
      <c r="A377" s="25" t="s">
        <v>322</v>
      </c>
      <c r="B377" s="27" t="s">
        <v>276</v>
      </c>
      <c r="C377" s="27" t="s">
        <v>264</v>
      </c>
      <c r="D377" s="27" t="s">
        <v>469</v>
      </c>
      <c r="E377" s="27" t="s">
        <v>323</v>
      </c>
      <c r="F377" s="72">
        <v>1.5</v>
      </c>
      <c r="G377" s="72">
        <v>1.5</v>
      </c>
      <c r="H377" s="72">
        <v>1.5</v>
      </c>
    </row>
    <row r="378" spans="1:8" ht="25.5">
      <c r="A378" s="31" t="s">
        <v>507</v>
      </c>
      <c r="B378" s="27" t="s">
        <v>276</v>
      </c>
      <c r="C378" s="27" t="s">
        <v>264</v>
      </c>
      <c r="D378" s="27" t="s">
        <v>430</v>
      </c>
      <c r="E378" s="27"/>
      <c r="F378" s="72">
        <f>F379</f>
        <v>8</v>
      </c>
      <c r="G378" s="72">
        <f aca="true" t="shared" si="42" ref="G378:H380">G379</f>
        <v>8</v>
      </c>
      <c r="H378" s="72">
        <f t="shared" si="42"/>
        <v>8</v>
      </c>
    </row>
    <row r="379" spans="1:8" ht="25.5">
      <c r="A379" s="36" t="s">
        <v>503</v>
      </c>
      <c r="B379" s="27" t="s">
        <v>276</v>
      </c>
      <c r="C379" s="27" t="s">
        <v>264</v>
      </c>
      <c r="D379" s="27" t="s">
        <v>104</v>
      </c>
      <c r="E379" s="27"/>
      <c r="F379" s="72">
        <f>F380</f>
        <v>8</v>
      </c>
      <c r="G379" s="72">
        <f t="shared" si="42"/>
        <v>8</v>
      </c>
      <c r="H379" s="72">
        <f t="shared" si="42"/>
        <v>8</v>
      </c>
    </row>
    <row r="380" spans="1:8" ht="25.5">
      <c r="A380" s="25" t="s">
        <v>241</v>
      </c>
      <c r="B380" s="27" t="s">
        <v>276</v>
      </c>
      <c r="C380" s="27" t="s">
        <v>264</v>
      </c>
      <c r="D380" s="27" t="s">
        <v>608</v>
      </c>
      <c r="E380" s="27"/>
      <c r="F380" s="72">
        <f>F381</f>
        <v>8</v>
      </c>
      <c r="G380" s="72">
        <f t="shared" si="42"/>
        <v>8</v>
      </c>
      <c r="H380" s="72">
        <f t="shared" si="42"/>
        <v>8</v>
      </c>
    </row>
    <row r="381" spans="1:8" ht="17.25" customHeight="1">
      <c r="A381" s="31" t="s">
        <v>506</v>
      </c>
      <c r="B381" s="27" t="s">
        <v>276</v>
      </c>
      <c r="C381" s="27" t="s">
        <v>264</v>
      </c>
      <c r="D381" s="27" t="s">
        <v>609</v>
      </c>
      <c r="E381" s="27"/>
      <c r="F381" s="72">
        <f>F384</f>
        <v>8</v>
      </c>
      <c r="G381" s="72">
        <f>G384</f>
        <v>8</v>
      </c>
      <c r="H381" s="72">
        <f>H384</f>
        <v>8</v>
      </c>
    </row>
    <row r="382" spans="1:8" ht="0.75" customHeight="1" hidden="1">
      <c r="A382" s="25" t="s">
        <v>65</v>
      </c>
      <c r="B382" s="27" t="s">
        <v>272</v>
      </c>
      <c r="C382" s="27" t="s">
        <v>272</v>
      </c>
      <c r="D382" s="27" t="s">
        <v>64</v>
      </c>
      <c r="E382" s="27"/>
      <c r="F382" s="72" t="e">
        <f>F383</f>
        <v>#REF!</v>
      </c>
      <c r="G382" s="72"/>
      <c r="H382" s="72"/>
    </row>
    <row r="383" spans="1:8" ht="12.75" hidden="1">
      <c r="A383" s="25" t="s">
        <v>339</v>
      </c>
      <c r="B383" s="27" t="s">
        <v>272</v>
      </c>
      <c r="C383" s="27" t="s">
        <v>272</v>
      </c>
      <c r="D383" s="27" t="s">
        <v>64</v>
      </c>
      <c r="E383" s="27" t="s">
        <v>338</v>
      </c>
      <c r="F383" s="72" t="e">
        <f>#REF!+#REF!</f>
        <v>#REF!</v>
      </c>
      <c r="G383" s="72"/>
      <c r="H383" s="72"/>
    </row>
    <row r="384" spans="1:8" ht="12.75">
      <c r="A384" s="25" t="s">
        <v>173</v>
      </c>
      <c r="B384" s="27" t="s">
        <v>276</v>
      </c>
      <c r="C384" s="27" t="s">
        <v>264</v>
      </c>
      <c r="D384" s="27" t="s">
        <v>609</v>
      </c>
      <c r="E384" s="27" t="s">
        <v>324</v>
      </c>
      <c r="F384" s="72">
        <v>8</v>
      </c>
      <c r="G384" s="72">
        <v>8</v>
      </c>
      <c r="H384" s="72">
        <v>8</v>
      </c>
    </row>
    <row r="385" spans="1:8" ht="12.75">
      <c r="A385" s="18" t="s">
        <v>298</v>
      </c>
      <c r="B385" s="20" t="s">
        <v>268</v>
      </c>
      <c r="C385" s="20"/>
      <c r="D385" s="20"/>
      <c r="E385" s="20"/>
      <c r="F385" s="94">
        <f>F386+F390</f>
        <v>614.2</v>
      </c>
      <c r="G385" s="94">
        <f>G386+G390</f>
        <v>566.2</v>
      </c>
      <c r="H385" s="94">
        <f>H386+H390</f>
        <v>566.2</v>
      </c>
    </row>
    <row r="386" spans="1:8" ht="12.75">
      <c r="A386" s="18" t="s">
        <v>335</v>
      </c>
      <c r="B386" s="20" t="s">
        <v>268</v>
      </c>
      <c r="C386" s="20" t="s">
        <v>272</v>
      </c>
      <c r="D386" s="20"/>
      <c r="E386" s="20"/>
      <c r="F386" s="94">
        <f>F387</f>
        <v>108.2</v>
      </c>
      <c r="G386" s="94">
        <f aca="true" t="shared" si="43" ref="G386:H388">G387</f>
        <v>108.2</v>
      </c>
      <c r="H386" s="94">
        <f t="shared" si="43"/>
        <v>108.2</v>
      </c>
    </row>
    <row r="387" spans="1:8" ht="12.75">
      <c r="A387" s="25" t="s">
        <v>380</v>
      </c>
      <c r="B387" s="27" t="s">
        <v>268</v>
      </c>
      <c r="C387" s="27" t="s">
        <v>272</v>
      </c>
      <c r="D387" s="27" t="s">
        <v>414</v>
      </c>
      <c r="E387" s="27"/>
      <c r="F387" s="72">
        <f>F388</f>
        <v>108.2</v>
      </c>
      <c r="G387" s="72">
        <f t="shared" si="43"/>
        <v>108.2</v>
      </c>
      <c r="H387" s="72">
        <f t="shared" si="43"/>
        <v>108.2</v>
      </c>
    </row>
    <row r="388" spans="1:8" ht="38.25">
      <c r="A388" s="25" t="s">
        <v>121</v>
      </c>
      <c r="B388" s="27" t="s">
        <v>268</v>
      </c>
      <c r="C388" s="27" t="s">
        <v>272</v>
      </c>
      <c r="D388" s="27" t="s">
        <v>11</v>
      </c>
      <c r="E388" s="27"/>
      <c r="F388" s="72">
        <f>F389</f>
        <v>108.2</v>
      </c>
      <c r="G388" s="72">
        <f t="shared" si="43"/>
        <v>108.2</v>
      </c>
      <c r="H388" s="72">
        <f t="shared" si="43"/>
        <v>108.2</v>
      </c>
    </row>
    <row r="389" spans="1:8" ht="12.75">
      <c r="A389" s="25" t="s">
        <v>173</v>
      </c>
      <c r="B389" s="27" t="s">
        <v>268</v>
      </c>
      <c r="C389" s="27" t="s">
        <v>272</v>
      </c>
      <c r="D389" s="27" t="s">
        <v>11</v>
      </c>
      <c r="E389" s="27" t="s">
        <v>324</v>
      </c>
      <c r="F389" s="72">
        <v>108.2</v>
      </c>
      <c r="G389" s="72">
        <v>108.2</v>
      </c>
      <c r="H389" s="72">
        <v>108.2</v>
      </c>
    </row>
    <row r="390" spans="1:8" ht="12.75">
      <c r="A390" s="65" t="s">
        <v>405</v>
      </c>
      <c r="B390" s="20" t="s">
        <v>268</v>
      </c>
      <c r="C390" s="20" t="s">
        <v>268</v>
      </c>
      <c r="D390" s="20"/>
      <c r="E390" s="20"/>
      <c r="F390" s="94">
        <f aca="true" t="shared" si="44" ref="F390:H392">F391</f>
        <v>506</v>
      </c>
      <c r="G390" s="94">
        <f t="shared" si="44"/>
        <v>458</v>
      </c>
      <c r="H390" s="94">
        <f t="shared" si="44"/>
        <v>458</v>
      </c>
    </row>
    <row r="391" spans="1:8" ht="25.5">
      <c r="A391" s="25" t="s">
        <v>196</v>
      </c>
      <c r="B391" s="27" t="s">
        <v>268</v>
      </c>
      <c r="C391" s="27" t="s">
        <v>268</v>
      </c>
      <c r="D391" s="27" t="s">
        <v>473</v>
      </c>
      <c r="E391" s="27"/>
      <c r="F391" s="72">
        <f t="shared" si="44"/>
        <v>506</v>
      </c>
      <c r="G391" s="72">
        <f t="shared" si="44"/>
        <v>458</v>
      </c>
      <c r="H391" s="72">
        <f t="shared" si="44"/>
        <v>458</v>
      </c>
    </row>
    <row r="392" spans="1:8" ht="12.75">
      <c r="A392" s="38" t="s">
        <v>541</v>
      </c>
      <c r="B392" s="27" t="s">
        <v>268</v>
      </c>
      <c r="C392" s="27" t="s">
        <v>268</v>
      </c>
      <c r="D392" s="27" t="s">
        <v>542</v>
      </c>
      <c r="E392" s="27"/>
      <c r="F392" s="72">
        <f t="shared" si="44"/>
        <v>506</v>
      </c>
      <c r="G392" s="72">
        <f t="shared" si="44"/>
        <v>458</v>
      </c>
      <c r="H392" s="72">
        <f t="shared" si="44"/>
        <v>458</v>
      </c>
    </row>
    <row r="393" spans="1:8" ht="12.75">
      <c r="A393" s="38" t="s">
        <v>404</v>
      </c>
      <c r="B393" s="27" t="s">
        <v>268</v>
      </c>
      <c r="C393" s="27" t="s">
        <v>268</v>
      </c>
      <c r="D393" s="26" t="s">
        <v>543</v>
      </c>
      <c r="E393" s="27"/>
      <c r="F393" s="72">
        <f>F394+F395+F396</f>
        <v>506</v>
      </c>
      <c r="G393" s="72">
        <f>G394+G395+G396</f>
        <v>458</v>
      </c>
      <c r="H393" s="72">
        <f>H394+H395+H396</f>
        <v>458</v>
      </c>
    </row>
    <row r="394" spans="1:8" ht="12.75">
      <c r="A394" s="36" t="s">
        <v>173</v>
      </c>
      <c r="B394" s="27" t="s">
        <v>268</v>
      </c>
      <c r="C394" s="27" t="s">
        <v>268</v>
      </c>
      <c r="D394" s="26" t="s">
        <v>543</v>
      </c>
      <c r="E394" s="27" t="s">
        <v>324</v>
      </c>
      <c r="F394" s="72">
        <v>360</v>
      </c>
      <c r="G394" s="72">
        <v>360</v>
      </c>
      <c r="H394" s="72">
        <v>360</v>
      </c>
    </row>
    <row r="395" spans="1:8" ht="12.75">
      <c r="A395" s="36" t="s">
        <v>564</v>
      </c>
      <c r="B395" s="27" t="s">
        <v>268</v>
      </c>
      <c r="C395" s="27" t="s">
        <v>268</v>
      </c>
      <c r="D395" s="26" t="s">
        <v>543</v>
      </c>
      <c r="E395" s="27" t="s">
        <v>563</v>
      </c>
      <c r="F395" s="72">
        <v>116</v>
      </c>
      <c r="G395" s="72">
        <v>68</v>
      </c>
      <c r="H395" s="72">
        <v>68</v>
      </c>
    </row>
    <row r="396" spans="1:8" ht="12.75">
      <c r="A396" s="25" t="s">
        <v>333</v>
      </c>
      <c r="B396" s="27" t="s">
        <v>268</v>
      </c>
      <c r="C396" s="27" t="s">
        <v>268</v>
      </c>
      <c r="D396" s="26" t="s">
        <v>543</v>
      </c>
      <c r="E396" s="27" t="s">
        <v>329</v>
      </c>
      <c r="F396" s="72">
        <v>30</v>
      </c>
      <c r="G396" s="72">
        <v>30</v>
      </c>
      <c r="H396" s="72">
        <v>30</v>
      </c>
    </row>
    <row r="397" spans="1:8" ht="12.75">
      <c r="A397" s="18" t="s">
        <v>280</v>
      </c>
      <c r="B397" s="20" t="s">
        <v>269</v>
      </c>
      <c r="C397" s="20" t="s">
        <v>290</v>
      </c>
      <c r="D397" s="20"/>
      <c r="E397" s="20"/>
      <c r="F397" s="94">
        <f>F405+F432+F398</f>
        <v>14973.800000000001</v>
      </c>
      <c r="G397" s="94">
        <f>G405+G432+G398</f>
        <v>11651.5</v>
      </c>
      <c r="H397" s="94">
        <f>H405+H432+H398</f>
        <v>11707.5</v>
      </c>
    </row>
    <row r="398" spans="1:8" ht="12.75">
      <c r="A398" s="18" t="s">
        <v>285</v>
      </c>
      <c r="B398" s="20" t="s">
        <v>269</v>
      </c>
      <c r="C398" s="20" t="s">
        <v>263</v>
      </c>
      <c r="D398" s="20"/>
      <c r="E398" s="20"/>
      <c r="F398" s="94">
        <f aca="true" t="shared" si="45" ref="F398:H399">F399</f>
        <v>1669.2</v>
      </c>
      <c r="G398" s="94">
        <f t="shared" si="45"/>
        <v>1669.2</v>
      </c>
      <c r="H398" s="94">
        <f t="shared" si="45"/>
        <v>1669.2</v>
      </c>
    </row>
    <row r="399" spans="1:8" ht="25.5">
      <c r="A399" s="25" t="s">
        <v>37</v>
      </c>
      <c r="B399" s="27" t="s">
        <v>269</v>
      </c>
      <c r="C399" s="87" t="s">
        <v>263</v>
      </c>
      <c r="D399" s="27" t="s">
        <v>12</v>
      </c>
      <c r="E399" s="20"/>
      <c r="F399" s="72">
        <f t="shared" si="45"/>
        <v>1669.2</v>
      </c>
      <c r="G399" s="72">
        <f t="shared" si="45"/>
        <v>1669.2</v>
      </c>
      <c r="H399" s="72">
        <f t="shared" si="45"/>
        <v>1669.2</v>
      </c>
    </row>
    <row r="400" spans="1:8" ht="12.75">
      <c r="A400" s="25" t="s">
        <v>66</v>
      </c>
      <c r="B400" s="27" t="s">
        <v>269</v>
      </c>
      <c r="C400" s="27" t="s">
        <v>263</v>
      </c>
      <c r="D400" s="27" t="s">
        <v>67</v>
      </c>
      <c r="E400" s="27"/>
      <c r="F400" s="72">
        <f>F402</f>
        <v>1669.2</v>
      </c>
      <c r="G400" s="72">
        <f>G402</f>
        <v>1669.2</v>
      </c>
      <c r="H400" s="72">
        <f>H402</f>
        <v>1669.2</v>
      </c>
    </row>
    <row r="401" spans="1:8" ht="12.75">
      <c r="A401" s="25" t="s">
        <v>70</v>
      </c>
      <c r="B401" s="27" t="s">
        <v>269</v>
      </c>
      <c r="C401" s="27" t="s">
        <v>263</v>
      </c>
      <c r="D401" s="27" t="s">
        <v>71</v>
      </c>
      <c r="E401" s="27"/>
      <c r="F401" s="72">
        <f>F402</f>
        <v>1669.2</v>
      </c>
      <c r="G401" s="72">
        <f>G402</f>
        <v>1669.2</v>
      </c>
      <c r="H401" s="72">
        <f>H402</f>
        <v>1669.2</v>
      </c>
    </row>
    <row r="402" spans="1:8" ht="25.5">
      <c r="A402" s="25" t="s">
        <v>515</v>
      </c>
      <c r="B402" s="27" t="s">
        <v>269</v>
      </c>
      <c r="C402" s="27" t="s">
        <v>263</v>
      </c>
      <c r="D402" s="27" t="s">
        <v>167</v>
      </c>
      <c r="E402" s="27"/>
      <c r="F402" s="72">
        <f>F404+F403</f>
        <v>1669.2</v>
      </c>
      <c r="G402" s="72">
        <f>G404+G403</f>
        <v>1669.2</v>
      </c>
      <c r="H402" s="72">
        <f>H404+H403</f>
        <v>1669.2</v>
      </c>
    </row>
    <row r="403" spans="1:8" ht="12.75">
      <c r="A403" s="25" t="s">
        <v>173</v>
      </c>
      <c r="B403" s="27" t="s">
        <v>269</v>
      </c>
      <c r="C403" s="27" t="s">
        <v>263</v>
      </c>
      <c r="D403" s="27" t="s">
        <v>167</v>
      </c>
      <c r="E403" s="27" t="s">
        <v>324</v>
      </c>
      <c r="F403" s="72">
        <v>8.4</v>
      </c>
      <c r="G403" s="72">
        <v>8.4</v>
      </c>
      <c r="H403" s="72">
        <v>8.4</v>
      </c>
    </row>
    <row r="404" spans="1:8" ht="12.75">
      <c r="A404" s="25" t="s">
        <v>169</v>
      </c>
      <c r="B404" s="27" t="s">
        <v>269</v>
      </c>
      <c r="C404" s="27" t="s">
        <v>263</v>
      </c>
      <c r="D404" s="27" t="s">
        <v>167</v>
      </c>
      <c r="E404" s="27" t="s">
        <v>362</v>
      </c>
      <c r="F404" s="72">
        <v>1660.8</v>
      </c>
      <c r="G404" s="72">
        <v>1660.8</v>
      </c>
      <c r="H404" s="72">
        <v>1660.8</v>
      </c>
    </row>
    <row r="405" spans="1:8" ht="12.75">
      <c r="A405" s="18" t="s">
        <v>282</v>
      </c>
      <c r="B405" s="20" t="s">
        <v>269</v>
      </c>
      <c r="C405" s="20" t="s">
        <v>266</v>
      </c>
      <c r="D405" s="20"/>
      <c r="E405" s="20"/>
      <c r="F405" s="94">
        <f>F406+F417+F422</f>
        <v>8144.6</v>
      </c>
      <c r="G405" s="94">
        <f>G406+G417+G422</f>
        <v>4822.3</v>
      </c>
      <c r="H405" s="94">
        <f>H406+H417+H422</f>
        <v>4878.3</v>
      </c>
    </row>
    <row r="406" spans="1:8" ht="25.5">
      <c r="A406" s="25" t="s">
        <v>37</v>
      </c>
      <c r="B406" s="27" t="s">
        <v>269</v>
      </c>
      <c r="C406" s="27" t="s">
        <v>266</v>
      </c>
      <c r="D406" s="27" t="s">
        <v>12</v>
      </c>
      <c r="E406" s="27"/>
      <c r="F406" s="72">
        <f>F407+F412</f>
        <v>604.8</v>
      </c>
      <c r="G406" s="72">
        <f>G407+G412</f>
        <v>604.8</v>
      </c>
      <c r="H406" s="72">
        <f>H407+H412</f>
        <v>604.8</v>
      </c>
    </row>
    <row r="407" spans="1:8" ht="12.75">
      <c r="A407" s="25" t="s">
        <v>66</v>
      </c>
      <c r="B407" s="27" t="s">
        <v>269</v>
      </c>
      <c r="C407" s="27" t="s">
        <v>266</v>
      </c>
      <c r="D407" s="27" t="s">
        <v>67</v>
      </c>
      <c r="E407" s="27"/>
      <c r="F407" s="72">
        <f aca="true" t="shared" si="46" ref="F407:H408">F408</f>
        <v>439.2</v>
      </c>
      <c r="G407" s="72">
        <f t="shared" si="46"/>
        <v>439.2</v>
      </c>
      <c r="H407" s="72">
        <f t="shared" si="46"/>
        <v>439.2</v>
      </c>
    </row>
    <row r="408" spans="1:8" ht="25.5">
      <c r="A408" s="25" t="s">
        <v>39</v>
      </c>
      <c r="B408" s="27" t="s">
        <v>269</v>
      </c>
      <c r="C408" s="27" t="s">
        <v>266</v>
      </c>
      <c r="D408" s="27" t="s">
        <v>69</v>
      </c>
      <c r="E408" s="27"/>
      <c r="F408" s="72">
        <f t="shared" si="46"/>
        <v>439.2</v>
      </c>
      <c r="G408" s="72">
        <f t="shared" si="46"/>
        <v>439.2</v>
      </c>
      <c r="H408" s="72">
        <f t="shared" si="46"/>
        <v>439.2</v>
      </c>
    </row>
    <row r="409" spans="1:8" ht="25.5">
      <c r="A409" s="36" t="s">
        <v>51</v>
      </c>
      <c r="B409" s="27" t="s">
        <v>269</v>
      </c>
      <c r="C409" s="27" t="s">
        <v>266</v>
      </c>
      <c r="D409" s="27" t="s">
        <v>68</v>
      </c>
      <c r="E409" s="27"/>
      <c r="F409" s="72">
        <f>F410+F411</f>
        <v>439.2</v>
      </c>
      <c r="G409" s="72">
        <f>G410+G411</f>
        <v>439.2</v>
      </c>
      <c r="H409" s="72">
        <f>H410+H411</f>
        <v>439.2</v>
      </c>
    </row>
    <row r="410" spans="1:8" ht="12.75">
      <c r="A410" s="25" t="s">
        <v>173</v>
      </c>
      <c r="B410" s="26">
        <v>10</v>
      </c>
      <c r="C410" s="27" t="s">
        <v>266</v>
      </c>
      <c r="D410" s="27" t="s">
        <v>68</v>
      </c>
      <c r="E410" s="27" t="s">
        <v>324</v>
      </c>
      <c r="F410" s="72">
        <v>13.7</v>
      </c>
      <c r="G410" s="72">
        <v>13.7</v>
      </c>
      <c r="H410" s="72">
        <v>13.7</v>
      </c>
    </row>
    <row r="411" spans="1:8" ht="12.75">
      <c r="A411" s="25" t="s">
        <v>388</v>
      </c>
      <c r="B411" s="26">
        <v>10</v>
      </c>
      <c r="C411" s="27" t="s">
        <v>266</v>
      </c>
      <c r="D411" s="27" t="s">
        <v>68</v>
      </c>
      <c r="E411" s="27" t="s">
        <v>387</v>
      </c>
      <c r="F411" s="72">
        <v>425.5</v>
      </c>
      <c r="G411" s="72">
        <v>425.5</v>
      </c>
      <c r="H411" s="72">
        <v>425.5</v>
      </c>
    </row>
    <row r="412" spans="1:8" ht="12.75">
      <c r="A412" s="25" t="s">
        <v>174</v>
      </c>
      <c r="B412" s="26">
        <v>10</v>
      </c>
      <c r="C412" s="27" t="s">
        <v>266</v>
      </c>
      <c r="D412" s="27" t="s">
        <v>71</v>
      </c>
      <c r="E412" s="27"/>
      <c r="F412" s="72">
        <f aca="true" t="shared" si="47" ref="F412:H413">F413</f>
        <v>165.6</v>
      </c>
      <c r="G412" s="72">
        <f t="shared" si="47"/>
        <v>165.6</v>
      </c>
      <c r="H412" s="72">
        <f t="shared" si="47"/>
        <v>165.6</v>
      </c>
    </row>
    <row r="413" spans="1:8" ht="25.5">
      <c r="A413" s="25" t="s">
        <v>516</v>
      </c>
      <c r="B413" s="26">
        <v>10</v>
      </c>
      <c r="C413" s="27" t="s">
        <v>266</v>
      </c>
      <c r="D413" s="27" t="s">
        <v>165</v>
      </c>
      <c r="E413" s="27"/>
      <c r="F413" s="72">
        <f t="shared" si="47"/>
        <v>165.6</v>
      </c>
      <c r="G413" s="72">
        <f t="shared" si="47"/>
        <v>165.6</v>
      </c>
      <c r="H413" s="72">
        <f t="shared" si="47"/>
        <v>165.6</v>
      </c>
    </row>
    <row r="414" spans="1:8" ht="12.75">
      <c r="A414" s="25" t="s">
        <v>169</v>
      </c>
      <c r="B414" s="26">
        <v>10</v>
      </c>
      <c r="C414" s="27" t="s">
        <v>266</v>
      </c>
      <c r="D414" s="27" t="s">
        <v>166</v>
      </c>
      <c r="E414" s="27" t="s">
        <v>362</v>
      </c>
      <c r="F414" s="72">
        <v>165.6</v>
      </c>
      <c r="G414" s="72">
        <v>165.6</v>
      </c>
      <c r="H414" s="72">
        <v>165.6</v>
      </c>
    </row>
    <row r="415" spans="1:8" ht="0.75" customHeight="1" hidden="1">
      <c r="A415" s="25" t="s">
        <v>183</v>
      </c>
      <c r="B415" s="30" t="s">
        <v>269</v>
      </c>
      <c r="C415" s="30" t="s">
        <v>172</v>
      </c>
      <c r="D415" s="30" t="s">
        <v>180</v>
      </c>
      <c r="E415" s="30"/>
      <c r="F415" s="72" t="e">
        <f>F416</f>
        <v>#REF!</v>
      </c>
      <c r="G415" s="72"/>
      <c r="H415" s="72"/>
    </row>
    <row r="416" spans="1:8" ht="33" customHeight="1" hidden="1">
      <c r="A416" s="25" t="s">
        <v>388</v>
      </c>
      <c r="B416" s="30" t="s">
        <v>269</v>
      </c>
      <c r="C416" s="30" t="s">
        <v>266</v>
      </c>
      <c r="D416" s="30" t="s">
        <v>180</v>
      </c>
      <c r="E416" s="30" t="s">
        <v>387</v>
      </c>
      <c r="F416" s="72" t="e">
        <f>#REF!+#REF!</f>
        <v>#REF!</v>
      </c>
      <c r="G416" s="72"/>
      <c r="H416" s="72"/>
    </row>
    <row r="417" spans="1:8" ht="25.5" customHeight="1">
      <c r="A417" s="25" t="s">
        <v>178</v>
      </c>
      <c r="B417" s="27" t="s">
        <v>269</v>
      </c>
      <c r="C417" s="27" t="s">
        <v>266</v>
      </c>
      <c r="D417" s="26" t="s">
        <v>489</v>
      </c>
      <c r="E417" s="27"/>
      <c r="F417" s="72">
        <f>F418</f>
        <v>3985</v>
      </c>
      <c r="G417" s="72">
        <f aca="true" t="shared" si="48" ref="G417:H420">G418</f>
        <v>3985</v>
      </c>
      <c r="H417" s="72">
        <f t="shared" si="48"/>
        <v>3985</v>
      </c>
    </row>
    <row r="418" spans="1:8" ht="12.75">
      <c r="A418" s="51" t="s">
        <v>24</v>
      </c>
      <c r="B418" s="27" t="s">
        <v>269</v>
      </c>
      <c r="C418" s="27" t="s">
        <v>266</v>
      </c>
      <c r="D418" s="26" t="s">
        <v>490</v>
      </c>
      <c r="E418" s="27"/>
      <c r="F418" s="72">
        <f>F419</f>
        <v>3985</v>
      </c>
      <c r="G418" s="72">
        <f t="shared" si="48"/>
        <v>3985</v>
      </c>
      <c r="H418" s="72">
        <f t="shared" si="48"/>
        <v>3985</v>
      </c>
    </row>
    <row r="419" spans="1:8" ht="51">
      <c r="A419" s="51" t="s">
        <v>517</v>
      </c>
      <c r="B419" s="27" t="s">
        <v>269</v>
      </c>
      <c r="C419" s="27" t="s">
        <v>266</v>
      </c>
      <c r="D419" s="26" t="s">
        <v>114</v>
      </c>
      <c r="E419" s="27"/>
      <c r="F419" s="72">
        <f>F420</f>
        <v>3985</v>
      </c>
      <c r="G419" s="72">
        <f t="shared" si="48"/>
        <v>3985</v>
      </c>
      <c r="H419" s="72">
        <f t="shared" si="48"/>
        <v>3985</v>
      </c>
    </row>
    <row r="420" spans="1:8" ht="38.25">
      <c r="A420" s="34" t="s">
        <v>392</v>
      </c>
      <c r="B420" s="27" t="s">
        <v>269</v>
      </c>
      <c r="C420" s="27" t="s">
        <v>266</v>
      </c>
      <c r="D420" s="26" t="s">
        <v>115</v>
      </c>
      <c r="E420" s="27"/>
      <c r="F420" s="72">
        <f>F421</f>
        <v>3985</v>
      </c>
      <c r="G420" s="72">
        <f t="shared" si="48"/>
        <v>3985</v>
      </c>
      <c r="H420" s="72">
        <f t="shared" si="48"/>
        <v>3985</v>
      </c>
    </row>
    <row r="421" spans="1:8" ht="12.75">
      <c r="A421" s="25" t="s">
        <v>388</v>
      </c>
      <c r="B421" s="27" t="s">
        <v>269</v>
      </c>
      <c r="C421" s="27" t="s">
        <v>266</v>
      </c>
      <c r="D421" s="26" t="s">
        <v>115</v>
      </c>
      <c r="E421" s="27" t="s">
        <v>387</v>
      </c>
      <c r="F421" s="72">
        <v>3985</v>
      </c>
      <c r="G421" s="72">
        <v>3985</v>
      </c>
      <c r="H421" s="72">
        <v>3985</v>
      </c>
    </row>
    <row r="422" spans="1:8" ht="24.75" customHeight="1">
      <c r="A422" s="25" t="s">
        <v>357</v>
      </c>
      <c r="B422" s="27" t="s">
        <v>269</v>
      </c>
      <c r="C422" s="27" t="s">
        <v>266</v>
      </c>
      <c r="D422" s="26" t="s">
        <v>237</v>
      </c>
      <c r="E422" s="27"/>
      <c r="F422" s="72">
        <f>F426+F429</f>
        <v>3554.8</v>
      </c>
      <c r="G422" s="72">
        <f>G426+G429</f>
        <v>232.5</v>
      </c>
      <c r="H422" s="72">
        <f>H426+H429</f>
        <v>288.5</v>
      </c>
    </row>
    <row r="423" spans="1:8" ht="0.75" customHeight="1" hidden="1">
      <c r="A423" s="25" t="s">
        <v>518</v>
      </c>
      <c r="B423" s="27" t="s">
        <v>269</v>
      </c>
      <c r="C423" s="27" t="s">
        <v>266</v>
      </c>
      <c r="D423" s="26" t="s">
        <v>238</v>
      </c>
      <c r="E423" s="27"/>
      <c r="F423" s="72">
        <f>F424</f>
        <v>0</v>
      </c>
      <c r="G423" s="72"/>
      <c r="H423" s="72"/>
    </row>
    <row r="424" spans="1:8" ht="25.5" hidden="1">
      <c r="A424" s="25" t="s">
        <v>532</v>
      </c>
      <c r="B424" s="27" t="s">
        <v>269</v>
      </c>
      <c r="C424" s="27" t="s">
        <v>266</v>
      </c>
      <c r="D424" s="26" t="s">
        <v>531</v>
      </c>
      <c r="E424" s="27"/>
      <c r="F424" s="72">
        <f>F425</f>
        <v>0</v>
      </c>
      <c r="G424" s="72"/>
      <c r="H424" s="72"/>
    </row>
    <row r="425" spans="1:8" ht="12.75" hidden="1">
      <c r="A425" s="25" t="s">
        <v>388</v>
      </c>
      <c r="B425" s="27" t="s">
        <v>269</v>
      </c>
      <c r="C425" s="27" t="s">
        <v>266</v>
      </c>
      <c r="D425" s="26" t="s">
        <v>531</v>
      </c>
      <c r="E425" s="27" t="s">
        <v>387</v>
      </c>
      <c r="F425" s="72"/>
      <c r="G425" s="72"/>
      <c r="H425" s="72"/>
    </row>
    <row r="426" spans="1:8" ht="25.5" customHeight="1">
      <c r="A426" s="25" t="s">
        <v>593</v>
      </c>
      <c r="B426" s="27" t="s">
        <v>269</v>
      </c>
      <c r="C426" s="27" t="s">
        <v>266</v>
      </c>
      <c r="D426" s="26" t="s">
        <v>240</v>
      </c>
      <c r="E426" s="27"/>
      <c r="F426" s="72">
        <f aca="true" t="shared" si="49" ref="F426:H427">F427</f>
        <v>0</v>
      </c>
      <c r="G426" s="72">
        <f t="shared" si="49"/>
        <v>93</v>
      </c>
      <c r="H426" s="72">
        <f t="shared" si="49"/>
        <v>149</v>
      </c>
    </row>
    <row r="427" spans="1:8" ht="25.5">
      <c r="A427" s="25" t="s">
        <v>594</v>
      </c>
      <c r="B427" s="27" t="s">
        <v>269</v>
      </c>
      <c r="C427" s="27" t="s">
        <v>266</v>
      </c>
      <c r="D427" s="26" t="s">
        <v>592</v>
      </c>
      <c r="E427" s="27"/>
      <c r="F427" s="72">
        <f t="shared" si="49"/>
        <v>0</v>
      </c>
      <c r="G427" s="72">
        <f t="shared" si="49"/>
        <v>93</v>
      </c>
      <c r="H427" s="72">
        <f t="shared" si="49"/>
        <v>149</v>
      </c>
    </row>
    <row r="428" spans="1:8" ht="12.75">
      <c r="A428" s="25" t="s">
        <v>388</v>
      </c>
      <c r="B428" s="27" t="s">
        <v>269</v>
      </c>
      <c r="C428" s="27" t="s">
        <v>266</v>
      </c>
      <c r="D428" s="26" t="s">
        <v>592</v>
      </c>
      <c r="E428" s="27" t="s">
        <v>387</v>
      </c>
      <c r="F428" s="72">
        <v>0</v>
      </c>
      <c r="G428" s="72">
        <v>93</v>
      </c>
      <c r="H428" s="72">
        <v>149</v>
      </c>
    </row>
    <row r="429" spans="1:8" ht="25.5">
      <c r="A429" s="25" t="s">
        <v>471</v>
      </c>
      <c r="B429" s="27" t="s">
        <v>269</v>
      </c>
      <c r="C429" s="27" t="s">
        <v>266</v>
      </c>
      <c r="D429" s="26" t="s">
        <v>240</v>
      </c>
      <c r="E429" s="27"/>
      <c r="F429" s="72">
        <f aca="true" t="shared" si="50" ref="F429:H430">F430</f>
        <v>3554.8</v>
      </c>
      <c r="G429" s="72">
        <f t="shared" si="50"/>
        <v>139.5</v>
      </c>
      <c r="H429" s="72">
        <f t="shared" si="50"/>
        <v>139.5</v>
      </c>
    </row>
    <row r="430" spans="1:8" ht="25.5">
      <c r="A430" s="25" t="s">
        <v>532</v>
      </c>
      <c r="B430" s="27" t="s">
        <v>269</v>
      </c>
      <c r="C430" s="27" t="s">
        <v>266</v>
      </c>
      <c r="D430" s="26" t="s">
        <v>565</v>
      </c>
      <c r="E430" s="27"/>
      <c r="F430" s="72">
        <f t="shared" si="50"/>
        <v>3554.8</v>
      </c>
      <c r="G430" s="72">
        <f t="shared" si="50"/>
        <v>139.5</v>
      </c>
      <c r="H430" s="72">
        <f t="shared" si="50"/>
        <v>139.5</v>
      </c>
    </row>
    <row r="431" spans="1:8" ht="12.75">
      <c r="A431" s="25" t="s">
        <v>388</v>
      </c>
      <c r="B431" s="27" t="s">
        <v>269</v>
      </c>
      <c r="C431" s="27" t="s">
        <v>266</v>
      </c>
      <c r="D431" s="26" t="s">
        <v>565</v>
      </c>
      <c r="E431" s="27" t="s">
        <v>387</v>
      </c>
      <c r="F431" s="72">
        <v>3554.8</v>
      </c>
      <c r="G431" s="72">
        <v>139.5</v>
      </c>
      <c r="H431" s="72">
        <v>139.5</v>
      </c>
    </row>
    <row r="432" spans="1:8" ht="12.75">
      <c r="A432" s="18" t="s">
        <v>291</v>
      </c>
      <c r="B432" s="20" t="s">
        <v>269</v>
      </c>
      <c r="C432" s="20" t="s">
        <v>264</v>
      </c>
      <c r="D432" s="20"/>
      <c r="E432" s="20"/>
      <c r="F432" s="94">
        <f>F433</f>
        <v>5160</v>
      </c>
      <c r="G432" s="94">
        <f aca="true" t="shared" si="51" ref="G432:H434">G433</f>
        <v>5160</v>
      </c>
      <c r="H432" s="94">
        <f t="shared" si="51"/>
        <v>5160</v>
      </c>
    </row>
    <row r="433" spans="1:8" ht="25.5">
      <c r="A433" s="25" t="s">
        <v>178</v>
      </c>
      <c r="B433" s="27" t="s">
        <v>269</v>
      </c>
      <c r="C433" s="27" t="s">
        <v>264</v>
      </c>
      <c r="D433" s="27" t="s">
        <v>489</v>
      </c>
      <c r="E433" s="27"/>
      <c r="F433" s="72">
        <f>F434</f>
        <v>5160</v>
      </c>
      <c r="G433" s="72">
        <f t="shared" si="51"/>
        <v>5160</v>
      </c>
      <c r="H433" s="72">
        <f t="shared" si="51"/>
        <v>5160</v>
      </c>
    </row>
    <row r="434" spans="1:8" ht="12.75">
      <c r="A434" s="31" t="s">
        <v>343</v>
      </c>
      <c r="B434" s="27" t="s">
        <v>269</v>
      </c>
      <c r="C434" s="27" t="s">
        <v>264</v>
      </c>
      <c r="D434" s="27" t="s">
        <v>495</v>
      </c>
      <c r="E434" s="23"/>
      <c r="F434" s="72">
        <f>F435</f>
        <v>5160</v>
      </c>
      <c r="G434" s="72">
        <f t="shared" si="51"/>
        <v>5160</v>
      </c>
      <c r="H434" s="72">
        <f t="shared" si="51"/>
        <v>5160</v>
      </c>
    </row>
    <row r="435" spans="1:8" ht="27" customHeight="1">
      <c r="A435" s="49" t="s">
        <v>35</v>
      </c>
      <c r="B435" s="27" t="s">
        <v>269</v>
      </c>
      <c r="C435" s="27" t="s">
        <v>264</v>
      </c>
      <c r="D435" s="27" t="s">
        <v>116</v>
      </c>
      <c r="E435" s="23"/>
      <c r="F435" s="72">
        <f>F438</f>
        <v>5160</v>
      </c>
      <c r="G435" s="72">
        <f>G438</f>
        <v>5160</v>
      </c>
      <c r="H435" s="72">
        <f>H438</f>
        <v>5160</v>
      </c>
    </row>
    <row r="436" spans="1:8" ht="1.5" customHeight="1" hidden="1">
      <c r="A436" s="70" t="s">
        <v>204</v>
      </c>
      <c r="B436" s="27" t="s">
        <v>272</v>
      </c>
      <c r="C436" s="27" t="s">
        <v>268</v>
      </c>
      <c r="D436" s="26" t="s">
        <v>203</v>
      </c>
      <c r="E436" s="27"/>
      <c r="F436" s="72" t="e">
        <f>F437</f>
        <v>#REF!</v>
      </c>
      <c r="G436" s="72"/>
      <c r="H436" s="72"/>
    </row>
    <row r="437" spans="1:8" ht="12.75" hidden="1">
      <c r="A437" s="36" t="s">
        <v>302</v>
      </c>
      <c r="B437" s="27" t="s">
        <v>272</v>
      </c>
      <c r="C437" s="27" t="s">
        <v>268</v>
      </c>
      <c r="D437" s="26" t="s">
        <v>203</v>
      </c>
      <c r="E437" s="27" t="s">
        <v>332</v>
      </c>
      <c r="F437" s="72" t="e">
        <f>#REF!+#REF!</f>
        <v>#REF!</v>
      </c>
      <c r="G437" s="72"/>
      <c r="H437" s="72"/>
    </row>
    <row r="438" spans="1:8" ht="38.25">
      <c r="A438" s="34" t="s">
        <v>392</v>
      </c>
      <c r="B438" s="27" t="s">
        <v>269</v>
      </c>
      <c r="C438" s="27" t="s">
        <v>264</v>
      </c>
      <c r="D438" s="27" t="s">
        <v>117</v>
      </c>
      <c r="E438" s="27"/>
      <c r="F438" s="72">
        <f>F439+F440</f>
        <v>5160</v>
      </c>
      <c r="G438" s="72">
        <f>G439+G440</f>
        <v>5160</v>
      </c>
      <c r="H438" s="72">
        <f>H439+H440</f>
        <v>5160</v>
      </c>
    </row>
    <row r="439" spans="1:8" ht="12.75">
      <c r="A439" s="25" t="s">
        <v>173</v>
      </c>
      <c r="B439" s="27" t="s">
        <v>269</v>
      </c>
      <c r="C439" s="27" t="s">
        <v>264</v>
      </c>
      <c r="D439" s="27" t="s">
        <v>117</v>
      </c>
      <c r="E439" s="27" t="s">
        <v>324</v>
      </c>
      <c r="F439" s="72">
        <v>51.6</v>
      </c>
      <c r="G439" s="72">
        <v>51.6</v>
      </c>
      <c r="H439" s="72">
        <v>51.6</v>
      </c>
    </row>
    <row r="440" spans="1:8" ht="12.75">
      <c r="A440" s="25" t="s">
        <v>388</v>
      </c>
      <c r="B440" s="27" t="s">
        <v>269</v>
      </c>
      <c r="C440" s="27" t="s">
        <v>264</v>
      </c>
      <c r="D440" s="27" t="s">
        <v>117</v>
      </c>
      <c r="E440" s="27" t="s">
        <v>387</v>
      </c>
      <c r="F440" s="72">
        <v>5108.4</v>
      </c>
      <c r="G440" s="72">
        <v>5108.4</v>
      </c>
      <c r="H440" s="72">
        <v>5108.4</v>
      </c>
    </row>
    <row r="441" spans="1:8" ht="25.5" hidden="1">
      <c r="A441" s="38" t="s">
        <v>182</v>
      </c>
      <c r="B441" s="26">
        <v>10</v>
      </c>
      <c r="C441" s="27" t="s">
        <v>266</v>
      </c>
      <c r="D441" s="27" t="s">
        <v>181</v>
      </c>
      <c r="E441" s="27"/>
      <c r="F441" s="72" t="e">
        <f>F442</f>
        <v>#REF!</v>
      </c>
      <c r="G441" s="72"/>
      <c r="H441" s="72"/>
    </row>
    <row r="442" spans="1:8" ht="12.75" hidden="1">
      <c r="A442" s="25" t="s">
        <v>388</v>
      </c>
      <c r="B442" s="26">
        <v>10</v>
      </c>
      <c r="C442" s="27" t="s">
        <v>266</v>
      </c>
      <c r="D442" s="27" t="s">
        <v>181</v>
      </c>
      <c r="E442" s="27" t="s">
        <v>387</v>
      </c>
      <c r="F442" s="72" t="e">
        <f>#REF!+#REF!</f>
        <v>#REF!</v>
      </c>
      <c r="G442" s="72"/>
      <c r="H442" s="72"/>
    </row>
    <row r="443" spans="1:8" ht="25.5" hidden="1">
      <c r="A443" s="25" t="s">
        <v>176</v>
      </c>
      <c r="B443" s="27" t="s">
        <v>269</v>
      </c>
      <c r="C443" s="27" t="s">
        <v>266</v>
      </c>
      <c r="D443" s="26" t="s">
        <v>158</v>
      </c>
      <c r="E443" s="27"/>
      <c r="F443" s="72" t="e">
        <f>F444</f>
        <v>#REF!</v>
      </c>
      <c r="G443" s="72"/>
      <c r="H443" s="72"/>
    </row>
    <row r="444" spans="1:8" ht="12.75" hidden="1">
      <c r="A444" s="25" t="s">
        <v>388</v>
      </c>
      <c r="B444" s="27" t="s">
        <v>269</v>
      </c>
      <c r="C444" s="27" t="s">
        <v>266</v>
      </c>
      <c r="D444" s="26" t="s">
        <v>158</v>
      </c>
      <c r="E444" s="27" t="s">
        <v>387</v>
      </c>
      <c r="F444" s="72" t="e">
        <f>#REF!+#REF!</f>
        <v>#REF!</v>
      </c>
      <c r="G444" s="72"/>
      <c r="H444" s="72"/>
    </row>
    <row r="445" spans="1:8" ht="12.75">
      <c r="A445" s="18" t="s">
        <v>306</v>
      </c>
      <c r="B445" s="20" t="s">
        <v>286</v>
      </c>
      <c r="C445" s="20"/>
      <c r="D445" s="20"/>
      <c r="E445" s="20"/>
      <c r="F445" s="94">
        <f>F446</f>
        <v>5006.1</v>
      </c>
      <c r="G445" s="94">
        <f>G446</f>
        <v>5130.1</v>
      </c>
      <c r="H445" s="94">
        <f>H446</f>
        <v>5040.5</v>
      </c>
    </row>
    <row r="446" spans="1:8" ht="12.75">
      <c r="A446" s="18" t="s">
        <v>307</v>
      </c>
      <c r="B446" s="20" t="s">
        <v>286</v>
      </c>
      <c r="C446" s="20" t="s">
        <v>267</v>
      </c>
      <c r="D446" s="20"/>
      <c r="E446" s="20"/>
      <c r="F446" s="94">
        <f>F449</f>
        <v>5006.1</v>
      </c>
      <c r="G446" s="94">
        <f>G449</f>
        <v>5130.1</v>
      </c>
      <c r="H446" s="94">
        <f>H449</f>
        <v>5040.5</v>
      </c>
    </row>
    <row r="447" spans="1:8" ht="25.5" hidden="1">
      <c r="A447" s="25" t="s">
        <v>472</v>
      </c>
      <c r="B447" s="27" t="s">
        <v>269</v>
      </c>
      <c r="C447" s="27" t="s">
        <v>266</v>
      </c>
      <c r="D447" s="26" t="s">
        <v>239</v>
      </c>
      <c r="E447" s="27"/>
      <c r="F447" s="72" t="e">
        <f>F448</f>
        <v>#REF!</v>
      </c>
      <c r="G447" s="72"/>
      <c r="H447" s="72"/>
    </row>
    <row r="448" spans="1:8" ht="12.75" hidden="1">
      <c r="A448" s="25" t="s">
        <v>388</v>
      </c>
      <c r="B448" s="27" t="s">
        <v>269</v>
      </c>
      <c r="C448" s="27" t="s">
        <v>266</v>
      </c>
      <c r="D448" s="26" t="s">
        <v>239</v>
      </c>
      <c r="E448" s="27" t="s">
        <v>387</v>
      </c>
      <c r="F448" s="72" t="e">
        <f>#REF!+#REF!</f>
        <v>#REF!</v>
      </c>
      <c r="G448" s="72"/>
      <c r="H448" s="72"/>
    </row>
    <row r="449" spans="1:8" ht="25.5">
      <c r="A449" s="25" t="s">
        <v>379</v>
      </c>
      <c r="B449" s="27" t="s">
        <v>286</v>
      </c>
      <c r="C449" s="27" t="s">
        <v>267</v>
      </c>
      <c r="D449" s="27" t="s">
        <v>500</v>
      </c>
      <c r="E449" s="27"/>
      <c r="F449" s="72">
        <f>F452+F461+F466+F469</f>
        <v>5006.1</v>
      </c>
      <c r="G449" s="72">
        <f>G452+G461+G466+G469</f>
        <v>5130.1</v>
      </c>
      <c r="H449" s="72">
        <f>H452+H461+H466+H469</f>
        <v>5040.5</v>
      </c>
    </row>
    <row r="450" spans="1:8" ht="25.5" hidden="1">
      <c r="A450" s="25" t="s">
        <v>176</v>
      </c>
      <c r="B450" s="27" t="s">
        <v>269</v>
      </c>
      <c r="C450" s="27" t="s">
        <v>266</v>
      </c>
      <c r="D450" s="26" t="s">
        <v>159</v>
      </c>
      <c r="E450" s="27"/>
      <c r="F450" s="72" t="e">
        <f>F451</f>
        <v>#REF!</v>
      </c>
      <c r="G450" s="72"/>
      <c r="H450" s="72"/>
    </row>
    <row r="451" spans="1:8" ht="12.75" hidden="1">
      <c r="A451" s="25" t="s">
        <v>388</v>
      </c>
      <c r="B451" s="27" t="s">
        <v>269</v>
      </c>
      <c r="C451" s="27" t="s">
        <v>266</v>
      </c>
      <c r="D451" s="26" t="s">
        <v>159</v>
      </c>
      <c r="E451" s="27" t="s">
        <v>387</v>
      </c>
      <c r="F451" s="72" t="e">
        <f>#REF!+#REF!</f>
        <v>#REF!</v>
      </c>
      <c r="G451" s="72"/>
      <c r="H451" s="72"/>
    </row>
    <row r="452" spans="1:8" ht="12.75">
      <c r="A452" s="25" t="s">
        <v>0</v>
      </c>
      <c r="B452" s="27" t="s">
        <v>286</v>
      </c>
      <c r="C452" s="27" t="s">
        <v>267</v>
      </c>
      <c r="D452" s="27" t="s">
        <v>1</v>
      </c>
      <c r="E452" s="27"/>
      <c r="F452" s="72">
        <f>F453+F457+F459</f>
        <v>4358.6</v>
      </c>
      <c r="G452" s="72">
        <f>G453+G457+G459</f>
        <v>4482.6</v>
      </c>
      <c r="H452" s="72">
        <f>H453+H457+H459</f>
        <v>4393</v>
      </c>
    </row>
    <row r="453" spans="1:8" ht="12.75">
      <c r="A453" s="25" t="s">
        <v>368</v>
      </c>
      <c r="B453" s="27" t="s">
        <v>286</v>
      </c>
      <c r="C453" s="27" t="s">
        <v>267</v>
      </c>
      <c r="D453" s="27" t="s">
        <v>3</v>
      </c>
      <c r="E453" s="27"/>
      <c r="F453" s="72">
        <f>F456</f>
        <v>4068.6</v>
      </c>
      <c r="G453" s="72">
        <f>G456</f>
        <v>4192.6</v>
      </c>
      <c r="H453" s="72">
        <f>H456</f>
        <v>4103</v>
      </c>
    </row>
    <row r="454" spans="1:8" ht="25.5" hidden="1">
      <c r="A454" s="25" t="s">
        <v>472</v>
      </c>
      <c r="B454" s="27" t="s">
        <v>269</v>
      </c>
      <c r="C454" s="27" t="s">
        <v>266</v>
      </c>
      <c r="D454" s="26" t="s">
        <v>470</v>
      </c>
      <c r="E454" s="27"/>
      <c r="F454" s="72" t="e">
        <f>F455</f>
        <v>#REF!</v>
      </c>
      <c r="G454" s="72"/>
      <c r="H454" s="72"/>
    </row>
    <row r="455" spans="1:8" ht="12.75" hidden="1">
      <c r="A455" s="25" t="s">
        <v>388</v>
      </c>
      <c r="B455" s="27" t="s">
        <v>269</v>
      </c>
      <c r="C455" s="27" t="s">
        <v>266</v>
      </c>
      <c r="D455" s="26" t="s">
        <v>470</v>
      </c>
      <c r="E455" s="27" t="s">
        <v>387</v>
      </c>
      <c r="F455" s="72" t="e">
        <f>#REF!+#REF!</f>
        <v>#REF!</v>
      </c>
      <c r="G455" s="72"/>
      <c r="H455" s="72"/>
    </row>
    <row r="456" spans="1:8" ht="12.75">
      <c r="A456" s="25" t="s">
        <v>339</v>
      </c>
      <c r="B456" s="27" t="s">
        <v>286</v>
      </c>
      <c r="C456" s="27" t="s">
        <v>267</v>
      </c>
      <c r="D456" s="27" t="s">
        <v>3</v>
      </c>
      <c r="E456" s="27" t="s">
        <v>338</v>
      </c>
      <c r="F456" s="72">
        <v>4068.6</v>
      </c>
      <c r="G456" s="72">
        <v>4192.6</v>
      </c>
      <c r="H456" s="72">
        <v>4103</v>
      </c>
    </row>
    <row r="457" spans="1:8" ht="12.75">
      <c r="A457" s="38" t="s">
        <v>4</v>
      </c>
      <c r="B457" s="27" t="s">
        <v>286</v>
      </c>
      <c r="C457" s="27" t="s">
        <v>267</v>
      </c>
      <c r="D457" s="27" t="s">
        <v>2</v>
      </c>
      <c r="E457" s="27"/>
      <c r="F457" s="72">
        <f>F458</f>
        <v>190</v>
      </c>
      <c r="G457" s="72">
        <f>G458</f>
        <v>190</v>
      </c>
      <c r="H457" s="72">
        <f>H458</f>
        <v>190</v>
      </c>
    </row>
    <row r="458" spans="1:8" ht="12.75">
      <c r="A458" s="25" t="s">
        <v>339</v>
      </c>
      <c r="B458" s="27" t="s">
        <v>286</v>
      </c>
      <c r="C458" s="27" t="s">
        <v>267</v>
      </c>
      <c r="D458" s="27" t="s">
        <v>2</v>
      </c>
      <c r="E458" s="27" t="s">
        <v>338</v>
      </c>
      <c r="F458" s="72">
        <v>190</v>
      </c>
      <c r="G458" s="72">
        <v>190</v>
      </c>
      <c r="H458" s="72">
        <v>190</v>
      </c>
    </row>
    <row r="459" spans="1:8" ht="38.25">
      <c r="A459" s="25" t="s">
        <v>519</v>
      </c>
      <c r="B459" s="27" t="s">
        <v>286</v>
      </c>
      <c r="C459" s="27" t="s">
        <v>267</v>
      </c>
      <c r="D459" s="27" t="s">
        <v>137</v>
      </c>
      <c r="E459" s="27"/>
      <c r="F459" s="72">
        <f>F460</f>
        <v>100</v>
      </c>
      <c r="G459" s="72">
        <f>G460</f>
        <v>100</v>
      </c>
      <c r="H459" s="72">
        <f>H460</f>
        <v>100</v>
      </c>
    </row>
    <row r="460" spans="1:8" ht="12.75">
      <c r="A460" s="38" t="s">
        <v>339</v>
      </c>
      <c r="B460" s="27" t="s">
        <v>286</v>
      </c>
      <c r="C460" s="27" t="s">
        <v>267</v>
      </c>
      <c r="D460" s="27" t="s">
        <v>137</v>
      </c>
      <c r="E460" s="27" t="s">
        <v>338</v>
      </c>
      <c r="F460" s="72">
        <v>100</v>
      </c>
      <c r="G460" s="72">
        <v>100</v>
      </c>
      <c r="H460" s="72">
        <v>100</v>
      </c>
    </row>
    <row r="461" spans="1:8" ht="12.75">
      <c r="A461" s="25" t="s">
        <v>5</v>
      </c>
      <c r="B461" s="27" t="s">
        <v>286</v>
      </c>
      <c r="C461" s="27" t="s">
        <v>267</v>
      </c>
      <c r="D461" s="27" t="s">
        <v>6</v>
      </c>
      <c r="E461" s="27"/>
      <c r="F461" s="72">
        <f>F462+F464</f>
        <v>430</v>
      </c>
      <c r="G461" s="72">
        <f>G462+G464</f>
        <v>430</v>
      </c>
      <c r="H461" s="72">
        <f>H462+H464</f>
        <v>430</v>
      </c>
    </row>
    <row r="462" spans="1:8" ht="12.75">
      <c r="A462" s="25" t="s">
        <v>4</v>
      </c>
      <c r="B462" s="27" t="s">
        <v>286</v>
      </c>
      <c r="C462" s="27" t="s">
        <v>267</v>
      </c>
      <c r="D462" s="27" t="s">
        <v>7</v>
      </c>
      <c r="E462" s="27"/>
      <c r="F462" s="72">
        <f>F463</f>
        <v>180</v>
      </c>
      <c r="G462" s="72">
        <f>G463</f>
        <v>180</v>
      </c>
      <c r="H462" s="72">
        <f>H463</f>
        <v>180</v>
      </c>
    </row>
    <row r="463" spans="1:8" ht="12.75">
      <c r="A463" s="25" t="s">
        <v>339</v>
      </c>
      <c r="B463" s="27" t="s">
        <v>286</v>
      </c>
      <c r="C463" s="27" t="s">
        <v>267</v>
      </c>
      <c r="D463" s="27" t="s">
        <v>7</v>
      </c>
      <c r="E463" s="27" t="s">
        <v>338</v>
      </c>
      <c r="F463" s="72">
        <v>180</v>
      </c>
      <c r="G463" s="72">
        <v>180</v>
      </c>
      <c r="H463" s="72">
        <v>180</v>
      </c>
    </row>
    <row r="464" spans="1:8" ht="38.25">
      <c r="A464" s="25" t="s">
        <v>519</v>
      </c>
      <c r="B464" s="27" t="s">
        <v>286</v>
      </c>
      <c r="C464" s="27" t="s">
        <v>267</v>
      </c>
      <c r="D464" s="27" t="s">
        <v>136</v>
      </c>
      <c r="E464" s="27"/>
      <c r="F464" s="72">
        <f>F465</f>
        <v>250</v>
      </c>
      <c r="G464" s="72">
        <f>G465</f>
        <v>250</v>
      </c>
      <c r="H464" s="72">
        <f>H465</f>
        <v>250</v>
      </c>
    </row>
    <row r="465" spans="1:8" ht="12.75">
      <c r="A465" s="25" t="s">
        <v>339</v>
      </c>
      <c r="B465" s="27" t="s">
        <v>286</v>
      </c>
      <c r="C465" s="27" t="s">
        <v>267</v>
      </c>
      <c r="D465" s="27" t="s">
        <v>136</v>
      </c>
      <c r="E465" s="27" t="s">
        <v>338</v>
      </c>
      <c r="F465" s="72">
        <v>250</v>
      </c>
      <c r="G465" s="72">
        <v>250</v>
      </c>
      <c r="H465" s="72">
        <v>250</v>
      </c>
    </row>
    <row r="466" spans="1:8" ht="25.5">
      <c r="A466" s="25" t="s">
        <v>9</v>
      </c>
      <c r="B466" s="27" t="s">
        <v>286</v>
      </c>
      <c r="C466" s="27" t="s">
        <v>267</v>
      </c>
      <c r="D466" s="27" t="s">
        <v>8</v>
      </c>
      <c r="E466" s="27"/>
      <c r="F466" s="72">
        <f aca="true" t="shared" si="52" ref="F466:H467">F467</f>
        <v>30</v>
      </c>
      <c r="G466" s="72">
        <f t="shared" si="52"/>
        <v>30</v>
      </c>
      <c r="H466" s="72">
        <f t="shared" si="52"/>
        <v>30</v>
      </c>
    </row>
    <row r="467" spans="1:8" ht="12.75">
      <c r="A467" s="25" t="s">
        <v>4</v>
      </c>
      <c r="B467" s="27" t="s">
        <v>286</v>
      </c>
      <c r="C467" s="27" t="s">
        <v>267</v>
      </c>
      <c r="D467" s="27" t="s">
        <v>10</v>
      </c>
      <c r="E467" s="27"/>
      <c r="F467" s="72">
        <f t="shared" si="52"/>
        <v>30</v>
      </c>
      <c r="G467" s="72">
        <f t="shared" si="52"/>
        <v>30</v>
      </c>
      <c r="H467" s="72">
        <f t="shared" si="52"/>
        <v>30</v>
      </c>
    </row>
    <row r="468" spans="1:8" ht="12.75">
      <c r="A468" s="25" t="s">
        <v>173</v>
      </c>
      <c r="B468" s="27" t="s">
        <v>286</v>
      </c>
      <c r="C468" s="27" t="s">
        <v>267</v>
      </c>
      <c r="D468" s="27" t="s">
        <v>10</v>
      </c>
      <c r="E468" s="27" t="s">
        <v>324</v>
      </c>
      <c r="F468" s="72">
        <v>30</v>
      </c>
      <c r="G468" s="72">
        <v>30</v>
      </c>
      <c r="H468" s="72">
        <v>30</v>
      </c>
    </row>
    <row r="469" spans="1:8" ht="12.75">
      <c r="A469" s="25" t="s">
        <v>133</v>
      </c>
      <c r="B469" s="27" t="s">
        <v>286</v>
      </c>
      <c r="C469" s="27" t="s">
        <v>267</v>
      </c>
      <c r="D469" s="27" t="s">
        <v>134</v>
      </c>
      <c r="E469" s="27"/>
      <c r="F469" s="72">
        <f>F470</f>
        <v>187.5</v>
      </c>
      <c r="G469" s="72">
        <f>G470</f>
        <v>187.5</v>
      </c>
      <c r="H469" s="72">
        <f>H470</f>
        <v>187.5</v>
      </c>
    </row>
    <row r="470" spans="1:8" ht="36" customHeight="1">
      <c r="A470" s="25" t="s">
        <v>519</v>
      </c>
      <c r="B470" s="27" t="s">
        <v>286</v>
      </c>
      <c r="C470" s="27" t="s">
        <v>267</v>
      </c>
      <c r="D470" s="27" t="s">
        <v>135</v>
      </c>
      <c r="E470" s="27"/>
      <c r="F470" s="72">
        <f>F472</f>
        <v>187.5</v>
      </c>
      <c r="G470" s="72">
        <f>G471+G472</f>
        <v>187.5</v>
      </c>
      <c r="H470" s="72">
        <f>H471+H472</f>
        <v>187.5</v>
      </c>
    </row>
    <row r="471" spans="1:8" ht="12.75" hidden="1">
      <c r="A471" s="25" t="s">
        <v>173</v>
      </c>
      <c r="B471" s="27" t="s">
        <v>286</v>
      </c>
      <c r="C471" s="27" t="s">
        <v>267</v>
      </c>
      <c r="D471" s="27" t="s">
        <v>135</v>
      </c>
      <c r="E471" s="27" t="s">
        <v>324</v>
      </c>
      <c r="F471" s="72" t="e">
        <f>#REF!+#REF!</f>
        <v>#REF!</v>
      </c>
      <c r="G471" s="72"/>
      <c r="H471" s="72"/>
    </row>
    <row r="472" spans="1:8" ht="16.5" customHeight="1">
      <c r="A472" s="25" t="s">
        <v>339</v>
      </c>
      <c r="B472" s="27" t="s">
        <v>286</v>
      </c>
      <c r="C472" s="27" t="s">
        <v>267</v>
      </c>
      <c r="D472" s="27" t="s">
        <v>135</v>
      </c>
      <c r="E472" s="27" t="s">
        <v>338</v>
      </c>
      <c r="F472" s="72">
        <v>187.5</v>
      </c>
      <c r="G472" s="72">
        <v>187.5</v>
      </c>
      <c r="H472" s="72">
        <v>187.5</v>
      </c>
    </row>
    <row r="473" spans="1:8" ht="1.5" customHeight="1" hidden="1">
      <c r="A473" s="25" t="s">
        <v>150</v>
      </c>
      <c r="B473" s="27" t="s">
        <v>286</v>
      </c>
      <c r="C473" s="27" t="s">
        <v>267</v>
      </c>
      <c r="D473" s="27" t="s">
        <v>151</v>
      </c>
      <c r="E473" s="27"/>
      <c r="F473" s="72" t="e">
        <f>F474</f>
        <v>#REF!</v>
      </c>
      <c r="G473" s="72"/>
      <c r="H473" s="72"/>
    </row>
    <row r="474" spans="1:8" ht="12.75" hidden="1">
      <c r="A474" s="25" t="s">
        <v>302</v>
      </c>
      <c r="B474" s="27" t="s">
        <v>286</v>
      </c>
      <c r="C474" s="27" t="s">
        <v>267</v>
      </c>
      <c r="D474" s="27" t="s">
        <v>151</v>
      </c>
      <c r="E474" s="27" t="s">
        <v>332</v>
      </c>
      <c r="F474" s="72" t="e">
        <f>#REF!+#REF!</f>
        <v>#REF!</v>
      </c>
      <c r="G474" s="72"/>
      <c r="H474" s="72"/>
    </row>
    <row r="475" spans="1:8" ht="25.5">
      <c r="A475" s="18" t="s">
        <v>377</v>
      </c>
      <c r="B475" s="20" t="s">
        <v>289</v>
      </c>
      <c r="C475" s="20"/>
      <c r="D475" s="19"/>
      <c r="E475" s="20"/>
      <c r="F475" s="94">
        <f>F476+F483</f>
        <v>32566.2</v>
      </c>
      <c r="G475" s="94">
        <f>G476+G483</f>
        <v>31925.6</v>
      </c>
      <c r="H475" s="94">
        <f>H476+H483</f>
        <v>30126.1</v>
      </c>
    </row>
    <row r="476" spans="1:8" ht="25.5">
      <c r="A476" s="18" t="s">
        <v>382</v>
      </c>
      <c r="B476" s="20" t="s">
        <v>289</v>
      </c>
      <c r="C476" s="20" t="s">
        <v>263</v>
      </c>
      <c r="D476" s="19"/>
      <c r="E476" s="20"/>
      <c r="F476" s="94">
        <f aca="true" t="shared" si="53" ref="F476:H477">F477</f>
        <v>17107</v>
      </c>
      <c r="G476" s="94">
        <f t="shared" si="53"/>
        <v>17344.399999999998</v>
      </c>
      <c r="H476" s="94">
        <f t="shared" si="53"/>
        <v>22516.5</v>
      </c>
    </row>
    <row r="477" spans="1:8" ht="25.5">
      <c r="A477" s="25" t="s">
        <v>477</v>
      </c>
      <c r="B477" s="27" t="s">
        <v>289</v>
      </c>
      <c r="C477" s="27" t="s">
        <v>263</v>
      </c>
      <c r="D477" s="26" t="s">
        <v>476</v>
      </c>
      <c r="E477" s="27"/>
      <c r="F477" s="72">
        <f>F478</f>
        <v>17107</v>
      </c>
      <c r="G477" s="72">
        <f t="shared" si="53"/>
        <v>17344.399999999998</v>
      </c>
      <c r="H477" s="72">
        <f t="shared" si="53"/>
        <v>22516.5</v>
      </c>
    </row>
    <row r="478" spans="1:8" ht="30.75" customHeight="1">
      <c r="A478" s="25" t="s">
        <v>484</v>
      </c>
      <c r="B478" s="27" t="s">
        <v>289</v>
      </c>
      <c r="C478" s="27" t="s">
        <v>263</v>
      </c>
      <c r="D478" s="26" t="s">
        <v>485</v>
      </c>
      <c r="E478" s="27"/>
      <c r="F478" s="72">
        <f>F479+F481</f>
        <v>17107</v>
      </c>
      <c r="G478" s="72">
        <f>G479+G481</f>
        <v>17344.399999999998</v>
      </c>
      <c r="H478" s="72">
        <f>H479+H481</f>
        <v>22516.5</v>
      </c>
    </row>
    <row r="479" spans="1:8" ht="12.75">
      <c r="A479" s="25" t="s">
        <v>349</v>
      </c>
      <c r="B479" s="27" t="s">
        <v>289</v>
      </c>
      <c r="C479" s="27" t="s">
        <v>263</v>
      </c>
      <c r="D479" s="26" t="s">
        <v>125</v>
      </c>
      <c r="E479" s="27"/>
      <c r="F479" s="72">
        <f>F480</f>
        <v>14471.5</v>
      </c>
      <c r="G479" s="72">
        <f>G480</f>
        <v>15093.3</v>
      </c>
      <c r="H479" s="72">
        <f>H480</f>
        <v>20188.5</v>
      </c>
    </row>
    <row r="480" spans="1:8" ht="12.75">
      <c r="A480" s="25" t="s">
        <v>342</v>
      </c>
      <c r="B480" s="27" t="s">
        <v>289</v>
      </c>
      <c r="C480" s="27" t="s">
        <v>263</v>
      </c>
      <c r="D480" s="26" t="s">
        <v>125</v>
      </c>
      <c r="E480" s="27" t="s">
        <v>350</v>
      </c>
      <c r="F480" s="72">
        <v>14471.5</v>
      </c>
      <c r="G480" s="72">
        <v>15093.3</v>
      </c>
      <c r="H480" s="72">
        <v>20188.5</v>
      </c>
    </row>
    <row r="481" spans="1:8" ht="61.5" customHeight="1">
      <c r="A481" s="25" t="s">
        <v>119</v>
      </c>
      <c r="B481" s="27" t="s">
        <v>289</v>
      </c>
      <c r="C481" s="27" t="s">
        <v>263</v>
      </c>
      <c r="D481" s="26" t="s">
        <v>128</v>
      </c>
      <c r="E481" s="27"/>
      <c r="F481" s="72">
        <f>F482</f>
        <v>2635.5</v>
      </c>
      <c r="G481" s="72">
        <f>G482</f>
        <v>2251.1</v>
      </c>
      <c r="H481" s="72">
        <f>H482</f>
        <v>2328</v>
      </c>
    </row>
    <row r="482" spans="1:8" ht="12.75">
      <c r="A482" s="25" t="s">
        <v>342</v>
      </c>
      <c r="B482" s="27" t="s">
        <v>289</v>
      </c>
      <c r="C482" s="27" t="s">
        <v>263</v>
      </c>
      <c r="D482" s="26" t="s">
        <v>128</v>
      </c>
      <c r="E482" s="27" t="s">
        <v>350</v>
      </c>
      <c r="F482" s="72">
        <v>2635.5</v>
      </c>
      <c r="G482" s="72">
        <v>2251.1</v>
      </c>
      <c r="H482" s="72">
        <v>2328</v>
      </c>
    </row>
    <row r="483" spans="1:8" ht="12.75">
      <c r="A483" s="18" t="s">
        <v>351</v>
      </c>
      <c r="B483" s="20" t="s">
        <v>289</v>
      </c>
      <c r="C483" s="20" t="s">
        <v>267</v>
      </c>
      <c r="D483" s="19"/>
      <c r="E483" s="20"/>
      <c r="F483" s="94">
        <f>F484</f>
        <v>15459.2</v>
      </c>
      <c r="G483" s="94">
        <f aca="true" t="shared" si="54" ref="G483:H486">G484</f>
        <v>14581.2</v>
      </c>
      <c r="H483" s="94">
        <f t="shared" si="54"/>
        <v>7609.6</v>
      </c>
    </row>
    <row r="484" spans="1:8" ht="25.5">
      <c r="A484" s="25" t="s">
        <v>477</v>
      </c>
      <c r="B484" s="27" t="s">
        <v>289</v>
      </c>
      <c r="C484" s="27" t="s">
        <v>267</v>
      </c>
      <c r="D484" s="26" t="s">
        <v>476</v>
      </c>
      <c r="E484" s="27"/>
      <c r="F484" s="72">
        <f>F485</f>
        <v>15459.2</v>
      </c>
      <c r="G484" s="72">
        <f t="shared" si="54"/>
        <v>14581.2</v>
      </c>
      <c r="H484" s="72">
        <f t="shared" si="54"/>
        <v>7609.6</v>
      </c>
    </row>
    <row r="485" spans="1:8" ht="25.5">
      <c r="A485" s="25" t="s">
        <v>487</v>
      </c>
      <c r="B485" s="27" t="s">
        <v>289</v>
      </c>
      <c r="C485" s="27" t="s">
        <v>267</v>
      </c>
      <c r="D485" s="26" t="s">
        <v>486</v>
      </c>
      <c r="E485" s="27"/>
      <c r="F485" s="72">
        <f>F486</f>
        <v>15459.2</v>
      </c>
      <c r="G485" s="72">
        <f t="shared" si="54"/>
        <v>14581.2</v>
      </c>
      <c r="H485" s="72">
        <f t="shared" si="54"/>
        <v>7609.6</v>
      </c>
    </row>
    <row r="486" spans="1:8" ht="12.75">
      <c r="A486" s="25" t="s">
        <v>356</v>
      </c>
      <c r="B486" s="27" t="s">
        <v>289</v>
      </c>
      <c r="C486" s="27" t="s">
        <v>267</v>
      </c>
      <c r="D486" s="26" t="s">
        <v>488</v>
      </c>
      <c r="E486" s="27"/>
      <c r="F486" s="72">
        <f>F487</f>
        <v>15459.2</v>
      </c>
      <c r="G486" s="72">
        <f t="shared" si="54"/>
        <v>14581.2</v>
      </c>
      <c r="H486" s="72">
        <f t="shared" si="54"/>
        <v>7609.6</v>
      </c>
    </row>
    <row r="487" spans="1:8" ht="12.75">
      <c r="A487" s="25" t="s">
        <v>352</v>
      </c>
      <c r="B487" s="27" t="s">
        <v>289</v>
      </c>
      <c r="C487" s="27" t="s">
        <v>267</v>
      </c>
      <c r="D487" s="26" t="s">
        <v>488</v>
      </c>
      <c r="E487" s="27" t="s">
        <v>350</v>
      </c>
      <c r="F487" s="72">
        <v>15459.2</v>
      </c>
      <c r="G487" s="72">
        <v>14581.2</v>
      </c>
      <c r="H487" s="72">
        <v>7609.6</v>
      </c>
    </row>
    <row r="488" spans="1:21" ht="15.75">
      <c r="A488" s="197" t="s">
        <v>595</v>
      </c>
      <c r="B488" s="198"/>
      <c r="C488" s="198"/>
      <c r="D488" s="198"/>
      <c r="E488" s="199"/>
      <c r="F488" s="93">
        <f>F12+F117+F150+F176+F194+F209+F329+F385+F397+F445+F475</f>
        <v>521739.9000000001</v>
      </c>
      <c r="G488" s="93">
        <f>G12+G117+G150+G176+G194+G209+G329+G385+G397+G445+G475</f>
        <v>506700.69999999995</v>
      </c>
      <c r="H488" s="93">
        <f>H12+H117+H150+H176+H194+H209+H329+H385+H397+H445+H475</f>
        <v>501844.4</v>
      </c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</row>
    <row r="489" spans="1:21" ht="12.75">
      <c r="A489" s="175" t="s">
        <v>596</v>
      </c>
      <c r="B489" s="176"/>
      <c r="C489" s="176"/>
      <c r="D489" s="176"/>
      <c r="E489" s="176"/>
      <c r="F489" s="177"/>
      <c r="G489" s="127">
        <v>6500</v>
      </c>
      <c r="H489" s="72">
        <v>13000</v>
      </c>
      <c r="I489" s="132"/>
      <c r="J489" s="138"/>
      <c r="K489" s="138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</row>
    <row r="490" spans="1:21" ht="15.75">
      <c r="A490" s="149" t="s">
        <v>283</v>
      </c>
      <c r="B490" s="146"/>
      <c r="C490" s="146"/>
      <c r="D490" s="146"/>
      <c r="E490" s="146"/>
      <c r="F490" s="147">
        <f>F488+F489</f>
        <v>521739.9000000001</v>
      </c>
      <c r="G490" s="148">
        <f>G488+G489</f>
        <v>513200.69999999995</v>
      </c>
      <c r="H490" s="148">
        <f>H488+H489</f>
        <v>514844.4</v>
      </c>
      <c r="I490" s="128"/>
      <c r="J490" s="128"/>
      <c r="K490" s="128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</row>
    <row r="491" spans="1:21" ht="12.75">
      <c r="A491" s="169"/>
      <c r="B491" s="169"/>
      <c r="C491" s="169"/>
      <c r="D491" s="169"/>
      <c r="E491" s="169" t="s">
        <v>314</v>
      </c>
      <c r="F491" s="56"/>
      <c r="G491" s="14"/>
      <c r="H491" s="14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</row>
    <row r="492" spans="6:21" ht="12.75">
      <c r="F492" s="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</row>
    <row r="493" spans="6:21" ht="12.75">
      <c r="F493" s="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</row>
    <row r="494" ht="12.75">
      <c r="F494" s="7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</sheetData>
  <sheetProtection/>
  <mergeCells count="9">
    <mergeCell ref="A488:E488"/>
    <mergeCell ref="A6:E6"/>
    <mergeCell ref="A10:A11"/>
    <mergeCell ref="B10:B11"/>
    <mergeCell ref="C10:C11"/>
    <mergeCell ref="A7:H7"/>
    <mergeCell ref="D10:D11"/>
    <mergeCell ref="E10:E11"/>
    <mergeCell ref="F10:H10"/>
  </mergeCells>
  <printOptions horizontalCentered="1"/>
  <pageMargins left="0.5905511811023623" right="0.3937007874015748" top="0.5905511811023623" bottom="0.5905511811023623" header="0" footer="0"/>
  <pageSetup fitToHeight="7" fitToWidth="7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533"/>
  <sheetViews>
    <sheetView view="pageBreakPreview" zoomScale="85" zoomScaleNormal="85" zoomScaleSheetLayoutView="85" zoomScalePageLayoutView="0" workbookViewId="0" topLeftCell="A1">
      <pane xSplit="2" ySplit="12" topLeftCell="D462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G467" sqref="G467"/>
    </sheetView>
  </sheetViews>
  <sheetFormatPr defaultColWidth="9.00390625" defaultRowHeight="12.75"/>
  <cols>
    <col min="1" max="1" width="87.625" style="90" customWidth="1"/>
    <col min="2" max="2" width="13.125" style="14" customWidth="1"/>
    <col min="3" max="3" width="11.25390625" style="14" customWidth="1"/>
    <col min="4" max="4" width="12.75390625" style="14" customWidth="1"/>
    <col min="5" max="5" width="15.375" style="14" customWidth="1"/>
    <col min="6" max="6" width="10.25390625" style="14" customWidth="1"/>
    <col min="7" max="7" width="15.625" style="14" customWidth="1"/>
    <col min="8" max="8" width="12.125" style="14" hidden="1" customWidth="1"/>
    <col min="9" max="9" width="17.125" style="14" hidden="1" customWidth="1"/>
    <col min="10" max="10" width="7.75390625" style="14" hidden="1" customWidth="1"/>
    <col min="11" max="11" width="0.12890625" style="14" hidden="1" customWidth="1"/>
    <col min="12" max="12" width="22.25390625" style="14" hidden="1" customWidth="1"/>
    <col min="13" max="13" width="10.375" style="14" hidden="1" customWidth="1"/>
    <col min="14" max="14" width="13.75390625" style="14" hidden="1" customWidth="1"/>
    <col min="15" max="15" width="12.875" style="14" customWidth="1"/>
    <col min="16" max="16" width="13.75390625" style="14" customWidth="1"/>
    <col min="17" max="16384" width="9.125" style="14" customWidth="1"/>
  </cols>
  <sheetData>
    <row r="1" spans="1:7" ht="22.5" customHeight="1" hidden="1">
      <c r="A1" s="200"/>
      <c r="B1" s="201"/>
      <c r="C1" s="201"/>
      <c r="D1" s="201"/>
      <c r="E1" s="201"/>
      <c r="F1" s="201"/>
      <c r="G1" s="89"/>
    </row>
    <row r="2" spans="1:7" ht="19.5" customHeight="1">
      <c r="A2" s="121"/>
      <c r="B2" s="122"/>
      <c r="C2" s="122"/>
      <c r="F2" s="122"/>
      <c r="G2" s="124" t="s">
        <v>547</v>
      </c>
    </row>
    <row r="3" spans="1:7" ht="13.5" customHeight="1">
      <c r="A3" s="121"/>
      <c r="B3" s="122"/>
      <c r="C3" s="122"/>
      <c r="F3" s="122"/>
      <c r="G3" s="124" t="s">
        <v>318</v>
      </c>
    </row>
    <row r="4" spans="1:7" ht="14.25" customHeight="1">
      <c r="A4" s="121"/>
      <c r="B4" s="122"/>
      <c r="C4" s="122"/>
      <c r="F4" s="122"/>
      <c r="G4" s="124" t="s">
        <v>297</v>
      </c>
    </row>
    <row r="5" spans="1:7" ht="14.25" customHeight="1">
      <c r="A5" s="121"/>
      <c r="B5" s="122"/>
      <c r="C5" s="122"/>
      <c r="F5" s="122"/>
      <c r="G5" s="124" t="s">
        <v>545</v>
      </c>
    </row>
    <row r="6" spans="1:7" ht="14.25" customHeight="1">
      <c r="A6" s="121"/>
      <c r="B6" s="122"/>
      <c r="C6" s="122"/>
      <c r="F6" s="122"/>
      <c r="G6" s="124" t="s">
        <v>588</v>
      </c>
    </row>
    <row r="7" spans="1:7" ht="11.25" customHeight="1">
      <c r="A7" s="121"/>
      <c r="B7" s="122"/>
      <c r="C7" s="122"/>
      <c r="D7" s="122"/>
      <c r="E7" s="123"/>
      <c r="F7" s="122"/>
      <c r="G7" s="121"/>
    </row>
    <row r="8" spans="1:14" ht="59.25" customHeight="1">
      <c r="A8" s="204" t="s">
        <v>598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</row>
    <row r="9" spans="1:14" ht="3" customHeight="1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</row>
    <row r="10" spans="1:14" ht="16.5" customHeight="1">
      <c r="A10" s="207" t="s">
        <v>591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</row>
    <row r="11" spans="1:16" ht="16.5" customHeight="1">
      <c r="A11" s="15"/>
      <c r="B11" s="16"/>
      <c r="C11" s="16"/>
      <c r="D11" s="16"/>
      <c r="E11" s="16"/>
      <c r="F11" s="17"/>
      <c r="H11" s="74" t="s">
        <v>522</v>
      </c>
      <c r="P11" s="91" t="s">
        <v>402</v>
      </c>
    </row>
    <row r="12" spans="1:16" ht="21.75" customHeight="1">
      <c r="A12" s="202" t="s">
        <v>261</v>
      </c>
      <c r="B12" s="202" t="s">
        <v>334</v>
      </c>
      <c r="C12" s="202" t="s">
        <v>262</v>
      </c>
      <c r="D12" s="202" t="s">
        <v>364</v>
      </c>
      <c r="E12" s="202" t="s">
        <v>365</v>
      </c>
      <c r="F12" s="202" t="s">
        <v>366</v>
      </c>
      <c r="G12" s="211" t="s">
        <v>315</v>
      </c>
      <c r="H12" s="212"/>
      <c r="I12" s="212"/>
      <c r="J12" s="212"/>
      <c r="K12" s="212"/>
      <c r="L12" s="212"/>
      <c r="M12" s="212"/>
      <c r="N12" s="212"/>
      <c r="O12" s="212"/>
      <c r="P12" s="213"/>
    </row>
    <row r="13" spans="1:16" ht="24" customHeight="1">
      <c r="A13" s="206"/>
      <c r="B13" s="206"/>
      <c r="C13" s="206"/>
      <c r="D13" s="206"/>
      <c r="E13" s="206"/>
      <c r="F13" s="206"/>
      <c r="G13" s="211" t="s">
        <v>548</v>
      </c>
      <c r="H13" s="212"/>
      <c r="I13" s="212"/>
      <c r="J13" s="212"/>
      <c r="K13" s="212"/>
      <c r="L13" s="212"/>
      <c r="M13" s="212"/>
      <c r="N13" s="213"/>
      <c r="O13" s="181" t="s">
        <v>620</v>
      </c>
      <c r="P13" s="140" t="s">
        <v>621</v>
      </c>
    </row>
    <row r="14" spans="1:16" ht="18.75" customHeight="1" hidden="1">
      <c r="A14" s="206"/>
      <c r="B14" s="206"/>
      <c r="C14" s="206"/>
      <c r="D14" s="206"/>
      <c r="E14" s="206"/>
      <c r="F14" s="206"/>
      <c r="G14" s="214" t="s">
        <v>549</v>
      </c>
      <c r="H14" s="168"/>
      <c r="I14" s="168"/>
      <c r="J14" s="168"/>
      <c r="K14" s="168"/>
      <c r="L14" s="168"/>
      <c r="M14" s="216" t="s">
        <v>550</v>
      </c>
      <c r="N14" s="216" t="s">
        <v>551</v>
      </c>
      <c r="O14" s="141"/>
      <c r="P14" s="218"/>
    </row>
    <row r="15" spans="1:16" ht="10.5" customHeight="1" hidden="1">
      <c r="A15" s="203"/>
      <c r="B15" s="203"/>
      <c r="C15" s="203"/>
      <c r="D15" s="203"/>
      <c r="E15" s="203"/>
      <c r="F15" s="203"/>
      <c r="G15" s="215"/>
      <c r="H15" s="142"/>
      <c r="I15" s="142"/>
      <c r="J15" s="143"/>
      <c r="K15" s="142"/>
      <c r="L15" s="142"/>
      <c r="M15" s="217"/>
      <c r="N15" s="217"/>
      <c r="O15" s="144"/>
      <c r="P15" s="219"/>
    </row>
    <row r="16" spans="1:16" ht="15.75">
      <c r="A16" s="39" t="s">
        <v>347</v>
      </c>
      <c r="B16" s="40" t="s">
        <v>301</v>
      </c>
      <c r="C16" s="41"/>
      <c r="D16" s="41"/>
      <c r="E16" s="41"/>
      <c r="F16" s="41"/>
      <c r="G16" s="93">
        <f>G17+G30+G36</f>
        <v>38792.5</v>
      </c>
      <c r="H16" s="93">
        <f aca="true" t="shared" si="0" ref="H16:P16">H17+H30+H36</f>
        <v>159.9</v>
      </c>
      <c r="I16" s="93">
        <f t="shared" si="0"/>
        <v>159.9</v>
      </c>
      <c r="J16" s="93" t="e">
        <f t="shared" si="0"/>
        <v>#REF!</v>
      </c>
      <c r="K16" s="93">
        <f t="shared" si="0"/>
        <v>29201.7</v>
      </c>
      <c r="L16" s="93">
        <f t="shared" si="0"/>
        <v>2549.9</v>
      </c>
      <c r="M16" s="93">
        <f t="shared" si="0"/>
        <v>35953</v>
      </c>
      <c r="N16" s="93">
        <f t="shared" si="0"/>
        <v>2839.5</v>
      </c>
      <c r="O16" s="93">
        <f t="shared" si="0"/>
        <v>38320.6</v>
      </c>
      <c r="P16" s="93">
        <f t="shared" si="0"/>
        <v>36399.4</v>
      </c>
    </row>
    <row r="17" spans="1:16" ht="15.75" customHeight="1">
      <c r="A17" s="25" t="s">
        <v>373</v>
      </c>
      <c r="B17" s="30" t="s">
        <v>301</v>
      </c>
      <c r="C17" s="30" t="s">
        <v>263</v>
      </c>
      <c r="D17" s="30"/>
      <c r="E17" s="30"/>
      <c r="F17" s="30"/>
      <c r="G17" s="72">
        <f aca="true" t="shared" si="1" ref="G17:P18">G18</f>
        <v>6226.3</v>
      </c>
      <c r="H17" s="72">
        <f t="shared" si="1"/>
        <v>159.9</v>
      </c>
      <c r="I17" s="72">
        <f t="shared" si="1"/>
        <v>159.9</v>
      </c>
      <c r="J17" s="72" t="e">
        <f t="shared" si="1"/>
        <v>#REF!</v>
      </c>
      <c r="K17" s="72">
        <f t="shared" si="1"/>
        <v>5857.5</v>
      </c>
      <c r="L17" s="72">
        <f t="shared" si="1"/>
        <v>204</v>
      </c>
      <c r="M17" s="72">
        <f t="shared" si="1"/>
        <v>6022.3</v>
      </c>
      <c r="N17" s="72">
        <f t="shared" si="1"/>
        <v>204</v>
      </c>
      <c r="O17" s="72">
        <f t="shared" si="1"/>
        <v>6395</v>
      </c>
      <c r="P17" s="72">
        <f t="shared" si="1"/>
        <v>6273.3</v>
      </c>
    </row>
    <row r="18" spans="1:16" ht="25.5">
      <c r="A18" s="25" t="s">
        <v>348</v>
      </c>
      <c r="B18" s="27" t="s">
        <v>301</v>
      </c>
      <c r="C18" s="27" t="s">
        <v>263</v>
      </c>
      <c r="D18" s="27" t="s">
        <v>279</v>
      </c>
      <c r="E18" s="26"/>
      <c r="F18" s="27"/>
      <c r="G18" s="72">
        <f>G19</f>
        <v>6226.3</v>
      </c>
      <c r="H18" s="72">
        <f t="shared" si="1"/>
        <v>159.9</v>
      </c>
      <c r="I18" s="72">
        <f t="shared" si="1"/>
        <v>159.9</v>
      </c>
      <c r="J18" s="72" t="e">
        <f t="shared" si="1"/>
        <v>#REF!</v>
      </c>
      <c r="K18" s="72">
        <f t="shared" si="1"/>
        <v>5857.5</v>
      </c>
      <c r="L18" s="72">
        <f t="shared" si="1"/>
        <v>204</v>
      </c>
      <c r="M18" s="72">
        <f t="shared" si="1"/>
        <v>6022.3</v>
      </c>
      <c r="N18" s="72">
        <f t="shared" si="1"/>
        <v>204</v>
      </c>
      <c r="O18" s="72">
        <f>O19</f>
        <v>6395</v>
      </c>
      <c r="P18" s="72">
        <f t="shared" si="1"/>
        <v>6273.3</v>
      </c>
    </row>
    <row r="19" spans="1:16" ht="25.5">
      <c r="A19" s="25" t="s">
        <v>477</v>
      </c>
      <c r="B19" s="27" t="s">
        <v>301</v>
      </c>
      <c r="C19" s="27" t="s">
        <v>263</v>
      </c>
      <c r="D19" s="27" t="s">
        <v>279</v>
      </c>
      <c r="E19" s="26" t="s">
        <v>476</v>
      </c>
      <c r="F19" s="27"/>
      <c r="G19" s="72">
        <f aca="true" t="shared" si="2" ref="G19:P19">G24+G20</f>
        <v>6226.3</v>
      </c>
      <c r="H19" s="72">
        <f t="shared" si="2"/>
        <v>159.9</v>
      </c>
      <c r="I19" s="72">
        <f t="shared" si="2"/>
        <v>159.9</v>
      </c>
      <c r="J19" s="72" t="e">
        <f t="shared" si="2"/>
        <v>#REF!</v>
      </c>
      <c r="K19" s="72">
        <f t="shared" si="2"/>
        <v>5857.5</v>
      </c>
      <c r="L19" s="72">
        <f t="shared" si="2"/>
        <v>204</v>
      </c>
      <c r="M19" s="72">
        <f t="shared" si="2"/>
        <v>6022.3</v>
      </c>
      <c r="N19" s="72">
        <f t="shared" si="2"/>
        <v>204</v>
      </c>
      <c r="O19" s="72">
        <f t="shared" si="2"/>
        <v>6395</v>
      </c>
      <c r="P19" s="72">
        <f t="shared" si="2"/>
        <v>6273.3</v>
      </c>
    </row>
    <row r="20" spans="1:16" ht="12.75">
      <c r="A20" s="37" t="s">
        <v>43</v>
      </c>
      <c r="B20" s="27" t="s">
        <v>301</v>
      </c>
      <c r="C20" s="27" t="s">
        <v>263</v>
      </c>
      <c r="D20" s="27" t="s">
        <v>279</v>
      </c>
      <c r="E20" s="26" t="s">
        <v>109</v>
      </c>
      <c r="F20" s="27"/>
      <c r="G20" s="72">
        <f>G21</f>
        <v>204</v>
      </c>
      <c r="H20" s="72">
        <f aca="true" t="shared" si="3" ref="H20:P20">H21</f>
        <v>159.9</v>
      </c>
      <c r="I20" s="72">
        <f t="shared" si="3"/>
        <v>159.9</v>
      </c>
      <c r="J20" s="72" t="e">
        <f t="shared" si="3"/>
        <v>#REF!</v>
      </c>
      <c r="K20" s="72">
        <f t="shared" si="3"/>
        <v>0</v>
      </c>
      <c r="L20" s="72">
        <f t="shared" si="3"/>
        <v>204</v>
      </c>
      <c r="M20" s="72">
        <f t="shared" si="3"/>
        <v>0</v>
      </c>
      <c r="N20" s="72">
        <f t="shared" si="3"/>
        <v>204</v>
      </c>
      <c r="O20" s="72">
        <f t="shared" si="3"/>
        <v>204</v>
      </c>
      <c r="P20" s="72">
        <f t="shared" si="3"/>
        <v>204</v>
      </c>
    </row>
    <row r="21" spans="1:16" ht="13.5" customHeight="1">
      <c r="A21" s="37" t="s">
        <v>46</v>
      </c>
      <c r="B21" s="27" t="s">
        <v>301</v>
      </c>
      <c r="C21" s="27" t="s">
        <v>263</v>
      </c>
      <c r="D21" s="27" t="s">
        <v>279</v>
      </c>
      <c r="E21" s="26" t="s">
        <v>110</v>
      </c>
      <c r="F21" s="27"/>
      <c r="G21" s="72">
        <f>G22+G23</f>
        <v>204</v>
      </c>
      <c r="H21" s="72">
        <f aca="true" t="shared" si="4" ref="H21:P21">H22+H23</f>
        <v>159.9</v>
      </c>
      <c r="I21" s="72">
        <f t="shared" si="4"/>
        <v>159.9</v>
      </c>
      <c r="J21" s="72" t="e">
        <f t="shared" si="4"/>
        <v>#REF!</v>
      </c>
      <c r="K21" s="72">
        <f t="shared" si="4"/>
        <v>0</v>
      </c>
      <c r="L21" s="72">
        <f t="shared" si="4"/>
        <v>204</v>
      </c>
      <c r="M21" s="72">
        <f t="shared" si="4"/>
        <v>0</v>
      </c>
      <c r="N21" s="72">
        <f t="shared" si="4"/>
        <v>204</v>
      </c>
      <c r="O21" s="72">
        <f t="shared" si="4"/>
        <v>204</v>
      </c>
      <c r="P21" s="72">
        <f t="shared" si="4"/>
        <v>204</v>
      </c>
    </row>
    <row r="22" spans="1:16" ht="12.75">
      <c r="A22" s="25" t="s">
        <v>320</v>
      </c>
      <c r="B22" s="27" t="s">
        <v>301</v>
      </c>
      <c r="C22" s="27" t="s">
        <v>263</v>
      </c>
      <c r="D22" s="27" t="s">
        <v>279</v>
      </c>
      <c r="E22" s="26" t="s">
        <v>110</v>
      </c>
      <c r="F22" s="27" t="s">
        <v>321</v>
      </c>
      <c r="G22" s="72">
        <f>M22+N22</f>
        <v>159.9</v>
      </c>
      <c r="H22" s="72">
        <f>L22+M22</f>
        <v>159.9</v>
      </c>
      <c r="I22" s="72">
        <f>M22+N22</f>
        <v>159.9</v>
      </c>
      <c r="J22" s="72" t="e">
        <f>N22+#REF!</f>
        <v>#REF!</v>
      </c>
      <c r="K22" s="72"/>
      <c r="L22" s="72">
        <v>159.9</v>
      </c>
      <c r="M22" s="72"/>
      <c r="N22" s="72">
        <v>159.9</v>
      </c>
      <c r="O22" s="72">
        <v>159.9</v>
      </c>
      <c r="P22" s="72">
        <v>159.9</v>
      </c>
    </row>
    <row r="23" spans="1:16" ht="12.75">
      <c r="A23" s="25" t="s">
        <v>173</v>
      </c>
      <c r="B23" s="27" t="s">
        <v>301</v>
      </c>
      <c r="C23" s="27" t="s">
        <v>263</v>
      </c>
      <c r="D23" s="27" t="s">
        <v>279</v>
      </c>
      <c r="E23" s="26" t="s">
        <v>110</v>
      </c>
      <c r="F23" s="27" t="s">
        <v>324</v>
      </c>
      <c r="G23" s="72">
        <f>M23+N23</f>
        <v>44.1</v>
      </c>
      <c r="H23" s="72"/>
      <c r="I23" s="72"/>
      <c r="J23" s="72"/>
      <c r="K23" s="72"/>
      <c r="L23" s="72">
        <v>44.1</v>
      </c>
      <c r="M23" s="72"/>
      <c r="N23" s="72">
        <v>44.1</v>
      </c>
      <c r="O23" s="72">
        <v>44.1</v>
      </c>
      <c r="P23" s="72">
        <v>44.1</v>
      </c>
    </row>
    <row r="24" spans="1:16" ht="25.5">
      <c r="A24" s="25" t="s">
        <v>481</v>
      </c>
      <c r="B24" s="27" t="s">
        <v>301</v>
      </c>
      <c r="C24" s="27" t="s">
        <v>263</v>
      </c>
      <c r="D24" s="27" t="s">
        <v>279</v>
      </c>
      <c r="E24" s="26" t="s">
        <v>478</v>
      </c>
      <c r="F24" s="27"/>
      <c r="G24" s="72">
        <f>G25</f>
        <v>6022.3</v>
      </c>
      <c r="H24" s="72">
        <f aca="true" t="shared" si="5" ref="H24:P24">H25</f>
        <v>0</v>
      </c>
      <c r="I24" s="72">
        <f t="shared" si="5"/>
        <v>0</v>
      </c>
      <c r="J24" s="72">
        <f t="shared" si="5"/>
        <v>0</v>
      </c>
      <c r="K24" s="72">
        <f t="shared" si="5"/>
        <v>5857.5</v>
      </c>
      <c r="L24" s="72">
        <f t="shared" si="5"/>
        <v>0</v>
      </c>
      <c r="M24" s="72">
        <f t="shared" si="5"/>
        <v>6022.3</v>
      </c>
      <c r="N24" s="72">
        <f t="shared" si="5"/>
        <v>0</v>
      </c>
      <c r="O24" s="72">
        <f t="shared" si="5"/>
        <v>6191</v>
      </c>
      <c r="P24" s="72">
        <f t="shared" si="5"/>
        <v>6069.3</v>
      </c>
    </row>
    <row r="25" spans="1:16" ht="12.75">
      <c r="A25" s="25" t="s">
        <v>337</v>
      </c>
      <c r="B25" s="27" t="s">
        <v>301</v>
      </c>
      <c r="C25" s="27" t="s">
        <v>263</v>
      </c>
      <c r="D25" s="27" t="s">
        <v>279</v>
      </c>
      <c r="E25" s="26" t="s">
        <v>479</v>
      </c>
      <c r="F25" s="27"/>
      <c r="G25" s="72">
        <f>G26+G27+G29</f>
        <v>6022.3</v>
      </c>
      <c r="H25" s="72">
        <f aca="true" t="shared" si="6" ref="H25:P25">H26+H27+H29</f>
        <v>0</v>
      </c>
      <c r="I25" s="72">
        <f t="shared" si="6"/>
        <v>0</v>
      </c>
      <c r="J25" s="72">
        <f t="shared" si="6"/>
        <v>0</v>
      </c>
      <c r="K25" s="72">
        <f t="shared" si="6"/>
        <v>5857.5</v>
      </c>
      <c r="L25" s="72">
        <f t="shared" si="6"/>
        <v>0</v>
      </c>
      <c r="M25" s="72">
        <f t="shared" si="6"/>
        <v>6022.3</v>
      </c>
      <c r="N25" s="72">
        <f t="shared" si="6"/>
        <v>0</v>
      </c>
      <c r="O25" s="72">
        <f t="shared" si="6"/>
        <v>6191</v>
      </c>
      <c r="P25" s="72">
        <f t="shared" si="6"/>
        <v>6069.3</v>
      </c>
    </row>
    <row r="26" spans="1:16" ht="12.75">
      <c r="A26" s="25" t="s">
        <v>320</v>
      </c>
      <c r="B26" s="27" t="s">
        <v>301</v>
      </c>
      <c r="C26" s="27" t="s">
        <v>263</v>
      </c>
      <c r="D26" s="27" t="s">
        <v>279</v>
      </c>
      <c r="E26" s="26" t="s">
        <v>479</v>
      </c>
      <c r="F26" s="27" t="s">
        <v>321</v>
      </c>
      <c r="G26" s="72">
        <f>M26+N26</f>
        <v>5715.5</v>
      </c>
      <c r="H26" s="72"/>
      <c r="I26" s="72"/>
      <c r="J26" s="72"/>
      <c r="K26" s="72">
        <v>5658.7</v>
      </c>
      <c r="L26" s="72">
        <v>0</v>
      </c>
      <c r="M26" s="72">
        <v>5715.5</v>
      </c>
      <c r="N26" s="72"/>
      <c r="O26" s="72">
        <v>5875.7</v>
      </c>
      <c r="P26" s="72">
        <v>5760.1</v>
      </c>
    </row>
    <row r="27" spans="1:16" ht="12" customHeight="1">
      <c r="A27" s="25" t="s">
        <v>173</v>
      </c>
      <c r="B27" s="27" t="s">
        <v>301</v>
      </c>
      <c r="C27" s="27" t="s">
        <v>263</v>
      </c>
      <c r="D27" s="27" t="s">
        <v>279</v>
      </c>
      <c r="E27" s="26" t="s">
        <v>479</v>
      </c>
      <c r="F27" s="27" t="s">
        <v>324</v>
      </c>
      <c r="G27" s="72">
        <f>M27+N27</f>
        <v>302.3</v>
      </c>
      <c r="H27" s="72"/>
      <c r="I27" s="72"/>
      <c r="J27" s="72"/>
      <c r="K27" s="72">
        <v>198.8</v>
      </c>
      <c r="L27" s="72">
        <v>0</v>
      </c>
      <c r="M27" s="72">
        <v>302.3</v>
      </c>
      <c r="N27" s="72"/>
      <c r="O27" s="72">
        <v>310.8</v>
      </c>
      <c r="P27" s="72">
        <v>304.7</v>
      </c>
    </row>
    <row r="28" spans="1:16" ht="12.75" hidden="1">
      <c r="A28" s="25" t="s">
        <v>322</v>
      </c>
      <c r="B28" s="27" t="s">
        <v>301</v>
      </c>
      <c r="C28" s="27" t="s">
        <v>263</v>
      </c>
      <c r="D28" s="27" t="s">
        <v>279</v>
      </c>
      <c r="E28" s="26" t="s">
        <v>479</v>
      </c>
      <c r="F28" s="27" t="s">
        <v>323</v>
      </c>
      <c r="G28" s="72">
        <f>M28+N28</f>
        <v>0</v>
      </c>
      <c r="H28" s="72"/>
      <c r="I28" s="72"/>
      <c r="J28" s="72"/>
      <c r="K28" s="72">
        <v>0</v>
      </c>
      <c r="L28" s="72">
        <v>0</v>
      </c>
      <c r="M28" s="72"/>
      <c r="N28" s="72"/>
      <c r="O28" s="72"/>
      <c r="P28" s="72"/>
    </row>
    <row r="29" spans="1:16" ht="12.75">
      <c r="A29" s="25" t="s">
        <v>322</v>
      </c>
      <c r="B29" s="27" t="s">
        <v>301</v>
      </c>
      <c r="C29" s="27" t="s">
        <v>263</v>
      </c>
      <c r="D29" s="27" t="s">
        <v>279</v>
      </c>
      <c r="E29" s="26" t="s">
        <v>479</v>
      </c>
      <c r="F29" s="27" t="s">
        <v>323</v>
      </c>
      <c r="G29" s="72">
        <f>M29+N29</f>
        <v>4.5</v>
      </c>
      <c r="H29" s="72"/>
      <c r="I29" s="72"/>
      <c r="J29" s="72"/>
      <c r="K29" s="72"/>
      <c r="L29" s="72"/>
      <c r="M29" s="72">
        <v>4.5</v>
      </c>
      <c r="N29" s="72"/>
      <c r="O29" s="72">
        <v>4.5</v>
      </c>
      <c r="P29" s="72">
        <v>4.5</v>
      </c>
    </row>
    <row r="30" spans="1:16" ht="1.5" customHeight="1" hidden="1">
      <c r="A30" s="25" t="s">
        <v>378</v>
      </c>
      <c r="B30" s="27" t="s">
        <v>301</v>
      </c>
      <c r="C30" s="27" t="s">
        <v>304</v>
      </c>
      <c r="D30" s="27"/>
      <c r="E30" s="26"/>
      <c r="F30" s="27"/>
      <c r="G30" s="72">
        <f>G32</f>
        <v>0</v>
      </c>
      <c r="H30" s="72">
        <f aca="true" t="shared" si="7" ref="H30:N30">H32</f>
        <v>0</v>
      </c>
      <c r="I30" s="72">
        <f t="shared" si="7"/>
        <v>0</v>
      </c>
      <c r="J30" s="72">
        <f t="shared" si="7"/>
        <v>0</v>
      </c>
      <c r="K30" s="72">
        <f t="shared" si="7"/>
        <v>460</v>
      </c>
      <c r="L30" s="72">
        <f t="shared" si="7"/>
        <v>0</v>
      </c>
      <c r="M30" s="72">
        <f t="shared" si="7"/>
        <v>0</v>
      </c>
      <c r="N30" s="72">
        <f t="shared" si="7"/>
        <v>0</v>
      </c>
      <c r="O30" s="72"/>
      <c r="P30" s="72"/>
    </row>
    <row r="31" spans="1:16" ht="12.75" hidden="1">
      <c r="A31" s="25" t="s">
        <v>326</v>
      </c>
      <c r="B31" s="27" t="s">
        <v>301</v>
      </c>
      <c r="C31" s="27" t="s">
        <v>304</v>
      </c>
      <c r="D31" s="27" t="s">
        <v>263</v>
      </c>
      <c r="E31" s="26"/>
      <c r="F31" s="27"/>
      <c r="G31" s="72">
        <f>G32</f>
        <v>0</v>
      </c>
      <c r="H31" s="72">
        <f aca="true" t="shared" si="8" ref="H31:N34">H32</f>
        <v>0</v>
      </c>
      <c r="I31" s="72">
        <f t="shared" si="8"/>
        <v>0</v>
      </c>
      <c r="J31" s="72">
        <f t="shared" si="8"/>
        <v>0</v>
      </c>
      <c r="K31" s="72">
        <f t="shared" si="8"/>
        <v>460</v>
      </c>
      <c r="L31" s="72">
        <f t="shared" si="8"/>
        <v>0</v>
      </c>
      <c r="M31" s="72">
        <f t="shared" si="8"/>
        <v>0</v>
      </c>
      <c r="N31" s="72">
        <f t="shared" si="8"/>
        <v>0</v>
      </c>
      <c r="O31" s="72"/>
      <c r="P31" s="72"/>
    </row>
    <row r="32" spans="1:16" ht="25.5" hidden="1">
      <c r="A32" s="25" t="s">
        <v>477</v>
      </c>
      <c r="B32" s="27" t="s">
        <v>301</v>
      </c>
      <c r="C32" s="27" t="s">
        <v>304</v>
      </c>
      <c r="D32" s="27" t="s">
        <v>263</v>
      </c>
      <c r="E32" s="26" t="s">
        <v>476</v>
      </c>
      <c r="F32" s="27"/>
      <c r="G32" s="72">
        <f>G33</f>
        <v>0</v>
      </c>
      <c r="H32" s="72">
        <f t="shared" si="8"/>
        <v>0</v>
      </c>
      <c r="I32" s="72">
        <f t="shared" si="8"/>
        <v>0</v>
      </c>
      <c r="J32" s="72">
        <f t="shared" si="8"/>
        <v>0</v>
      </c>
      <c r="K32" s="72">
        <f t="shared" si="8"/>
        <v>460</v>
      </c>
      <c r="L32" s="72">
        <f t="shared" si="8"/>
        <v>0</v>
      </c>
      <c r="M32" s="72">
        <f t="shared" si="8"/>
        <v>0</v>
      </c>
      <c r="N32" s="72">
        <f t="shared" si="8"/>
        <v>0</v>
      </c>
      <c r="O32" s="72"/>
      <c r="P32" s="72"/>
    </row>
    <row r="33" spans="1:16" ht="15" customHeight="1" hidden="1">
      <c r="A33" s="25" t="s">
        <v>480</v>
      </c>
      <c r="B33" s="27" t="s">
        <v>301</v>
      </c>
      <c r="C33" s="27" t="s">
        <v>304</v>
      </c>
      <c r="D33" s="27" t="s">
        <v>263</v>
      </c>
      <c r="E33" s="26" t="s">
        <v>482</v>
      </c>
      <c r="F33" s="27"/>
      <c r="G33" s="72">
        <f>G34</f>
        <v>0</v>
      </c>
      <c r="H33" s="72">
        <f t="shared" si="8"/>
        <v>0</v>
      </c>
      <c r="I33" s="72">
        <f t="shared" si="8"/>
        <v>0</v>
      </c>
      <c r="J33" s="72">
        <f t="shared" si="8"/>
        <v>0</v>
      </c>
      <c r="K33" s="72">
        <f t="shared" si="8"/>
        <v>460</v>
      </c>
      <c r="L33" s="72">
        <f t="shared" si="8"/>
        <v>0</v>
      </c>
      <c r="M33" s="72">
        <f t="shared" si="8"/>
        <v>0</v>
      </c>
      <c r="N33" s="72">
        <f t="shared" si="8"/>
        <v>0</v>
      </c>
      <c r="O33" s="72"/>
      <c r="P33" s="72"/>
    </row>
    <row r="34" spans="1:16" ht="12.75" hidden="1">
      <c r="A34" s="25" t="s">
        <v>293</v>
      </c>
      <c r="B34" s="27" t="s">
        <v>301</v>
      </c>
      <c r="C34" s="27" t="s">
        <v>304</v>
      </c>
      <c r="D34" s="27" t="s">
        <v>263</v>
      </c>
      <c r="E34" s="26" t="s">
        <v>483</v>
      </c>
      <c r="F34" s="27"/>
      <c r="G34" s="72">
        <f>G35</f>
        <v>0</v>
      </c>
      <c r="H34" s="72">
        <f t="shared" si="8"/>
        <v>0</v>
      </c>
      <c r="I34" s="72">
        <f t="shared" si="8"/>
        <v>0</v>
      </c>
      <c r="J34" s="72">
        <f t="shared" si="8"/>
        <v>0</v>
      </c>
      <c r="K34" s="72">
        <f t="shared" si="8"/>
        <v>460</v>
      </c>
      <c r="L34" s="72">
        <f t="shared" si="8"/>
        <v>0</v>
      </c>
      <c r="M34" s="72">
        <f t="shared" si="8"/>
        <v>0</v>
      </c>
      <c r="N34" s="72">
        <f t="shared" si="8"/>
        <v>0</v>
      </c>
      <c r="O34" s="72"/>
      <c r="P34" s="72"/>
    </row>
    <row r="35" spans="1:16" ht="12.75" hidden="1">
      <c r="A35" s="36" t="s">
        <v>407</v>
      </c>
      <c r="B35" s="27" t="s">
        <v>301</v>
      </c>
      <c r="C35" s="27" t="s">
        <v>304</v>
      </c>
      <c r="D35" s="27" t="s">
        <v>263</v>
      </c>
      <c r="E35" s="26" t="s">
        <v>483</v>
      </c>
      <c r="F35" s="27" t="s">
        <v>406</v>
      </c>
      <c r="G35" s="72">
        <f>M35+N35</f>
        <v>0</v>
      </c>
      <c r="H35" s="72"/>
      <c r="I35" s="72"/>
      <c r="J35" s="72"/>
      <c r="K35" s="72">
        <v>460</v>
      </c>
      <c r="L35" s="72">
        <v>0</v>
      </c>
      <c r="M35" s="72">
        <v>0</v>
      </c>
      <c r="N35" s="72"/>
      <c r="O35" s="72"/>
      <c r="P35" s="72"/>
    </row>
    <row r="36" spans="1:16" ht="25.5">
      <c r="A36" s="25" t="s">
        <v>377</v>
      </c>
      <c r="B36" s="27" t="s">
        <v>301</v>
      </c>
      <c r="C36" s="27" t="s">
        <v>289</v>
      </c>
      <c r="D36" s="27"/>
      <c r="E36" s="26"/>
      <c r="F36" s="27"/>
      <c r="G36" s="72">
        <f>G37+G44</f>
        <v>32566.2</v>
      </c>
      <c r="H36" s="72">
        <f aca="true" t="shared" si="9" ref="H36:P36">H37+H44</f>
        <v>0</v>
      </c>
      <c r="I36" s="72">
        <f t="shared" si="9"/>
        <v>0</v>
      </c>
      <c r="J36" s="72">
        <f t="shared" si="9"/>
        <v>0</v>
      </c>
      <c r="K36" s="72">
        <f t="shared" si="9"/>
        <v>22884.2</v>
      </c>
      <c r="L36" s="72">
        <f t="shared" si="9"/>
        <v>2345.9</v>
      </c>
      <c r="M36" s="72">
        <f t="shared" si="9"/>
        <v>29930.7</v>
      </c>
      <c r="N36" s="72">
        <f t="shared" si="9"/>
        <v>2635.5</v>
      </c>
      <c r="O36" s="72">
        <f t="shared" si="9"/>
        <v>31925.6</v>
      </c>
      <c r="P36" s="72">
        <f t="shared" si="9"/>
        <v>30126.1</v>
      </c>
    </row>
    <row r="37" spans="1:16" ht="25.5">
      <c r="A37" s="25" t="s">
        <v>382</v>
      </c>
      <c r="B37" s="27" t="s">
        <v>301</v>
      </c>
      <c r="C37" s="27" t="s">
        <v>289</v>
      </c>
      <c r="D37" s="27" t="s">
        <v>263</v>
      </c>
      <c r="E37" s="26"/>
      <c r="F37" s="27"/>
      <c r="G37" s="72">
        <f>G38</f>
        <v>17107</v>
      </c>
      <c r="H37" s="72">
        <f aca="true" t="shared" si="10" ref="H37:P38">H38</f>
        <v>0</v>
      </c>
      <c r="I37" s="72">
        <f t="shared" si="10"/>
        <v>0</v>
      </c>
      <c r="J37" s="72">
        <f t="shared" si="10"/>
        <v>0</v>
      </c>
      <c r="K37" s="72">
        <f t="shared" si="10"/>
        <v>12822.5</v>
      </c>
      <c r="L37" s="72">
        <f t="shared" si="10"/>
        <v>2345.9</v>
      </c>
      <c r="M37" s="72">
        <f t="shared" si="10"/>
        <v>14471.5</v>
      </c>
      <c r="N37" s="72">
        <f t="shared" si="10"/>
        <v>2635.5</v>
      </c>
      <c r="O37" s="72">
        <f t="shared" si="10"/>
        <v>17344.399999999998</v>
      </c>
      <c r="P37" s="72">
        <f t="shared" si="10"/>
        <v>22516.5</v>
      </c>
    </row>
    <row r="38" spans="1:16" ht="25.5">
      <c r="A38" s="25" t="s">
        <v>477</v>
      </c>
      <c r="B38" s="27" t="s">
        <v>301</v>
      </c>
      <c r="C38" s="27" t="s">
        <v>289</v>
      </c>
      <c r="D38" s="27" t="s">
        <v>263</v>
      </c>
      <c r="E38" s="26" t="s">
        <v>476</v>
      </c>
      <c r="F38" s="27"/>
      <c r="G38" s="72">
        <f>G39</f>
        <v>17107</v>
      </c>
      <c r="H38" s="72">
        <f t="shared" si="10"/>
        <v>0</v>
      </c>
      <c r="I38" s="72">
        <f t="shared" si="10"/>
        <v>0</v>
      </c>
      <c r="J38" s="72">
        <f t="shared" si="10"/>
        <v>0</v>
      </c>
      <c r="K38" s="72">
        <f t="shared" si="10"/>
        <v>12822.5</v>
      </c>
      <c r="L38" s="72">
        <f t="shared" si="10"/>
        <v>2345.9</v>
      </c>
      <c r="M38" s="72">
        <f t="shared" si="10"/>
        <v>14471.5</v>
      </c>
      <c r="N38" s="72">
        <f t="shared" si="10"/>
        <v>2635.5</v>
      </c>
      <c r="O38" s="72">
        <f t="shared" si="10"/>
        <v>17344.399999999998</v>
      </c>
      <c r="P38" s="72">
        <f t="shared" si="10"/>
        <v>22516.5</v>
      </c>
    </row>
    <row r="39" spans="1:16" ht="25.5">
      <c r="A39" s="25" t="s">
        <v>484</v>
      </c>
      <c r="B39" s="27" t="s">
        <v>301</v>
      </c>
      <c r="C39" s="27" t="s">
        <v>289</v>
      </c>
      <c r="D39" s="27" t="s">
        <v>263</v>
      </c>
      <c r="E39" s="26" t="s">
        <v>485</v>
      </c>
      <c r="F39" s="27"/>
      <c r="G39" s="72">
        <f>G40+G42</f>
        <v>17107</v>
      </c>
      <c r="H39" s="72">
        <f aca="true" t="shared" si="11" ref="H39:P39">H40+H42</f>
        <v>0</v>
      </c>
      <c r="I39" s="72">
        <f t="shared" si="11"/>
        <v>0</v>
      </c>
      <c r="J39" s="72">
        <f t="shared" si="11"/>
        <v>0</v>
      </c>
      <c r="K39" s="72">
        <f t="shared" si="11"/>
        <v>12822.5</v>
      </c>
      <c r="L39" s="72">
        <f t="shared" si="11"/>
        <v>2345.9</v>
      </c>
      <c r="M39" s="72">
        <f t="shared" si="11"/>
        <v>14471.5</v>
      </c>
      <c r="N39" s="72">
        <f t="shared" si="11"/>
        <v>2635.5</v>
      </c>
      <c r="O39" s="72">
        <f t="shared" si="11"/>
        <v>17344.399999999998</v>
      </c>
      <c r="P39" s="72">
        <f t="shared" si="11"/>
        <v>22516.5</v>
      </c>
    </row>
    <row r="40" spans="1:16" ht="12.75">
      <c r="A40" s="25" t="s">
        <v>349</v>
      </c>
      <c r="B40" s="27" t="s">
        <v>301</v>
      </c>
      <c r="C40" s="27" t="s">
        <v>289</v>
      </c>
      <c r="D40" s="27" t="s">
        <v>263</v>
      </c>
      <c r="E40" s="26" t="s">
        <v>125</v>
      </c>
      <c r="F40" s="27"/>
      <c r="G40" s="72">
        <f aca="true" t="shared" si="12" ref="G40:P40">G41</f>
        <v>14471.5</v>
      </c>
      <c r="H40" s="72">
        <f t="shared" si="12"/>
        <v>0</v>
      </c>
      <c r="I40" s="72">
        <f t="shared" si="12"/>
        <v>0</v>
      </c>
      <c r="J40" s="72">
        <f t="shared" si="12"/>
        <v>0</v>
      </c>
      <c r="K40" s="72">
        <f t="shared" si="12"/>
        <v>12822.5</v>
      </c>
      <c r="L40" s="72">
        <f t="shared" si="12"/>
        <v>0</v>
      </c>
      <c r="M40" s="72">
        <f t="shared" si="12"/>
        <v>14471.5</v>
      </c>
      <c r="N40" s="72">
        <f t="shared" si="12"/>
        <v>0</v>
      </c>
      <c r="O40" s="72">
        <f t="shared" si="12"/>
        <v>15093.3</v>
      </c>
      <c r="P40" s="72">
        <f t="shared" si="12"/>
        <v>20188.5</v>
      </c>
    </row>
    <row r="41" spans="1:16" ht="12.75">
      <c r="A41" s="25" t="s">
        <v>342</v>
      </c>
      <c r="B41" s="27" t="s">
        <v>301</v>
      </c>
      <c r="C41" s="27" t="s">
        <v>289</v>
      </c>
      <c r="D41" s="27" t="s">
        <v>263</v>
      </c>
      <c r="E41" s="26" t="s">
        <v>125</v>
      </c>
      <c r="F41" s="27" t="s">
        <v>350</v>
      </c>
      <c r="G41" s="72">
        <f>M41+N41</f>
        <v>14471.5</v>
      </c>
      <c r="H41" s="72">
        <f>H42</f>
        <v>0</v>
      </c>
      <c r="I41" s="72">
        <f>I42</f>
        <v>0</v>
      </c>
      <c r="J41" s="72"/>
      <c r="K41" s="72">
        <v>12822.5</v>
      </c>
      <c r="L41" s="72">
        <v>0</v>
      </c>
      <c r="M41" s="72">
        <v>14471.5</v>
      </c>
      <c r="N41" s="72"/>
      <c r="O41" s="72">
        <v>15093.3</v>
      </c>
      <c r="P41" s="72">
        <v>20188.5</v>
      </c>
    </row>
    <row r="42" spans="1:16" ht="63.75">
      <c r="A42" s="25" t="s">
        <v>119</v>
      </c>
      <c r="B42" s="27" t="s">
        <v>301</v>
      </c>
      <c r="C42" s="27" t="s">
        <v>289</v>
      </c>
      <c r="D42" s="27" t="s">
        <v>263</v>
      </c>
      <c r="E42" s="26" t="s">
        <v>128</v>
      </c>
      <c r="F42" s="27"/>
      <c r="G42" s="72">
        <f>G43</f>
        <v>2635.5</v>
      </c>
      <c r="H42" s="72">
        <f aca="true" t="shared" si="13" ref="H42:P42">H43</f>
        <v>0</v>
      </c>
      <c r="I42" s="72">
        <f t="shared" si="13"/>
        <v>0</v>
      </c>
      <c r="J42" s="72">
        <f t="shared" si="13"/>
        <v>0</v>
      </c>
      <c r="K42" s="72">
        <f t="shared" si="13"/>
        <v>0</v>
      </c>
      <c r="L42" s="72">
        <f t="shared" si="13"/>
        <v>2345.9</v>
      </c>
      <c r="M42" s="72">
        <f t="shared" si="13"/>
        <v>0</v>
      </c>
      <c r="N42" s="72">
        <f t="shared" si="13"/>
        <v>2635.5</v>
      </c>
      <c r="O42" s="72">
        <f t="shared" si="13"/>
        <v>2251.1</v>
      </c>
      <c r="P42" s="72">
        <f t="shared" si="13"/>
        <v>2328</v>
      </c>
    </row>
    <row r="43" spans="1:16" ht="12.75">
      <c r="A43" s="25" t="s">
        <v>342</v>
      </c>
      <c r="B43" s="27" t="s">
        <v>301</v>
      </c>
      <c r="C43" s="27" t="s">
        <v>289</v>
      </c>
      <c r="D43" s="27" t="s">
        <v>263</v>
      </c>
      <c r="E43" s="26" t="s">
        <v>128</v>
      </c>
      <c r="F43" s="27" t="s">
        <v>350</v>
      </c>
      <c r="G43" s="72">
        <f>M43+N43</f>
        <v>2635.5</v>
      </c>
      <c r="H43" s="72"/>
      <c r="I43" s="72"/>
      <c r="J43" s="72"/>
      <c r="K43" s="72">
        <v>0</v>
      </c>
      <c r="L43" s="72">
        <v>2345.9</v>
      </c>
      <c r="M43" s="72"/>
      <c r="N43" s="72">
        <v>2635.5</v>
      </c>
      <c r="O43" s="72">
        <v>2251.1</v>
      </c>
      <c r="P43" s="72">
        <v>2328</v>
      </c>
    </row>
    <row r="44" spans="1:16" ht="12.75">
      <c r="A44" s="25" t="s">
        <v>351</v>
      </c>
      <c r="B44" s="27" t="s">
        <v>301</v>
      </c>
      <c r="C44" s="27" t="s">
        <v>289</v>
      </c>
      <c r="D44" s="27" t="s">
        <v>267</v>
      </c>
      <c r="E44" s="26"/>
      <c r="F44" s="27"/>
      <c r="G44" s="72">
        <f>G45</f>
        <v>15459.2</v>
      </c>
      <c r="H44" s="72">
        <f aca="true" t="shared" si="14" ref="H44:P47">H45</f>
        <v>0</v>
      </c>
      <c r="I44" s="72">
        <f t="shared" si="14"/>
        <v>0</v>
      </c>
      <c r="J44" s="72">
        <f t="shared" si="14"/>
        <v>0</v>
      </c>
      <c r="K44" s="72">
        <f t="shared" si="14"/>
        <v>10061.7</v>
      </c>
      <c r="L44" s="72">
        <f t="shared" si="14"/>
        <v>0</v>
      </c>
      <c r="M44" s="72">
        <f t="shared" si="14"/>
        <v>15459.2</v>
      </c>
      <c r="N44" s="72">
        <f t="shared" si="14"/>
        <v>0</v>
      </c>
      <c r="O44" s="72">
        <f t="shared" si="14"/>
        <v>14581.2</v>
      </c>
      <c r="P44" s="72">
        <f t="shared" si="14"/>
        <v>7609.6</v>
      </c>
    </row>
    <row r="45" spans="1:16" ht="25.5">
      <c r="A45" s="25" t="s">
        <v>477</v>
      </c>
      <c r="B45" s="27" t="s">
        <v>301</v>
      </c>
      <c r="C45" s="27" t="s">
        <v>289</v>
      </c>
      <c r="D45" s="27" t="s">
        <v>267</v>
      </c>
      <c r="E45" s="26" t="s">
        <v>476</v>
      </c>
      <c r="F45" s="27"/>
      <c r="G45" s="72">
        <f>G46</f>
        <v>15459.2</v>
      </c>
      <c r="H45" s="72">
        <f t="shared" si="14"/>
        <v>0</v>
      </c>
      <c r="I45" s="72">
        <f t="shared" si="14"/>
        <v>0</v>
      </c>
      <c r="J45" s="72">
        <f t="shared" si="14"/>
        <v>0</v>
      </c>
      <c r="K45" s="72">
        <f t="shared" si="14"/>
        <v>10061.7</v>
      </c>
      <c r="L45" s="72">
        <f t="shared" si="14"/>
        <v>0</v>
      </c>
      <c r="M45" s="72">
        <f t="shared" si="14"/>
        <v>15459.2</v>
      </c>
      <c r="N45" s="72">
        <f t="shared" si="14"/>
        <v>0</v>
      </c>
      <c r="O45" s="72">
        <f t="shared" si="14"/>
        <v>14581.2</v>
      </c>
      <c r="P45" s="72">
        <f t="shared" si="14"/>
        <v>7609.6</v>
      </c>
    </row>
    <row r="46" spans="1:16" ht="25.5">
      <c r="A46" s="25" t="s">
        <v>487</v>
      </c>
      <c r="B46" s="27" t="s">
        <v>301</v>
      </c>
      <c r="C46" s="27" t="s">
        <v>289</v>
      </c>
      <c r="D46" s="27" t="s">
        <v>267</v>
      </c>
      <c r="E46" s="26" t="s">
        <v>486</v>
      </c>
      <c r="F46" s="27"/>
      <c r="G46" s="72">
        <f>G47</f>
        <v>15459.2</v>
      </c>
      <c r="H46" s="72">
        <f t="shared" si="14"/>
        <v>0</v>
      </c>
      <c r="I46" s="72">
        <f t="shared" si="14"/>
        <v>0</v>
      </c>
      <c r="J46" s="72">
        <f t="shared" si="14"/>
        <v>0</v>
      </c>
      <c r="K46" s="72">
        <f t="shared" si="14"/>
        <v>10061.7</v>
      </c>
      <c r="L46" s="72">
        <f t="shared" si="14"/>
        <v>0</v>
      </c>
      <c r="M46" s="72">
        <f t="shared" si="14"/>
        <v>15459.2</v>
      </c>
      <c r="N46" s="72">
        <f t="shared" si="14"/>
        <v>0</v>
      </c>
      <c r="O46" s="72">
        <f t="shared" si="14"/>
        <v>14581.2</v>
      </c>
      <c r="P46" s="72">
        <f t="shared" si="14"/>
        <v>7609.6</v>
      </c>
    </row>
    <row r="47" spans="1:16" ht="12.75">
      <c r="A47" s="25" t="s">
        <v>356</v>
      </c>
      <c r="B47" s="27" t="s">
        <v>301</v>
      </c>
      <c r="C47" s="27" t="s">
        <v>289</v>
      </c>
      <c r="D47" s="27" t="s">
        <v>267</v>
      </c>
      <c r="E47" s="26" t="s">
        <v>488</v>
      </c>
      <c r="F47" s="27"/>
      <c r="G47" s="72">
        <f>G48</f>
        <v>15459.2</v>
      </c>
      <c r="H47" s="72">
        <f t="shared" si="14"/>
        <v>0</v>
      </c>
      <c r="I47" s="72">
        <f t="shared" si="14"/>
        <v>0</v>
      </c>
      <c r="J47" s="72">
        <f t="shared" si="14"/>
        <v>0</v>
      </c>
      <c r="K47" s="72">
        <f t="shared" si="14"/>
        <v>10061.7</v>
      </c>
      <c r="L47" s="72">
        <f t="shared" si="14"/>
        <v>0</v>
      </c>
      <c r="M47" s="72">
        <f t="shared" si="14"/>
        <v>15459.2</v>
      </c>
      <c r="N47" s="72">
        <f t="shared" si="14"/>
        <v>0</v>
      </c>
      <c r="O47" s="72">
        <f t="shared" si="14"/>
        <v>14581.2</v>
      </c>
      <c r="P47" s="72">
        <f t="shared" si="14"/>
        <v>7609.6</v>
      </c>
    </row>
    <row r="48" spans="1:16" ht="12.75">
      <c r="A48" s="25" t="s">
        <v>352</v>
      </c>
      <c r="B48" s="27" t="s">
        <v>301</v>
      </c>
      <c r="C48" s="27" t="s">
        <v>289</v>
      </c>
      <c r="D48" s="27" t="s">
        <v>267</v>
      </c>
      <c r="E48" s="26" t="s">
        <v>488</v>
      </c>
      <c r="F48" s="27" t="s">
        <v>350</v>
      </c>
      <c r="G48" s="72">
        <f>M48+N48</f>
        <v>15459.2</v>
      </c>
      <c r="H48" s="94"/>
      <c r="I48" s="94"/>
      <c r="J48" s="72"/>
      <c r="K48" s="72">
        <v>10061.7</v>
      </c>
      <c r="L48" s="72"/>
      <c r="M48" s="72">
        <v>15459.2</v>
      </c>
      <c r="N48" s="72"/>
      <c r="O48" s="72">
        <v>14581.2</v>
      </c>
      <c r="P48" s="72">
        <v>7609.6</v>
      </c>
    </row>
    <row r="49" spans="1:16" ht="31.5">
      <c r="A49" s="39" t="s">
        <v>576</v>
      </c>
      <c r="B49" s="42" t="s">
        <v>618</v>
      </c>
      <c r="C49" s="43"/>
      <c r="D49" s="43"/>
      <c r="E49" s="44"/>
      <c r="F49" s="43"/>
      <c r="G49" s="93">
        <f aca="true" t="shared" si="15" ref="G49:P49">G50+G67+G107</f>
        <v>36038.8</v>
      </c>
      <c r="H49" s="93" t="e">
        <f t="shared" si="15"/>
        <v>#REF!</v>
      </c>
      <c r="I49" s="93">
        <f t="shared" si="15"/>
        <v>0</v>
      </c>
      <c r="J49" s="93">
        <f t="shared" si="15"/>
        <v>0</v>
      </c>
      <c r="K49" s="93">
        <f t="shared" si="15"/>
        <v>23449.7</v>
      </c>
      <c r="L49" s="93">
        <f t="shared" si="15"/>
        <v>0</v>
      </c>
      <c r="M49" s="93">
        <f t="shared" si="15"/>
        <v>36038.8</v>
      </c>
      <c r="N49" s="93">
        <f t="shared" si="15"/>
        <v>0</v>
      </c>
      <c r="O49" s="93">
        <f>O50+O67+O107</f>
        <v>37042.6</v>
      </c>
      <c r="P49" s="93">
        <f t="shared" si="15"/>
        <v>36317.5</v>
      </c>
    </row>
    <row r="50" spans="1:16" ht="12.75">
      <c r="A50" s="25" t="s">
        <v>273</v>
      </c>
      <c r="B50" s="87" t="s">
        <v>618</v>
      </c>
      <c r="C50" s="27" t="s">
        <v>272</v>
      </c>
      <c r="D50" s="27"/>
      <c r="E50" s="26"/>
      <c r="F50" s="27"/>
      <c r="G50" s="72">
        <f aca="true" t="shared" si="16" ref="G50:P50">G51+G61</f>
        <v>7598.5</v>
      </c>
      <c r="H50" s="72" t="e">
        <f t="shared" si="16"/>
        <v>#REF!</v>
      </c>
      <c r="I50" s="72">
        <f t="shared" si="16"/>
        <v>0</v>
      </c>
      <c r="J50" s="72">
        <f t="shared" si="16"/>
        <v>0</v>
      </c>
      <c r="K50" s="72">
        <f t="shared" si="16"/>
        <v>5980</v>
      </c>
      <c r="L50" s="72">
        <f t="shared" si="16"/>
        <v>0</v>
      </c>
      <c r="M50" s="72">
        <f t="shared" si="16"/>
        <v>7598.5</v>
      </c>
      <c r="N50" s="72">
        <f t="shared" si="16"/>
        <v>0</v>
      </c>
      <c r="O50" s="72">
        <f t="shared" si="16"/>
        <v>7810.5</v>
      </c>
      <c r="P50" s="72">
        <f t="shared" si="16"/>
        <v>7657.5</v>
      </c>
    </row>
    <row r="51" spans="1:16" ht="12.75">
      <c r="A51" s="31" t="s">
        <v>246</v>
      </c>
      <c r="B51" s="87" t="s">
        <v>618</v>
      </c>
      <c r="C51" s="27" t="s">
        <v>272</v>
      </c>
      <c r="D51" s="27" t="s">
        <v>266</v>
      </c>
      <c r="E51" s="27"/>
      <c r="F51" s="27"/>
      <c r="G51" s="72">
        <f>G52</f>
        <v>7563.5</v>
      </c>
      <c r="H51" s="72" t="e">
        <f aca="true" t="shared" si="17" ref="H51:P53">H52</f>
        <v>#REF!</v>
      </c>
      <c r="I51" s="72">
        <f t="shared" si="17"/>
        <v>0</v>
      </c>
      <c r="J51" s="72">
        <f t="shared" si="17"/>
        <v>0</v>
      </c>
      <c r="K51" s="72">
        <f t="shared" si="17"/>
        <v>5945</v>
      </c>
      <c r="L51" s="72">
        <f t="shared" si="17"/>
        <v>0</v>
      </c>
      <c r="M51" s="72">
        <f t="shared" si="17"/>
        <v>7563.5</v>
      </c>
      <c r="N51" s="72">
        <f t="shared" si="17"/>
        <v>0</v>
      </c>
      <c r="O51" s="72">
        <f t="shared" si="17"/>
        <v>7775.5</v>
      </c>
      <c r="P51" s="72">
        <f t="shared" si="17"/>
        <v>7622.5</v>
      </c>
    </row>
    <row r="52" spans="1:16" ht="25.5">
      <c r="A52" s="25" t="s">
        <v>44</v>
      </c>
      <c r="B52" s="87" t="s">
        <v>618</v>
      </c>
      <c r="C52" s="27" t="s">
        <v>272</v>
      </c>
      <c r="D52" s="27" t="s">
        <v>266</v>
      </c>
      <c r="E52" s="27" t="s">
        <v>454</v>
      </c>
      <c r="F52" s="27"/>
      <c r="G52" s="72">
        <f>G53</f>
        <v>7563.5</v>
      </c>
      <c r="H52" s="72" t="e">
        <f t="shared" si="17"/>
        <v>#REF!</v>
      </c>
      <c r="I52" s="72">
        <f t="shared" si="17"/>
        <v>0</v>
      </c>
      <c r="J52" s="72">
        <f t="shared" si="17"/>
        <v>0</v>
      </c>
      <c r="K52" s="72">
        <f t="shared" si="17"/>
        <v>5945</v>
      </c>
      <c r="L52" s="72">
        <f t="shared" si="17"/>
        <v>0</v>
      </c>
      <c r="M52" s="72">
        <f t="shared" si="17"/>
        <v>7563.5</v>
      </c>
      <c r="N52" s="72">
        <f t="shared" si="17"/>
        <v>0</v>
      </c>
      <c r="O52" s="72">
        <f t="shared" si="17"/>
        <v>7775.5</v>
      </c>
      <c r="P52" s="72">
        <f t="shared" si="17"/>
        <v>7622.5</v>
      </c>
    </row>
    <row r="53" spans="1:16" ht="12.75">
      <c r="A53" s="25" t="s">
        <v>198</v>
      </c>
      <c r="B53" s="87" t="s">
        <v>618</v>
      </c>
      <c r="C53" s="27" t="s">
        <v>272</v>
      </c>
      <c r="D53" s="27" t="s">
        <v>266</v>
      </c>
      <c r="E53" s="27" t="s">
        <v>60</v>
      </c>
      <c r="F53" s="27"/>
      <c r="G53" s="72">
        <f>G54</f>
        <v>7563.5</v>
      </c>
      <c r="H53" s="72" t="e">
        <f t="shared" si="17"/>
        <v>#REF!</v>
      </c>
      <c r="I53" s="72">
        <f t="shared" si="17"/>
        <v>0</v>
      </c>
      <c r="J53" s="72">
        <f t="shared" si="17"/>
        <v>0</v>
      </c>
      <c r="K53" s="72">
        <f t="shared" si="17"/>
        <v>5945</v>
      </c>
      <c r="L53" s="72">
        <f t="shared" si="17"/>
        <v>0</v>
      </c>
      <c r="M53" s="72">
        <f t="shared" si="17"/>
        <v>7563.5</v>
      </c>
      <c r="N53" s="72">
        <f t="shared" si="17"/>
        <v>0</v>
      </c>
      <c r="O53" s="72">
        <f t="shared" si="17"/>
        <v>7775.5</v>
      </c>
      <c r="P53" s="72">
        <f t="shared" si="17"/>
        <v>7622.5</v>
      </c>
    </row>
    <row r="54" spans="1:16" ht="38.25">
      <c r="A54" s="25" t="s">
        <v>502</v>
      </c>
      <c r="B54" s="87" t="s">
        <v>618</v>
      </c>
      <c r="C54" s="28" t="s">
        <v>272</v>
      </c>
      <c r="D54" s="28" t="s">
        <v>266</v>
      </c>
      <c r="E54" s="27" t="s">
        <v>86</v>
      </c>
      <c r="F54" s="28"/>
      <c r="G54" s="96">
        <f aca="true" t="shared" si="18" ref="G54:P54">G57+G59+G55</f>
        <v>7563.5</v>
      </c>
      <c r="H54" s="96" t="e">
        <f t="shared" si="18"/>
        <v>#REF!</v>
      </c>
      <c r="I54" s="96">
        <f t="shared" si="18"/>
        <v>0</v>
      </c>
      <c r="J54" s="96">
        <f t="shared" si="18"/>
        <v>0</v>
      </c>
      <c r="K54" s="96">
        <f t="shared" si="18"/>
        <v>5945</v>
      </c>
      <c r="L54" s="96">
        <f t="shared" si="18"/>
        <v>0</v>
      </c>
      <c r="M54" s="96">
        <f t="shared" si="18"/>
        <v>7563.5</v>
      </c>
      <c r="N54" s="96">
        <f t="shared" si="18"/>
        <v>0</v>
      </c>
      <c r="O54" s="96">
        <f t="shared" si="18"/>
        <v>7775.5</v>
      </c>
      <c r="P54" s="96">
        <f t="shared" si="18"/>
        <v>7622.5</v>
      </c>
    </row>
    <row r="55" spans="1:16" ht="14.25">
      <c r="A55" s="25" t="s">
        <v>233</v>
      </c>
      <c r="B55" s="87" t="s">
        <v>618</v>
      </c>
      <c r="C55" s="28" t="s">
        <v>272</v>
      </c>
      <c r="D55" s="28" t="s">
        <v>266</v>
      </c>
      <c r="E55" s="27" t="s">
        <v>87</v>
      </c>
      <c r="F55" s="45"/>
      <c r="G55" s="97">
        <f aca="true" t="shared" si="19" ref="G55:P55">G56</f>
        <v>7563.5</v>
      </c>
      <c r="H55" s="97" t="e">
        <f t="shared" si="19"/>
        <v>#REF!</v>
      </c>
      <c r="I55" s="97">
        <f t="shared" si="19"/>
        <v>0</v>
      </c>
      <c r="J55" s="97">
        <f t="shared" si="19"/>
        <v>0</v>
      </c>
      <c r="K55" s="97">
        <f t="shared" si="19"/>
        <v>5945</v>
      </c>
      <c r="L55" s="97">
        <f t="shared" si="19"/>
        <v>0</v>
      </c>
      <c r="M55" s="97">
        <f t="shared" si="19"/>
        <v>7563.5</v>
      </c>
      <c r="N55" s="97">
        <f t="shared" si="19"/>
        <v>0</v>
      </c>
      <c r="O55" s="97">
        <f t="shared" si="19"/>
        <v>7775.5</v>
      </c>
      <c r="P55" s="97">
        <f t="shared" si="19"/>
        <v>7622.5</v>
      </c>
    </row>
    <row r="56" spans="1:16" ht="14.25">
      <c r="A56" s="25" t="s">
        <v>339</v>
      </c>
      <c r="B56" s="87" t="s">
        <v>618</v>
      </c>
      <c r="C56" s="28" t="s">
        <v>272</v>
      </c>
      <c r="D56" s="28" t="s">
        <v>266</v>
      </c>
      <c r="E56" s="27" t="s">
        <v>87</v>
      </c>
      <c r="F56" s="28" t="s">
        <v>338</v>
      </c>
      <c r="G56" s="72">
        <f>M56+N56</f>
        <v>7563.5</v>
      </c>
      <c r="H56" s="96" t="e">
        <f>#REF!</f>
        <v>#REF!</v>
      </c>
      <c r="I56" s="96"/>
      <c r="J56" s="96"/>
      <c r="K56" s="96">
        <v>5945</v>
      </c>
      <c r="L56" s="96">
        <v>0</v>
      </c>
      <c r="M56" s="72">
        <v>7563.5</v>
      </c>
      <c r="N56" s="72"/>
      <c r="O56" s="72">
        <v>7775.5</v>
      </c>
      <c r="P56" s="72">
        <v>7622.5</v>
      </c>
    </row>
    <row r="57" spans="1:16" ht="1.5" customHeight="1" hidden="1">
      <c r="A57" s="25" t="s">
        <v>185</v>
      </c>
      <c r="B57" s="87" t="s">
        <v>618</v>
      </c>
      <c r="C57" s="28" t="s">
        <v>272</v>
      </c>
      <c r="D57" s="28" t="s">
        <v>266</v>
      </c>
      <c r="E57" s="27" t="s">
        <v>184</v>
      </c>
      <c r="F57" s="28"/>
      <c r="G57" s="96">
        <f>G58</f>
        <v>0</v>
      </c>
      <c r="H57" s="96"/>
      <c r="I57" s="96"/>
      <c r="J57" s="96"/>
      <c r="K57" s="96">
        <f>K58</f>
        <v>0</v>
      </c>
      <c r="L57" s="96">
        <f>L58</f>
        <v>0</v>
      </c>
      <c r="M57" s="72"/>
      <c r="N57" s="72"/>
      <c r="O57" s="72"/>
      <c r="P57" s="72"/>
    </row>
    <row r="58" spans="1:16" ht="12.75" hidden="1">
      <c r="A58" s="25" t="s">
        <v>339</v>
      </c>
      <c r="B58" s="87" t="s">
        <v>618</v>
      </c>
      <c r="C58" s="27" t="s">
        <v>272</v>
      </c>
      <c r="D58" s="27" t="s">
        <v>266</v>
      </c>
      <c r="E58" s="27" t="s">
        <v>184</v>
      </c>
      <c r="F58" s="27" t="s">
        <v>338</v>
      </c>
      <c r="G58" s="72">
        <f>K58+L58</f>
        <v>0</v>
      </c>
      <c r="H58" s="72"/>
      <c r="I58" s="72"/>
      <c r="J58" s="72"/>
      <c r="K58" s="72"/>
      <c r="L58" s="72"/>
      <c r="M58" s="72"/>
      <c r="N58" s="72"/>
      <c r="O58" s="72"/>
      <c r="P58" s="72"/>
    </row>
    <row r="59" spans="1:16" ht="25.5" hidden="1">
      <c r="A59" s="25" t="s">
        <v>195</v>
      </c>
      <c r="B59" s="87" t="s">
        <v>618</v>
      </c>
      <c r="C59" s="27" t="s">
        <v>272</v>
      </c>
      <c r="D59" s="27" t="s">
        <v>266</v>
      </c>
      <c r="E59" s="27" t="s">
        <v>194</v>
      </c>
      <c r="F59" s="27"/>
      <c r="G59" s="72">
        <f>G60</f>
        <v>0</v>
      </c>
      <c r="H59" s="72"/>
      <c r="I59" s="72"/>
      <c r="J59" s="72"/>
      <c r="K59" s="72">
        <f>K60</f>
        <v>0</v>
      </c>
      <c r="L59" s="72">
        <f>L60</f>
        <v>0</v>
      </c>
      <c r="M59" s="72"/>
      <c r="N59" s="72"/>
      <c r="O59" s="72"/>
      <c r="P59" s="72"/>
    </row>
    <row r="60" spans="1:16" ht="12.75" hidden="1">
      <c r="A60" s="25" t="s">
        <v>339</v>
      </c>
      <c r="B60" s="87" t="s">
        <v>618</v>
      </c>
      <c r="C60" s="27" t="s">
        <v>272</v>
      </c>
      <c r="D60" s="27" t="s">
        <v>266</v>
      </c>
      <c r="E60" s="27" t="s">
        <v>194</v>
      </c>
      <c r="F60" s="27" t="s">
        <v>338</v>
      </c>
      <c r="G60" s="72">
        <f>K60+L60</f>
        <v>0</v>
      </c>
      <c r="H60" s="72"/>
      <c r="I60" s="72"/>
      <c r="J60" s="72"/>
      <c r="K60" s="72"/>
      <c r="L60" s="72"/>
      <c r="M60" s="72"/>
      <c r="N60" s="72"/>
      <c r="O60" s="72"/>
      <c r="P60" s="72"/>
    </row>
    <row r="61" spans="1:16" ht="12.75">
      <c r="A61" s="25" t="s">
        <v>247</v>
      </c>
      <c r="B61" s="87" t="s">
        <v>618</v>
      </c>
      <c r="C61" s="27" t="s">
        <v>272</v>
      </c>
      <c r="D61" s="27" t="s">
        <v>272</v>
      </c>
      <c r="E61" s="27"/>
      <c r="F61" s="27"/>
      <c r="G61" s="72">
        <f>G62</f>
        <v>35</v>
      </c>
      <c r="H61" s="72">
        <f aca="true" t="shared" si="20" ref="H61:P65">H62</f>
        <v>0</v>
      </c>
      <c r="I61" s="72">
        <f t="shared" si="20"/>
        <v>0</v>
      </c>
      <c r="J61" s="72">
        <f t="shared" si="20"/>
        <v>0</v>
      </c>
      <c r="K61" s="72">
        <f t="shared" si="20"/>
        <v>35</v>
      </c>
      <c r="L61" s="72">
        <f t="shared" si="20"/>
        <v>0</v>
      </c>
      <c r="M61" s="72">
        <f t="shared" si="20"/>
        <v>35</v>
      </c>
      <c r="N61" s="72">
        <f t="shared" si="20"/>
        <v>0</v>
      </c>
      <c r="O61" s="72">
        <f t="shared" si="20"/>
        <v>35</v>
      </c>
      <c r="P61" s="72">
        <f t="shared" si="20"/>
        <v>35</v>
      </c>
    </row>
    <row r="62" spans="1:16" ht="25.5">
      <c r="A62" s="25" t="s">
        <v>37</v>
      </c>
      <c r="B62" s="87" t="s">
        <v>618</v>
      </c>
      <c r="C62" s="27" t="s">
        <v>272</v>
      </c>
      <c r="D62" s="27" t="s">
        <v>272</v>
      </c>
      <c r="E62" s="27" t="s">
        <v>12</v>
      </c>
      <c r="F62" s="27"/>
      <c r="G62" s="72">
        <f>G63</f>
        <v>35</v>
      </c>
      <c r="H62" s="72">
        <f t="shared" si="20"/>
        <v>0</v>
      </c>
      <c r="I62" s="72">
        <f t="shared" si="20"/>
        <v>0</v>
      </c>
      <c r="J62" s="72">
        <f t="shared" si="20"/>
        <v>0</v>
      </c>
      <c r="K62" s="72">
        <f t="shared" si="20"/>
        <v>35</v>
      </c>
      <c r="L62" s="72">
        <f t="shared" si="20"/>
        <v>0</v>
      </c>
      <c r="M62" s="72">
        <f t="shared" si="20"/>
        <v>35</v>
      </c>
      <c r="N62" s="72">
        <f t="shared" si="20"/>
        <v>0</v>
      </c>
      <c r="O62" s="72">
        <f t="shared" si="20"/>
        <v>35</v>
      </c>
      <c r="P62" s="72">
        <f t="shared" si="20"/>
        <v>35</v>
      </c>
    </row>
    <row r="63" spans="1:16" ht="25.5">
      <c r="A63" s="25" t="s">
        <v>38</v>
      </c>
      <c r="B63" s="87" t="s">
        <v>618</v>
      </c>
      <c r="C63" s="27" t="s">
        <v>272</v>
      </c>
      <c r="D63" s="27" t="s">
        <v>272</v>
      </c>
      <c r="E63" s="27" t="s">
        <v>13</v>
      </c>
      <c r="F63" s="27"/>
      <c r="G63" s="72">
        <f>G64</f>
        <v>35</v>
      </c>
      <c r="H63" s="72">
        <f t="shared" si="20"/>
        <v>0</v>
      </c>
      <c r="I63" s="72">
        <f t="shared" si="20"/>
        <v>0</v>
      </c>
      <c r="J63" s="72">
        <f t="shared" si="20"/>
        <v>0</v>
      </c>
      <c r="K63" s="72">
        <f t="shared" si="20"/>
        <v>35</v>
      </c>
      <c r="L63" s="72">
        <f t="shared" si="20"/>
        <v>0</v>
      </c>
      <c r="M63" s="72">
        <f t="shared" si="20"/>
        <v>35</v>
      </c>
      <c r="N63" s="72">
        <f t="shared" si="20"/>
        <v>0</v>
      </c>
      <c r="O63" s="72">
        <f t="shared" si="20"/>
        <v>35</v>
      </c>
      <c r="P63" s="72">
        <f t="shared" si="20"/>
        <v>35</v>
      </c>
    </row>
    <row r="64" spans="1:16" ht="25.5">
      <c r="A64" s="25" t="s">
        <v>21</v>
      </c>
      <c r="B64" s="87" t="s">
        <v>618</v>
      </c>
      <c r="C64" s="27" t="s">
        <v>272</v>
      </c>
      <c r="D64" s="27" t="s">
        <v>272</v>
      </c>
      <c r="E64" s="27" t="s">
        <v>14</v>
      </c>
      <c r="F64" s="27"/>
      <c r="G64" s="72">
        <f>G65</f>
        <v>35</v>
      </c>
      <c r="H64" s="72">
        <f t="shared" si="20"/>
        <v>0</v>
      </c>
      <c r="I64" s="72">
        <f t="shared" si="20"/>
        <v>0</v>
      </c>
      <c r="J64" s="72">
        <f t="shared" si="20"/>
        <v>0</v>
      </c>
      <c r="K64" s="72">
        <f t="shared" si="20"/>
        <v>35</v>
      </c>
      <c r="L64" s="72">
        <f t="shared" si="20"/>
        <v>0</v>
      </c>
      <c r="M64" s="72">
        <f t="shared" si="20"/>
        <v>35</v>
      </c>
      <c r="N64" s="72">
        <f t="shared" si="20"/>
        <v>0</v>
      </c>
      <c r="O64" s="72">
        <f t="shared" si="20"/>
        <v>35</v>
      </c>
      <c r="P64" s="72">
        <f t="shared" si="20"/>
        <v>35</v>
      </c>
    </row>
    <row r="65" spans="1:16" ht="12.75">
      <c r="A65" s="25" t="s">
        <v>65</v>
      </c>
      <c r="B65" s="87" t="s">
        <v>618</v>
      </c>
      <c r="C65" s="27" t="s">
        <v>272</v>
      </c>
      <c r="D65" s="27" t="s">
        <v>272</v>
      </c>
      <c r="E65" s="27" t="s">
        <v>64</v>
      </c>
      <c r="F65" s="27"/>
      <c r="G65" s="72">
        <f>G66</f>
        <v>35</v>
      </c>
      <c r="H65" s="72">
        <f t="shared" si="20"/>
        <v>0</v>
      </c>
      <c r="I65" s="72">
        <f t="shared" si="20"/>
        <v>0</v>
      </c>
      <c r="J65" s="72">
        <f t="shared" si="20"/>
        <v>0</v>
      </c>
      <c r="K65" s="72">
        <f t="shared" si="20"/>
        <v>35</v>
      </c>
      <c r="L65" s="72">
        <f t="shared" si="20"/>
        <v>0</v>
      </c>
      <c r="M65" s="72">
        <f t="shared" si="20"/>
        <v>35</v>
      </c>
      <c r="N65" s="72">
        <f t="shared" si="20"/>
        <v>0</v>
      </c>
      <c r="O65" s="72">
        <f t="shared" si="20"/>
        <v>35</v>
      </c>
      <c r="P65" s="72">
        <f t="shared" si="20"/>
        <v>35</v>
      </c>
    </row>
    <row r="66" spans="1:16" ht="12.75">
      <c r="A66" s="25" t="s">
        <v>339</v>
      </c>
      <c r="B66" s="87" t="s">
        <v>618</v>
      </c>
      <c r="C66" s="27" t="s">
        <v>272</v>
      </c>
      <c r="D66" s="27" t="s">
        <v>272</v>
      </c>
      <c r="E66" s="27" t="s">
        <v>64</v>
      </c>
      <c r="F66" s="27" t="s">
        <v>338</v>
      </c>
      <c r="G66" s="72">
        <f>M66+N66</f>
        <v>35</v>
      </c>
      <c r="H66" s="72"/>
      <c r="I66" s="72"/>
      <c r="J66" s="72"/>
      <c r="K66" s="72">
        <v>35</v>
      </c>
      <c r="L66" s="72"/>
      <c r="M66" s="72">
        <v>35</v>
      </c>
      <c r="N66" s="72"/>
      <c r="O66" s="72">
        <v>35</v>
      </c>
      <c r="P66" s="72">
        <v>35</v>
      </c>
    </row>
    <row r="67" spans="1:16" ht="12.75">
      <c r="A67" s="25" t="s">
        <v>153</v>
      </c>
      <c r="B67" s="87" t="s">
        <v>618</v>
      </c>
      <c r="C67" s="27" t="s">
        <v>276</v>
      </c>
      <c r="D67" s="27"/>
      <c r="E67" s="27"/>
      <c r="F67" s="27"/>
      <c r="G67" s="72">
        <f aca="true" t="shared" si="21" ref="G67:P67">G68+G89</f>
        <v>28234.8</v>
      </c>
      <c r="H67" s="72">
        <f t="shared" si="21"/>
        <v>117.8</v>
      </c>
      <c r="I67" s="72">
        <f t="shared" si="21"/>
        <v>0</v>
      </c>
      <c r="J67" s="72">
        <f t="shared" si="21"/>
        <v>0</v>
      </c>
      <c r="K67" s="72">
        <f t="shared" si="21"/>
        <v>17264.2</v>
      </c>
      <c r="L67" s="72">
        <f t="shared" si="21"/>
        <v>0</v>
      </c>
      <c r="M67" s="72">
        <f t="shared" si="21"/>
        <v>28234.8</v>
      </c>
      <c r="N67" s="72">
        <f t="shared" si="21"/>
        <v>0</v>
      </c>
      <c r="O67" s="72">
        <f t="shared" si="21"/>
        <v>29026.6</v>
      </c>
      <c r="P67" s="72">
        <f t="shared" si="21"/>
        <v>28454.499999999996</v>
      </c>
    </row>
    <row r="68" spans="1:16" ht="12.75">
      <c r="A68" s="25" t="s">
        <v>277</v>
      </c>
      <c r="B68" s="87" t="s">
        <v>618</v>
      </c>
      <c r="C68" s="27" t="s">
        <v>276</v>
      </c>
      <c r="D68" s="27" t="s">
        <v>263</v>
      </c>
      <c r="E68" s="27"/>
      <c r="F68" s="27"/>
      <c r="G68" s="72">
        <f>G69</f>
        <v>23721.6</v>
      </c>
      <c r="H68" s="72">
        <f aca="true" t="shared" si="22" ref="H68:O68">H69</f>
        <v>0</v>
      </c>
      <c r="I68" s="72">
        <f t="shared" si="22"/>
        <v>0</v>
      </c>
      <c r="J68" s="72">
        <f t="shared" si="22"/>
        <v>0</v>
      </c>
      <c r="K68" s="72">
        <f t="shared" si="22"/>
        <v>13770</v>
      </c>
      <c r="L68" s="72">
        <f t="shared" si="22"/>
        <v>0</v>
      </c>
      <c r="M68" s="72">
        <f t="shared" si="22"/>
        <v>23721.6</v>
      </c>
      <c r="N68" s="72">
        <f t="shared" si="22"/>
        <v>0</v>
      </c>
      <c r="O68" s="72">
        <f t="shared" si="22"/>
        <v>24387.3</v>
      </c>
      <c r="P68" s="72">
        <f>P69</f>
        <v>23906.199999999997</v>
      </c>
    </row>
    <row r="69" spans="1:16" ht="25.5">
      <c r="A69" s="25" t="s">
        <v>44</v>
      </c>
      <c r="B69" s="87" t="s">
        <v>618</v>
      </c>
      <c r="C69" s="27" t="s">
        <v>276</v>
      </c>
      <c r="D69" s="27" t="s">
        <v>263</v>
      </c>
      <c r="E69" s="27" t="s">
        <v>454</v>
      </c>
      <c r="F69" s="27"/>
      <c r="G69" s="72">
        <f>G70+G77+G81</f>
        <v>23721.6</v>
      </c>
      <c r="H69" s="72">
        <f aca="true" t="shared" si="23" ref="H69:P69">H70+H77+H81</f>
        <v>0</v>
      </c>
      <c r="I69" s="72">
        <f t="shared" si="23"/>
        <v>0</v>
      </c>
      <c r="J69" s="72">
        <f t="shared" si="23"/>
        <v>0</v>
      </c>
      <c r="K69" s="72">
        <f t="shared" si="23"/>
        <v>13770</v>
      </c>
      <c r="L69" s="72">
        <f t="shared" si="23"/>
        <v>0</v>
      </c>
      <c r="M69" s="72">
        <f t="shared" si="23"/>
        <v>23721.6</v>
      </c>
      <c r="N69" s="72">
        <f t="shared" si="23"/>
        <v>0</v>
      </c>
      <c r="O69" s="72">
        <f t="shared" si="23"/>
        <v>24387.3</v>
      </c>
      <c r="P69" s="72">
        <f t="shared" si="23"/>
        <v>23906.199999999997</v>
      </c>
    </row>
    <row r="70" spans="1:16" ht="38.25">
      <c r="A70" s="25" t="s">
        <v>197</v>
      </c>
      <c r="B70" s="87" t="s">
        <v>618</v>
      </c>
      <c r="C70" s="27" t="s">
        <v>276</v>
      </c>
      <c r="D70" s="27" t="s">
        <v>263</v>
      </c>
      <c r="E70" s="27" t="s">
        <v>455</v>
      </c>
      <c r="F70" s="27"/>
      <c r="G70" s="72">
        <f>G71+G74</f>
        <v>2434.7</v>
      </c>
      <c r="H70" s="72">
        <f aca="true" t="shared" si="24" ref="H70:P70">H71+H74</f>
        <v>0</v>
      </c>
      <c r="I70" s="72">
        <f t="shared" si="24"/>
        <v>0</v>
      </c>
      <c r="J70" s="72">
        <f t="shared" si="24"/>
        <v>0</v>
      </c>
      <c r="K70" s="72">
        <f t="shared" si="24"/>
        <v>1446.6</v>
      </c>
      <c r="L70" s="72">
        <f t="shared" si="24"/>
        <v>0</v>
      </c>
      <c r="M70" s="72">
        <f t="shared" si="24"/>
        <v>2434.7</v>
      </c>
      <c r="N70" s="72">
        <f t="shared" si="24"/>
        <v>0</v>
      </c>
      <c r="O70" s="72">
        <f t="shared" si="24"/>
        <v>2503</v>
      </c>
      <c r="P70" s="72">
        <f t="shared" si="24"/>
        <v>2453.7</v>
      </c>
    </row>
    <row r="71" spans="1:16" ht="25.5">
      <c r="A71" s="25" t="s">
        <v>456</v>
      </c>
      <c r="B71" s="87" t="s">
        <v>618</v>
      </c>
      <c r="C71" s="27" t="s">
        <v>276</v>
      </c>
      <c r="D71" s="27" t="s">
        <v>263</v>
      </c>
      <c r="E71" s="27" t="s">
        <v>457</v>
      </c>
      <c r="F71" s="27"/>
      <c r="G71" s="72">
        <f>G72</f>
        <v>1830</v>
      </c>
      <c r="H71" s="72">
        <f aca="true" t="shared" si="25" ref="H71:P72">H72</f>
        <v>0</v>
      </c>
      <c r="I71" s="72">
        <f t="shared" si="25"/>
        <v>0</v>
      </c>
      <c r="J71" s="72">
        <f t="shared" si="25"/>
        <v>0</v>
      </c>
      <c r="K71" s="72">
        <f t="shared" si="25"/>
        <v>1028</v>
      </c>
      <c r="L71" s="72">
        <f t="shared" si="25"/>
        <v>0</v>
      </c>
      <c r="M71" s="72">
        <f t="shared" si="25"/>
        <v>1830</v>
      </c>
      <c r="N71" s="72">
        <f t="shared" si="25"/>
        <v>0</v>
      </c>
      <c r="O71" s="72">
        <f t="shared" si="25"/>
        <v>1881.3</v>
      </c>
      <c r="P71" s="72">
        <f t="shared" si="25"/>
        <v>1844.3</v>
      </c>
    </row>
    <row r="72" spans="1:16" ht="12.75">
      <c r="A72" s="25" t="s">
        <v>340</v>
      </c>
      <c r="B72" s="87" t="s">
        <v>618</v>
      </c>
      <c r="C72" s="27" t="s">
        <v>276</v>
      </c>
      <c r="D72" s="27" t="s">
        <v>263</v>
      </c>
      <c r="E72" s="27" t="s">
        <v>458</v>
      </c>
      <c r="F72" s="27"/>
      <c r="G72" s="72">
        <f>G73</f>
        <v>1830</v>
      </c>
      <c r="H72" s="72">
        <f t="shared" si="25"/>
        <v>0</v>
      </c>
      <c r="I72" s="72">
        <f t="shared" si="25"/>
        <v>0</v>
      </c>
      <c r="J72" s="72">
        <f t="shared" si="25"/>
        <v>0</v>
      </c>
      <c r="K72" s="72">
        <f t="shared" si="25"/>
        <v>1028</v>
      </c>
      <c r="L72" s="72">
        <f t="shared" si="25"/>
        <v>0</v>
      </c>
      <c r="M72" s="72">
        <f t="shared" si="25"/>
        <v>1830</v>
      </c>
      <c r="N72" s="72">
        <f t="shared" si="25"/>
        <v>0</v>
      </c>
      <c r="O72" s="72">
        <f t="shared" si="25"/>
        <v>1881.3</v>
      </c>
      <c r="P72" s="72">
        <f t="shared" si="25"/>
        <v>1844.3</v>
      </c>
    </row>
    <row r="73" spans="1:16" ht="12.75">
      <c r="A73" s="25" t="s">
        <v>339</v>
      </c>
      <c r="B73" s="87" t="s">
        <v>618</v>
      </c>
      <c r="C73" s="27" t="s">
        <v>276</v>
      </c>
      <c r="D73" s="27" t="s">
        <v>263</v>
      </c>
      <c r="E73" s="27" t="s">
        <v>458</v>
      </c>
      <c r="F73" s="27" t="s">
        <v>338</v>
      </c>
      <c r="G73" s="72">
        <f>M73+N73</f>
        <v>1830</v>
      </c>
      <c r="H73" s="72"/>
      <c r="I73" s="72"/>
      <c r="J73" s="72"/>
      <c r="K73" s="72">
        <v>1028</v>
      </c>
      <c r="L73" s="72"/>
      <c r="M73" s="72">
        <v>1830</v>
      </c>
      <c r="N73" s="72"/>
      <c r="O73" s="72">
        <v>1881.3</v>
      </c>
      <c r="P73" s="72">
        <v>1844.3</v>
      </c>
    </row>
    <row r="74" spans="1:16" ht="25.5">
      <c r="A74" s="25" t="s">
        <v>89</v>
      </c>
      <c r="B74" s="87" t="s">
        <v>618</v>
      </c>
      <c r="C74" s="27" t="s">
        <v>276</v>
      </c>
      <c r="D74" s="27" t="s">
        <v>263</v>
      </c>
      <c r="E74" s="27" t="s">
        <v>90</v>
      </c>
      <c r="F74" s="27"/>
      <c r="G74" s="72">
        <f>G75</f>
        <v>604.7</v>
      </c>
      <c r="H74" s="72">
        <f aca="true" t="shared" si="26" ref="H74:P75">H75</f>
        <v>0</v>
      </c>
      <c r="I74" s="72">
        <f t="shared" si="26"/>
        <v>0</v>
      </c>
      <c r="J74" s="72">
        <f t="shared" si="26"/>
        <v>0</v>
      </c>
      <c r="K74" s="72">
        <f t="shared" si="26"/>
        <v>418.6</v>
      </c>
      <c r="L74" s="72">
        <f t="shared" si="26"/>
        <v>0</v>
      </c>
      <c r="M74" s="72">
        <f t="shared" si="26"/>
        <v>604.7</v>
      </c>
      <c r="N74" s="72">
        <f t="shared" si="26"/>
        <v>0</v>
      </c>
      <c r="O74" s="72">
        <f t="shared" si="26"/>
        <v>621.7</v>
      </c>
      <c r="P74" s="72">
        <f t="shared" si="26"/>
        <v>609.4</v>
      </c>
    </row>
    <row r="75" spans="1:16" ht="12.75">
      <c r="A75" s="25" t="s">
        <v>340</v>
      </c>
      <c r="B75" s="87" t="s">
        <v>618</v>
      </c>
      <c r="C75" s="27" t="s">
        <v>276</v>
      </c>
      <c r="D75" s="27" t="s">
        <v>263</v>
      </c>
      <c r="E75" s="27" t="s">
        <v>91</v>
      </c>
      <c r="F75" s="27"/>
      <c r="G75" s="72">
        <f>G76</f>
        <v>604.7</v>
      </c>
      <c r="H75" s="72">
        <f t="shared" si="26"/>
        <v>0</v>
      </c>
      <c r="I75" s="72">
        <f t="shared" si="26"/>
        <v>0</v>
      </c>
      <c r="J75" s="72">
        <f t="shared" si="26"/>
        <v>0</v>
      </c>
      <c r="K75" s="72">
        <f t="shared" si="26"/>
        <v>418.6</v>
      </c>
      <c r="L75" s="72">
        <f t="shared" si="26"/>
        <v>0</v>
      </c>
      <c r="M75" s="72">
        <f t="shared" si="26"/>
        <v>604.7</v>
      </c>
      <c r="N75" s="72">
        <f t="shared" si="26"/>
        <v>0</v>
      </c>
      <c r="O75" s="72">
        <f t="shared" si="26"/>
        <v>621.7</v>
      </c>
      <c r="P75" s="72">
        <f t="shared" si="26"/>
        <v>609.4</v>
      </c>
    </row>
    <row r="76" spans="1:16" ht="12.75">
      <c r="A76" s="25" t="s">
        <v>339</v>
      </c>
      <c r="B76" s="87" t="s">
        <v>618</v>
      </c>
      <c r="C76" s="27" t="s">
        <v>276</v>
      </c>
      <c r="D76" s="27" t="s">
        <v>263</v>
      </c>
      <c r="E76" s="27" t="s">
        <v>91</v>
      </c>
      <c r="F76" s="27" t="s">
        <v>338</v>
      </c>
      <c r="G76" s="72">
        <f>M76+N76</f>
        <v>604.7</v>
      </c>
      <c r="H76" s="72"/>
      <c r="I76" s="72"/>
      <c r="J76" s="72"/>
      <c r="K76" s="72">
        <v>418.6</v>
      </c>
      <c r="L76" s="72"/>
      <c r="M76" s="72">
        <v>604.7</v>
      </c>
      <c r="N76" s="72"/>
      <c r="O76" s="72">
        <v>621.7</v>
      </c>
      <c r="P76" s="72">
        <v>609.4</v>
      </c>
    </row>
    <row r="77" spans="1:16" ht="25.5">
      <c r="A77" s="25" t="s">
        <v>353</v>
      </c>
      <c r="B77" s="87" t="s">
        <v>618</v>
      </c>
      <c r="C77" s="27" t="s">
        <v>276</v>
      </c>
      <c r="D77" s="27" t="s">
        <v>263</v>
      </c>
      <c r="E77" s="27" t="s">
        <v>459</v>
      </c>
      <c r="F77" s="27"/>
      <c r="G77" s="72">
        <f>G78</f>
        <v>7219</v>
      </c>
      <c r="H77" s="72">
        <f aca="true" t="shared" si="27" ref="H77:P79">H78</f>
        <v>0</v>
      </c>
      <c r="I77" s="72">
        <f t="shared" si="27"/>
        <v>0</v>
      </c>
      <c r="J77" s="72">
        <f t="shared" si="27"/>
        <v>0</v>
      </c>
      <c r="K77" s="72">
        <f t="shared" si="27"/>
        <v>4520.3</v>
      </c>
      <c r="L77" s="72">
        <f t="shared" si="27"/>
        <v>0</v>
      </c>
      <c r="M77" s="72">
        <f t="shared" si="27"/>
        <v>7219</v>
      </c>
      <c r="N77" s="72">
        <f t="shared" si="27"/>
        <v>0</v>
      </c>
      <c r="O77" s="72">
        <f t="shared" si="27"/>
        <v>7421.4</v>
      </c>
      <c r="P77" s="72">
        <f t="shared" si="27"/>
        <v>7275.3</v>
      </c>
    </row>
    <row r="78" spans="1:16" ht="12.75">
      <c r="A78" s="25" t="s">
        <v>92</v>
      </c>
      <c r="B78" s="87" t="s">
        <v>618</v>
      </c>
      <c r="C78" s="27" t="s">
        <v>276</v>
      </c>
      <c r="D78" s="27" t="s">
        <v>263</v>
      </c>
      <c r="E78" s="27" t="s">
        <v>460</v>
      </c>
      <c r="F78" s="27"/>
      <c r="G78" s="72">
        <f>G79</f>
        <v>7219</v>
      </c>
      <c r="H78" s="72">
        <f t="shared" si="27"/>
        <v>0</v>
      </c>
      <c r="I78" s="72">
        <f t="shared" si="27"/>
        <v>0</v>
      </c>
      <c r="J78" s="72">
        <f t="shared" si="27"/>
        <v>0</v>
      </c>
      <c r="K78" s="72">
        <f t="shared" si="27"/>
        <v>4520.3</v>
      </c>
      <c r="L78" s="72">
        <f t="shared" si="27"/>
        <v>0</v>
      </c>
      <c r="M78" s="72">
        <f t="shared" si="27"/>
        <v>7219</v>
      </c>
      <c r="N78" s="72">
        <f t="shared" si="27"/>
        <v>0</v>
      </c>
      <c r="O78" s="72">
        <f t="shared" si="27"/>
        <v>7421.4</v>
      </c>
      <c r="P78" s="72">
        <f t="shared" si="27"/>
        <v>7275.3</v>
      </c>
    </row>
    <row r="79" spans="1:16" ht="12.75">
      <c r="A79" s="25" t="s">
        <v>340</v>
      </c>
      <c r="B79" s="87" t="s">
        <v>618</v>
      </c>
      <c r="C79" s="27" t="s">
        <v>276</v>
      </c>
      <c r="D79" s="27" t="s">
        <v>263</v>
      </c>
      <c r="E79" s="27" t="s">
        <v>461</v>
      </c>
      <c r="F79" s="27"/>
      <c r="G79" s="72">
        <f>G80</f>
        <v>7219</v>
      </c>
      <c r="H79" s="72">
        <f t="shared" si="27"/>
        <v>0</v>
      </c>
      <c r="I79" s="72">
        <f t="shared" si="27"/>
        <v>0</v>
      </c>
      <c r="J79" s="72">
        <f t="shared" si="27"/>
        <v>0</v>
      </c>
      <c r="K79" s="72">
        <f t="shared" si="27"/>
        <v>4520.3</v>
      </c>
      <c r="L79" s="72">
        <f t="shared" si="27"/>
        <v>0</v>
      </c>
      <c r="M79" s="72">
        <f t="shared" si="27"/>
        <v>7219</v>
      </c>
      <c r="N79" s="72">
        <f t="shared" si="27"/>
        <v>0</v>
      </c>
      <c r="O79" s="72">
        <f t="shared" si="27"/>
        <v>7421.4</v>
      </c>
      <c r="P79" s="72">
        <f t="shared" si="27"/>
        <v>7275.3</v>
      </c>
    </row>
    <row r="80" spans="1:16" ht="12.75">
      <c r="A80" s="25" t="s">
        <v>339</v>
      </c>
      <c r="B80" s="87" t="s">
        <v>618</v>
      </c>
      <c r="C80" s="27" t="s">
        <v>276</v>
      </c>
      <c r="D80" s="27" t="s">
        <v>263</v>
      </c>
      <c r="E80" s="27" t="s">
        <v>461</v>
      </c>
      <c r="F80" s="27" t="s">
        <v>338</v>
      </c>
      <c r="G80" s="72">
        <f>M80+N80</f>
        <v>7219</v>
      </c>
      <c r="H80" s="72"/>
      <c r="I80" s="72"/>
      <c r="J80" s="72"/>
      <c r="K80" s="72">
        <v>4520.3</v>
      </c>
      <c r="L80" s="72"/>
      <c r="M80" s="72">
        <v>7219</v>
      </c>
      <c r="N80" s="72"/>
      <c r="O80" s="72">
        <v>7421.4</v>
      </c>
      <c r="P80" s="72">
        <v>7275.3</v>
      </c>
    </row>
    <row r="81" spans="1:16" ht="12.75">
      <c r="A81" s="25" t="s">
        <v>341</v>
      </c>
      <c r="B81" s="87" t="s">
        <v>618</v>
      </c>
      <c r="C81" s="27" t="s">
        <v>276</v>
      </c>
      <c r="D81" s="27" t="s">
        <v>263</v>
      </c>
      <c r="E81" s="27" t="s">
        <v>462</v>
      </c>
      <c r="F81" s="27"/>
      <c r="G81" s="72">
        <f>G82</f>
        <v>14067.9</v>
      </c>
      <c r="H81" s="72">
        <f aca="true" t="shared" si="28" ref="H81:P81">H82</f>
        <v>0</v>
      </c>
      <c r="I81" s="72">
        <f t="shared" si="28"/>
        <v>0</v>
      </c>
      <c r="J81" s="72">
        <f t="shared" si="28"/>
        <v>0</v>
      </c>
      <c r="K81" s="72">
        <f t="shared" si="28"/>
        <v>7803.1</v>
      </c>
      <c r="L81" s="72">
        <f t="shared" si="28"/>
        <v>0</v>
      </c>
      <c r="M81" s="72">
        <f t="shared" si="28"/>
        <v>14067.9</v>
      </c>
      <c r="N81" s="72">
        <f t="shared" si="28"/>
        <v>0</v>
      </c>
      <c r="O81" s="72">
        <f t="shared" si="28"/>
        <v>14462.9</v>
      </c>
      <c r="P81" s="72">
        <f t="shared" si="28"/>
        <v>14177.199999999999</v>
      </c>
    </row>
    <row r="82" spans="1:16" ht="12.75">
      <c r="A82" s="25" t="s">
        <v>29</v>
      </c>
      <c r="B82" s="87" t="s">
        <v>618</v>
      </c>
      <c r="C82" s="27" t="s">
        <v>276</v>
      </c>
      <c r="D82" s="27" t="s">
        <v>263</v>
      </c>
      <c r="E82" s="27" t="s">
        <v>463</v>
      </c>
      <c r="F82" s="27"/>
      <c r="G82" s="72">
        <f>G83+G87</f>
        <v>14067.9</v>
      </c>
      <c r="H82" s="72">
        <f aca="true" t="shared" si="29" ref="H82:P82">H83+H87</f>
        <v>0</v>
      </c>
      <c r="I82" s="72">
        <f t="shared" si="29"/>
        <v>0</v>
      </c>
      <c r="J82" s="72">
        <f t="shared" si="29"/>
        <v>0</v>
      </c>
      <c r="K82" s="72">
        <f t="shared" si="29"/>
        <v>7803.1</v>
      </c>
      <c r="L82" s="72">
        <f t="shared" si="29"/>
        <v>0</v>
      </c>
      <c r="M82" s="72">
        <f t="shared" si="29"/>
        <v>14067.9</v>
      </c>
      <c r="N82" s="72">
        <f t="shared" si="29"/>
        <v>0</v>
      </c>
      <c r="O82" s="72">
        <f t="shared" si="29"/>
        <v>14462.9</v>
      </c>
      <c r="P82" s="72">
        <f t="shared" si="29"/>
        <v>14177.199999999999</v>
      </c>
    </row>
    <row r="83" spans="1:16" ht="12.75">
      <c r="A83" s="25" t="s">
        <v>278</v>
      </c>
      <c r="B83" s="87" t="s">
        <v>618</v>
      </c>
      <c r="C83" s="27" t="s">
        <v>276</v>
      </c>
      <c r="D83" s="27" t="s">
        <v>263</v>
      </c>
      <c r="E83" s="27" t="s">
        <v>464</v>
      </c>
      <c r="F83" s="27"/>
      <c r="G83" s="72">
        <f>G84+G85+G86</f>
        <v>14067.9</v>
      </c>
      <c r="H83" s="72">
        <f aca="true" t="shared" si="30" ref="H83:P83">H84+H85+H86</f>
        <v>0</v>
      </c>
      <c r="I83" s="72">
        <f t="shared" si="30"/>
        <v>0</v>
      </c>
      <c r="J83" s="72">
        <f t="shared" si="30"/>
        <v>0</v>
      </c>
      <c r="K83" s="72">
        <f t="shared" si="30"/>
        <v>7803.1</v>
      </c>
      <c r="L83" s="72">
        <f t="shared" si="30"/>
        <v>0</v>
      </c>
      <c r="M83" s="72">
        <f t="shared" si="30"/>
        <v>14067.9</v>
      </c>
      <c r="N83" s="72">
        <f t="shared" si="30"/>
        <v>0</v>
      </c>
      <c r="O83" s="72">
        <f t="shared" si="30"/>
        <v>14462.9</v>
      </c>
      <c r="P83" s="72">
        <f t="shared" si="30"/>
        <v>14177.199999999999</v>
      </c>
    </row>
    <row r="84" spans="1:16" ht="12.75">
      <c r="A84" s="25" t="s">
        <v>327</v>
      </c>
      <c r="B84" s="87" t="s">
        <v>618</v>
      </c>
      <c r="C84" s="27" t="s">
        <v>276</v>
      </c>
      <c r="D84" s="27" t="s">
        <v>263</v>
      </c>
      <c r="E84" s="27" t="s">
        <v>464</v>
      </c>
      <c r="F84" s="27" t="s">
        <v>299</v>
      </c>
      <c r="G84" s="72">
        <f>M84+N84</f>
        <v>12328.9</v>
      </c>
      <c r="H84" s="72"/>
      <c r="I84" s="72"/>
      <c r="J84" s="72"/>
      <c r="K84" s="72">
        <v>6426.8</v>
      </c>
      <c r="L84" s="72"/>
      <c r="M84" s="72">
        <v>12328.9</v>
      </c>
      <c r="N84" s="72"/>
      <c r="O84" s="72">
        <v>12674.5</v>
      </c>
      <c r="P84" s="72">
        <v>12425</v>
      </c>
    </row>
    <row r="85" spans="1:16" ht="12.75">
      <c r="A85" s="25" t="s">
        <v>173</v>
      </c>
      <c r="B85" s="87" t="s">
        <v>618</v>
      </c>
      <c r="C85" s="27" t="s">
        <v>276</v>
      </c>
      <c r="D85" s="27" t="s">
        <v>263</v>
      </c>
      <c r="E85" s="27" t="s">
        <v>464</v>
      </c>
      <c r="F85" s="27" t="s">
        <v>324</v>
      </c>
      <c r="G85" s="72">
        <f>M85+N85</f>
        <v>1690.2</v>
      </c>
      <c r="H85" s="72"/>
      <c r="I85" s="72"/>
      <c r="J85" s="72"/>
      <c r="K85" s="72">
        <v>1323.5</v>
      </c>
      <c r="L85" s="72"/>
      <c r="M85" s="72">
        <v>1690.2</v>
      </c>
      <c r="N85" s="72"/>
      <c r="O85" s="72">
        <v>1739.6</v>
      </c>
      <c r="P85" s="72">
        <v>1703.4</v>
      </c>
    </row>
    <row r="86" spans="1:16" ht="12" customHeight="1">
      <c r="A86" s="25" t="s">
        <v>322</v>
      </c>
      <c r="B86" s="87" t="s">
        <v>618</v>
      </c>
      <c r="C86" s="27" t="s">
        <v>276</v>
      </c>
      <c r="D86" s="27" t="s">
        <v>263</v>
      </c>
      <c r="E86" s="27" t="s">
        <v>464</v>
      </c>
      <c r="F86" s="27" t="s">
        <v>323</v>
      </c>
      <c r="G86" s="72">
        <f>M86+N86</f>
        <v>48.8</v>
      </c>
      <c r="H86" s="72"/>
      <c r="I86" s="72"/>
      <c r="J86" s="72"/>
      <c r="K86" s="72">
        <v>52.8</v>
      </c>
      <c r="L86" s="72"/>
      <c r="M86" s="72">
        <v>48.8</v>
      </c>
      <c r="N86" s="72"/>
      <c r="O86" s="72">
        <v>48.8</v>
      </c>
      <c r="P86" s="72">
        <v>48.8</v>
      </c>
    </row>
    <row r="87" spans="1:16" ht="12.75" hidden="1">
      <c r="A87" s="25" t="s">
        <v>199</v>
      </c>
      <c r="B87" s="87" t="s">
        <v>618</v>
      </c>
      <c r="C87" s="27" t="s">
        <v>276</v>
      </c>
      <c r="D87" s="27" t="s">
        <v>263</v>
      </c>
      <c r="E87" s="27" t="s">
        <v>190</v>
      </c>
      <c r="F87" s="27"/>
      <c r="G87" s="72">
        <f>M87+N87</f>
        <v>0</v>
      </c>
      <c r="H87" s="72"/>
      <c r="I87" s="72"/>
      <c r="J87" s="72"/>
      <c r="K87" s="72">
        <f>K88</f>
        <v>0</v>
      </c>
      <c r="L87" s="72">
        <f>L88</f>
        <v>0</v>
      </c>
      <c r="M87" s="72"/>
      <c r="N87" s="72"/>
      <c r="O87" s="72"/>
      <c r="P87" s="72"/>
    </row>
    <row r="88" spans="1:16" ht="12.75" hidden="1">
      <c r="A88" s="25" t="s">
        <v>173</v>
      </c>
      <c r="B88" s="87" t="s">
        <v>618</v>
      </c>
      <c r="C88" s="27" t="s">
        <v>276</v>
      </c>
      <c r="D88" s="27" t="s">
        <v>263</v>
      </c>
      <c r="E88" s="27" t="s">
        <v>190</v>
      </c>
      <c r="F88" s="27" t="s">
        <v>324</v>
      </c>
      <c r="G88" s="72">
        <f>M88+N88</f>
        <v>0</v>
      </c>
      <c r="H88" s="72"/>
      <c r="I88" s="72"/>
      <c r="J88" s="72"/>
      <c r="K88" s="72"/>
      <c r="L88" s="72"/>
      <c r="M88" s="72"/>
      <c r="N88" s="72"/>
      <c r="O88" s="72"/>
      <c r="P88" s="72"/>
    </row>
    <row r="89" spans="1:16" ht="12.75">
      <c r="A89" s="25" t="s">
        <v>308</v>
      </c>
      <c r="B89" s="87" t="s">
        <v>618</v>
      </c>
      <c r="C89" s="27" t="s">
        <v>276</v>
      </c>
      <c r="D89" s="27" t="s">
        <v>264</v>
      </c>
      <c r="E89" s="27"/>
      <c r="F89" s="27"/>
      <c r="G89" s="72">
        <f>G90+G102</f>
        <v>4513.2</v>
      </c>
      <c r="H89" s="72">
        <f aca="true" t="shared" si="31" ref="H89:P89">H90+H102</f>
        <v>117.8</v>
      </c>
      <c r="I89" s="72">
        <f t="shared" si="31"/>
        <v>0</v>
      </c>
      <c r="J89" s="72">
        <f t="shared" si="31"/>
        <v>0</v>
      </c>
      <c r="K89" s="72">
        <f t="shared" si="31"/>
        <v>3494.2</v>
      </c>
      <c r="L89" s="72">
        <f t="shared" si="31"/>
        <v>0</v>
      </c>
      <c r="M89" s="72">
        <f t="shared" si="31"/>
        <v>4513.2</v>
      </c>
      <c r="N89" s="72">
        <f t="shared" si="31"/>
        <v>0</v>
      </c>
      <c r="O89" s="72">
        <f t="shared" si="31"/>
        <v>4639.299999999999</v>
      </c>
      <c r="P89" s="72">
        <f t="shared" si="31"/>
        <v>4548.3</v>
      </c>
    </row>
    <row r="90" spans="1:16" ht="25.5">
      <c r="A90" s="25" t="s">
        <v>44</v>
      </c>
      <c r="B90" s="87" t="s">
        <v>618</v>
      </c>
      <c r="C90" s="27" t="s">
        <v>276</v>
      </c>
      <c r="D90" s="27" t="s">
        <v>264</v>
      </c>
      <c r="E90" s="27" t="s">
        <v>454</v>
      </c>
      <c r="F90" s="27"/>
      <c r="G90" s="72">
        <f>G91</f>
        <v>4505.2</v>
      </c>
      <c r="H90" s="72">
        <f aca="true" t="shared" si="32" ref="H90:P90">H91</f>
        <v>117.8</v>
      </c>
      <c r="I90" s="72">
        <f t="shared" si="32"/>
        <v>0</v>
      </c>
      <c r="J90" s="72">
        <f t="shared" si="32"/>
        <v>0</v>
      </c>
      <c r="K90" s="72">
        <f t="shared" si="32"/>
        <v>3486.2</v>
      </c>
      <c r="L90" s="72">
        <f t="shared" si="32"/>
        <v>0</v>
      </c>
      <c r="M90" s="72">
        <f t="shared" si="32"/>
        <v>4505.2</v>
      </c>
      <c r="N90" s="72">
        <f t="shared" si="32"/>
        <v>0</v>
      </c>
      <c r="O90" s="72">
        <f t="shared" si="32"/>
        <v>4631.299999999999</v>
      </c>
      <c r="P90" s="72">
        <f t="shared" si="32"/>
        <v>4540.3</v>
      </c>
    </row>
    <row r="91" spans="1:16" ht="12.75">
      <c r="A91" s="31" t="s">
        <v>399</v>
      </c>
      <c r="B91" s="87" t="s">
        <v>618</v>
      </c>
      <c r="C91" s="27" t="s">
        <v>276</v>
      </c>
      <c r="D91" s="27" t="s">
        <v>264</v>
      </c>
      <c r="E91" s="27" t="s">
        <v>465</v>
      </c>
      <c r="F91" s="27"/>
      <c r="G91" s="72">
        <f>G92+G97</f>
        <v>4505.2</v>
      </c>
      <c r="H91" s="72">
        <f aca="true" t="shared" si="33" ref="H91:P91">H92+H97</f>
        <v>117.8</v>
      </c>
      <c r="I91" s="72">
        <f t="shared" si="33"/>
        <v>0</v>
      </c>
      <c r="J91" s="72">
        <f t="shared" si="33"/>
        <v>0</v>
      </c>
      <c r="K91" s="72">
        <f t="shared" si="33"/>
        <v>3486.2</v>
      </c>
      <c r="L91" s="72">
        <f t="shared" si="33"/>
        <v>0</v>
      </c>
      <c r="M91" s="72">
        <f t="shared" si="33"/>
        <v>4505.2</v>
      </c>
      <c r="N91" s="72">
        <f t="shared" si="33"/>
        <v>0</v>
      </c>
      <c r="O91" s="72">
        <f t="shared" si="33"/>
        <v>4631.299999999999</v>
      </c>
      <c r="P91" s="72">
        <f t="shared" si="33"/>
        <v>4540.3</v>
      </c>
    </row>
    <row r="92" spans="1:16" ht="25.5">
      <c r="A92" s="180" t="s">
        <v>615</v>
      </c>
      <c r="B92" s="87" t="s">
        <v>618</v>
      </c>
      <c r="C92" s="27" t="s">
        <v>276</v>
      </c>
      <c r="D92" s="27" t="s">
        <v>264</v>
      </c>
      <c r="E92" s="27" t="s">
        <v>466</v>
      </c>
      <c r="F92" s="27"/>
      <c r="G92" s="72">
        <f>G93</f>
        <v>878</v>
      </c>
      <c r="H92" s="72">
        <f aca="true" t="shared" si="34" ref="H92:P92">H93</f>
        <v>117.8</v>
      </c>
      <c r="I92" s="72">
        <f t="shared" si="34"/>
        <v>0</v>
      </c>
      <c r="J92" s="72">
        <f t="shared" si="34"/>
        <v>0</v>
      </c>
      <c r="K92" s="72">
        <f t="shared" si="34"/>
        <v>877.9999999999999</v>
      </c>
      <c r="L92" s="72">
        <f t="shared" si="34"/>
        <v>0</v>
      </c>
      <c r="M92" s="72">
        <f t="shared" si="34"/>
        <v>878</v>
      </c>
      <c r="N92" s="72">
        <f t="shared" si="34"/>
        <v>0</v>
      </c>
      <c r="O92" s="72">
        <f t="shared" si="34"/>
        <v>902.5</v>
      </c>
      <c r="P92" s="72">
        <f t="shared" si="34"/>
        <v>884.8000000000001</v>
      </c>
    </row>
    <row r="93" spans="1:16" ht="12.75">
      <c r="A93" s="25" t="s">
        <v>337</v>
      </c>
      <c r="B93" s="87" t="s">
        <v>618</v>
      </c>
      <c r="C93" s="27" t="s">
        <v>276</v>
      </c>
      <c r="D93" s="27" t="s">
        <v>264</v>
      </c>
      <c r="E93" s="27" t="s">
        <v>467</v>
      </c>
      <c r="F93" s="27"/>
      <c r="G93" s="72">
        <f>G94+G95+G96</f>
        <v>878</v>
      </c>
      <c r="H93" s="72">
        <f aca="true" t="shared" si="35" ref="H93:P93">H94+H95+H96</f>
        <v>117.8</v>
      </c>
      <c r="I93" s="72">
        <f t="shared" si="35"/>
        <v>0</v>
      </c>
      <c r="J93" s="72">
        <f t="shared" si="35"/>
        <v>0</v>
      </c>
      <c r="K93" s="72">
        <f t="shared" si="35"/>
        <v>877.9999999999999</v>
      </c>
      <c r="L93" s="72">
        <f t="shared" si="35"/>
        <v>0</v>
      </c>
      <c r="M93" s="72">
        <f t="shared" si="35"/>
        <v>878</v>
      </c>
      <c r="N93" s="72">
        <f t="shared" si="35"/>
        <v>0</v>
      </c>
      <c r="O93" s="72">
        <f t="shared" si="35"/>
        <v>902.5</v>
      </c>
      <c r="P93" s="72">
        <f t="shared" si="35"/>
        <v>884.8000000000001</v>
      </c>
    </row>
    <row r="94" spans="1:16" ht="12.75">
      <c r="A94" s="25" t="s">
        <v>320</v>
      </c>
      <c r="B94" s="87" t="s">
        <v>618</v>
      </c>
      <c r="C94" s="27" t="s">
        <v>276</v>
      </c>
      <c r="D94" s="27" t="s">
        <v>264</v>
      </c>
      <c r="E94" s="27" t="s">
        <v>467</v>
      </c>
      <c r="F94" s="27" t="s">
        <v>321</v>
      </c>
      <c r="G94" s="72">
        <f>M94+N94</f>
        <v>820.7</v>
      </c>
      <c r="H94" s="72">
        <v>111.8</v>
      </c>
      <c r="I94" s="72"/>
      <c r="J94" s="72"/>
      <c r="K94" s="72">
        <v>828.9</v>
      </c>
      <c r="L94" s="72"/>
      <c r="M94" s="72">
        <v>820.7</v>
      </c>
      <c r="N94" s="72"/>
      <c r="O94" s="72">
        <v>843.7</v>
      </c>
      <c r="P94" s="72">
        <v>827.1</v>
      </c>
    </row>
    <row r="95" spans="1:16" ht="12.75">
      <c r="A95" s="25" t="s">
        <v>173</v>
      </c>
      <c r="B95" s="87" t="s">
        <v>618</v>
      </c>
      <c r="C95" s="27" t="s">
        <v>276</v>
      </c>
      <c r="D95" s="27" t="s">
        <v>264</v>
      </c>
      <c r="E95" s="27" t="s">
        <v>467</v>
      </c>
      <c r="F95" s="27" t="s">
        <v>324</v>
      </c>
      <c r="G95" s="72">
        <f>M95+N95</f>
        <v>54.3</v>
      </c>
      <c r="H95" s="72">
        <v>6</v>
      </c>
      <c r="I95" s="72"/>
      <c r="J95" s="72"/>
      <c r="K95" s="72">
        <v>46.3</v>
      </c>
      <c r="L95" s="72"/>
      <c r="M95" s="72">
        <v>54.3</v>
      </c>
      <c r="N95" s="72"/>
      <c r="O95" s="72">
        <v>55.8</v>
      </c>
      <c r="P95" s="72">
        <v>54.7</v>
      </c>
    </row>
    <row r="96" spans="1:16" ht="12.75">
      <c r="A96" s="25" t="s">
        <v>322</v>
      </c>
      <c r="B96" s="87" t="s">
        <v>618</v>
      </c>
      <c r="C96" s="27" t="s">
        <v>276</v>
      </c>
      <c r="D96" s="27" t="s">
        <v>264</v>
      </c>
      <c r="E96" s="27" t="s">
        <v>467</v>
      </c>
      <c r="F96" s="27" t="s">
        <v>323</v>
      </c>
      <c r="G96" s="72">
        <f>M96+N96</f>
        <v>3</v>
      </c>
      <c r="H96" s="72"/>
      <c r="I96" s="72"/>
      <c r="J96" s="72"/>
      <c r="K96" s="72">
        <v>2.8</v>
      </c>
      <c r="L96" s="72"/>
      <c r="M96" s="72">
        <v>3</v>
      </c>
      <c r="N96" s="72"/>
      <c r="O96" s="72">
        <v>3</v>
      </c>
      <c r="P96" s="72">
        <v>3</v>
      </c>
    </row>
    <row r="97" spans="1:16" ht="25.5">
      <c r="A97" s="31" t="s">
        <v>123</v>
      </c>
      <c r="B97" s="87" t="s">
        <v>618</v>
      </c>
      <c r="C97" s="27" t="s">
        <v>276</v>
      </c>
      <c r="D97" s="27" t="s">
        <v>264</v>
      </c>
      <c r="E97" s="27" t="s">
        <v>468</v>
      </c>
      <c r="F97" s="27"/>
      <c r="G97" s="72">
        <f>G98</f>
        <v>3627.2</v>
      </c>
      <c r="H97" s="72">
        <f aca="true" t="shared" si="36" ref="H97:P97">H98</f>
        <v>0</v>
      </c>
      <c r="I97" s="72">
        <f t="shared" si="36"/>
        <v>0</v>
      </c>
      <c r="J97" s="72">
        <f t="shared" si="36"/>
        <v>0</v>
      </c>
      <c r="K97" s="72">
        <f t="shared" si="36"/>
        <v>2608.2</v>
      </c>
      <c r="L97" s="72">
        <f t="shared" si="36"/>
        <v>0</v>
      </c>
      <c r="M97" s="72">
        <f t="shared" si="36"/>
        <v>3627.2</v>
      </c>
      <c r="N97" s="72">
        <f t="shared" si="36"/>
        <v>0</v>
      </c>
      <c r="O97" s="72">
        <f t="shared" si="36"/>
        <v>3728.7999999999997</v>
      </c>
      <c r="P97" s="72">
        <f t="shared" si="36"/>
        <v>3655.5</v>
      </c>
    </row>
    <row r="98" spans="1:16" ht="38.25">
      <c r="A98" s="25" t="s">
        <v>354</v>
      </c>
      <c r="B98" s="87" t="s">
        <v>618</v>
      </c>
      <c r="C98" s="27" t="s">
        <v>276</v>
      </c>
      <c r="D98" s="27" t="s">
        <v>264</v>
      </c>
      <c r="E98" s="27" t="s">
        <v>469</v>
      </c>
      <c r="F98" s="27"/>
      <c r="G98" s="72">
        <f>G99+G100+G101</f>
        <v>3627.2</v>
      </c>
      <c r="H98" s="72">
        <f aca="true" t="shared" si="37" ref="H98:P98">H99+H100+H101</f>
        <v>0</v>
      </c>
      <c r="I98" s="72">
        <f t="shared" si="37"/>
        <v>0</v>
      </c>
      <c r="J98" s="72">
        <f t="shared" si="37"/>
        <v>0</v>
      </c>
      <c r="K98" s="72">
        <f t="shared" si="37"/>
        <v>2608.2</v>
      </c>
      <c r="L98" s="72">
        <f t="shared" si="37"/>
        <v>0</v>
      </c>
      <c r="M98" s="72">
        <f t="shared" si="37"/>
        <v>3627.2</v>
      </c>
      <c r="N98" s="72">
        <f t="shared" si="37"/>
        <v>0</v>
      </c>
      <c r="O98" s="72">
        <f t="shared" si="37"/>
        <v>3728.7999999999997</v>
      </c>
      <c r="P98" s="72">
        <f t="shared" si="37"/>
        <v>3655.5</v>
      </c>
    </row>
    <row r="99" spans="1:16" ht="12.75">
      <c r="A99" s="25" t="s">
        <v>327</v>
      </c>
      <c r="B99" s="87" t="s">
        <v>618</v>
      </c>
      <c r="C99" s="27" t="s">
        <v>276</v>
      </c>
      <c r="D99" s="27" t="s">
        <v>264</v>
      </c>
      <c r="E99" s="27" t="s">
        <v>469</v>
      </c>
      <c r="F99" s="27" t="s">
        <v>299</v>
      </c>
      <c r="G99" s="72">
        <f>M99+N99</f>
        <v>3422.2</v>
      </c>
      <c r="H99" s="72"/>
      <c r="I99" s="72"/>
      <c r="J99" s="72"/>
      <c r="K99" s="72">
        <v>2405</v>
      </c>
      <c r="L99" s="72"/>
      <c r="M99" s="72">
        <v>3422.2</v>
      </c>
      <c r="N99" s="72"/>
      <c r="O99" s="72">
        <v>3518.1</v>
      </c>
      <c r="P99" s="72">
        <v>3448.9</v>
      </c>
    </row>
    <row r="100" spans="1:16" ht="12.75">
      <c r="A100" s="25" t="s">
        <v>173</v>
      </c>
      <c r="B100" s="87" t="s">
        <v>618</v>
      </c>
      <c r="C100" s="27" t="s">
        <v>276</v>
      </c>
      <c r="D100" s="27" t="s">
        <v>264</v>
      </c>
      <c r="E100" s="27" t="s">
        <v>469</v>
      </c>
      <c r="F100" s="27" t="s">
        <v>324</v>
      </c>
      <c r="G100" s="72">
        <f>M100+N100</f>
        <v>203.5</v>
      </c>
      <c r="H100" s="72"/>
      <c r="I100" s="72"/>
      <c r="J100" s="72"/>
      <c r="K100" s="72">
        <v>202</v>
      </c>
      <c r="L100" s="72"/>
      <c r="M100" s="72">
        <v>203.5</v>
      </c>
      <c r="N100" s="72"/>
      <c r="O100" s="72">
        <v>209.2</v>
      </c>
      <c r="P100" s="72">
        <v>205.1</v>
      </c>
    </row>
    <row r="101" spans="1:16" ht="12.75">
      <c r="A101" s="25" t="s">
        <v>322</v>
      </c>
      <c r="B101" s="87" t="s">
        <v>618</v>
      </c>
      <c r="C101" s="27" t="s">
        <v>276</v>
      </c>
      <c r="D101" s="27" t="s">
        <v>264</v>
      </c>
      <c r="E101" s="27" t="s">
        <v>469</v>
      </c>
      <c r="F101" s="27" t="s">
        <v>323</v>
      </c>
      <c r="G101" s="72">
        <f>M101+N101</f>
        <v>1.5</v>
      </c>
      <c r="H101" s="72"/>
      <c r="I101" s="72"/>
      <c r="J101" s="72"/>
      <c r="K101" s="72">
        <v>1.2</v>
      </c>
      <c r="L101" s="72"/>
      <c r="M101" s="72">
        <v>1.5</v>
      </c>
      <c r="N101" s="72"/>
      <c r="O101" s="72">
        <v>1.5</v>
      </c>
      <c r="P101" s="72">
        <v>1.5</v>
      </c>
    </row>
    <row r="102" spans="1:16" ht="25.5">
      <c r="A102" s="31" t="s">
        <v>507</v>
      </c>
      <c r="B102" s="87" t="s">
        <v>618</v>
      </c>
      <c r="C102" s="27" t="s">
        <v>276</v>
      </c>
      <c r="D102" s="27" t="s">
        <v>264</v>
      </c>
      <c r="E102" s="27" t="s">
        <v>430</v>
      </c>
      <c r="F102" s="27"/>
      <c r="G102" s="72">
        <f>G103</f>
        <v>8</v>
      </c>
      <c r="H102" s="72">
        <f aca="true" t="shared" si="38" ref="H102:P105">H103</f>
        <v>0</v>
      </c>
      <c r="I102" s="72">
        <f t="shared" si="38"/>
        <v>0</v>
      </c>
      <c r="J102" s="72">
        <f t="shared" si="38"/>
        <v>0</v>
      </c>
      <c r="K102" s="72">
        <f t="shared" si="38"/>
        <v>8</v>
      </c>
      <c r="L102" s="72">
        <f t="shared" si="38"/>
        <v>0</v>
      </c>
      <c r="M102" s="72">
        <f t="shared" si="38"/>
        <v>8</v>
      </c>
      <c r="N102" s="72">
        <f t="shared" si="38"/>
        <v>0</v>
      </c>
      <c r="O102" s="72">
        <f t="shared" si="38"/>
        <v>8</v>
      </c>
      <c r="P102" s="72">
        <f t="shared" si="38"/>
        <v>8</v>
      </c>
    </row>
    <row r="103" spans="1:16" ht="25.5">
      <c r="A103" s="36" t="s">
        <v>503</v>
      </c>
      <c r="B103" s="87" t="s">
        <v>618</v>
      </c>
      <c r="C103" s="27" t="s">
        <v>276</v>
      </c>
      <c r="D103" s="27" t="s">
        <v>264</v>
      </c>
      <c r="E103" s="27" t="s">
        <v>104</v>
      </c>
      <c r="F103" s="27"/>
      <c r="G103" s="72">
        <f>G104</f>
        <v>8</v>
      </c>
      <c r="H103" s="72">
        <f t="shared" si="38"/>
        <v>0</v>
      </c>
      <c r="I103" s="72">
        <f t="shared" si="38"/>
        <v>0</v>
      </c>
      <c r="J103" s="72">
        <f t="shared" si="38"/>
        <v>0</v>
      </c>
      <c r="K103" s="72">
        <f t="shared" si="38"/>
        <v>8</v>
      </c>
      <c r="L103" s="72">
        <f t="shared" si="38"/>
        <v>0</v>
      </c>
      <c r="M103" s="72">
        <f t="shared" si="38"/>
        <v>8</v>
      </c>
      <c r="N103" s="72">
        <f t="shared" si="38"/>
        <v>0</v>
      </c>
      <c r="O103" s="72">
        <f t="shared" si="38"/>
        <v>8</v>
      </c>
      <c r="P103" s="72">
        <f t="shared" si="38"/>
        <v>8</v>
      </c>
    </row>
    <row r="104" spans="1:16" ht="25.5">
      <c r="A104" s="25" t="s">
        <v>241</v>
      </c>
      <c r="B104" s="87" t="s">
        <v>618</v>
      </c>
      <c r="C104" s="27" t="s">
        <v>276</v>
      </c>
      <c r="D104" s="27" t="s">
        <v>264</v>
      </c>
      <c r="E104" s="27" t="s">
        <v>608</v>
      </c>
      <c r="F104" s="27"/>
      <c r="G104" s="72">
        <f>G105</f>
        <v>8</v>
      </c>
      <c r="H104" s="72">
        <f t="shared" si="38"/>
        <v>0</v>
      </c>
      <c r="I104" s="72">
        <f t="shared" si="38"/>
        <v>0</v>
      </c>
      <c r="J104" s="72">
        <f t="shared" si="38"/>
        <v>0</v>
      </c>
      <c r="K104" s="72">
        <f t="shared" si="38"/>
        <v>8</v>
      </c>
      <c r="L104" s="72">
        <f t="shared" si="38"/>
        <v>0</v>
      </c>
      <c r="M104" s="72">
        <f t="shared" si="38"/>
        <v>8</v>
      </c>
      <c r="N104" s="72">
        <f t="shared" si="38"/>
        <v>0</v>
      </c>
      <c r="O104" s="72">
        <f t="shared" si="38"/>
        <v>8</v>
      </c>
      <c r="P104" s="72">
        <f t="shared" si="38"/>
        <v>8</v>
      </c>
    </row>
    <row r="105" spans="1:16" ht="12.75">
      <c r="A105" s="31" t="s">
        <v>506</v>
      </c>
      <c r="B105" s="87" t="s">
        <v>618</v>
      </c>
      <c r="C105" s="27" t="s">
        <v>276</v>
      </c>
      <c r="D105" s="27" t="s">
        <v>264</v>
      </c>
      <c r="E105" s="27" t="s">
        <v>609</v>
      </c>
      <c r="F105" s="27"/>
      <c r="G105" s="72">
        <f>G106</f>
        <v>8</v>
      </c>
      <c r="H105" s="72">
        <f t="shared" si="38"/>
        <v>0</v>
      </c>
      <c r="I105" s="72">
        <f t="shared" si="38"/>
        <v>0</v>
      </c>
      <c r="J105" s="72">
        <f t="shared" si="38"/>
        <v>0</v>
      </c>
      <c r="K105" s="72">
        <f t="shared" si="38"/>
        <v>8</v>
      </c>
      <c r="L105" s="72">
        <f t="shared" si="38"/>
        <v>0</v>
      </c>
      <c r="M105" s="72">
        <f t="shared" si="38"/>
        <v>8</v>
      </c>
      <c r="N105" s="72">
        <f t="shared" si="38"/>
        <v>0</v>
      </c>
      <c r="O105" s="72">
        <f t="shared" si="38"/>
        <v>8</v>
      </c>
      <c r="P105" s="72">
        <f t="shared" si="38"/>
        <v>8</v>
      </c>
    </row>
    <row r="106" spans="1:16" ht="12.75">
      <c r="A106" s="25" t="s">
        <v>173</v>
      </c>
      <c r="B106" s="87" t="s">
        <v>618</v>
      </c>
      <c r="C106" s="27" t="s">
        <v>276</v>
      </c>
      <c r="D106" s="27" t="s">
        <v>264</v>
      </c>
      <c r="E106" s="27" t="s">
        <v>609</v>
      </c>
      <c r="F106" s="27" t="s">
        <v>324</v>
      </c>
      <c r="G106" s="72">
        <f>M106+N106</f>
        <v>8</v>
      </c>
      <c r="H106" s="72"/>
      <c r="I106" s="72"/>
      <c r="J106" s="72"/>
      <c r="K106" s="72">
        <v>8</v>
      </c>
      <c r="L106" s="72"/>
      <c r="M106" s="72">
        <v>8</v>
      </c>
      <c r="N106" s="72"/>
      <c r="O106" s="72">
        <v>8</v>
      </c>
      <c r="P106" s="72">
        <v>8</v>
      </c>
    </row>
    <row r="107" spans="1:16" ht="12.75">
      <c r="A107" s="25" t="s">
        <v>280</v>
      </c>
      <c r="B107" s="87" t="s">
        <v>618</v>
      </c>
      <c r="C107" s="27" t="s">
        <v>269</v>
      </c>
      <c r="D107" s="27"/>
      <c r="E107" s="27"/>
      <c r="F107" s="27"/>
      <c r="G107" s="72">
        <f>G108</f>
        <v>205.5</v>
      </c>
      <c r="H107" s="72">
        <f aca="true" t="shared" si="39" ref="H107:P107">H108</f>
        <v>0</v>
      </c>
      <c r="I107" s="72">
        <f t="shared" si="39"/>
        <v>0</v>
      </c>
      <c r="J107" s="72">
        <f t="shared" si="39"/>
        <v>0</v>
      </c>
      <c r="K107" s="72">
        <f t="shared" si="39"/>
        <v>205.5</v>
      </c>
      <c r="L107" s="72">
        <f t="shared" si="39"/>
        <v>0</v>
      </c>
      <c r="M107" s="72">
        <f t="shared" si="39"/>
        <v>205.5</v>
      </c>
      <c r="N107" s="72">
        <f t="shared" si="39"/>
        <v>0</v>
      </c>
      <c r="O107" s="72">
        <f t="shared" si="39"/>
        <v>205.5</v>
      </c>
      <c r="P107" s="72">
        <f t="shared" si="39"/>
        <v>205.5</v>
      </c>
    </row>
    <row r="108" spans="1:16" ht="12.75">
      <c r="A108" s="25" t="s">
        <v>282</v>
      </c>
      <c r="B108" s="87" t="s">
        <v>618</v>
      </c>
      <c r="C108" s="27" t="s">
        <v>269</v>
      </c>
      <c r="D108" s="27" t="s">
        <v>266</v>
      </c>
      <c r="E108" s="27"/>
      <c r="F108" s="27"/>
      <c r="G108" s="72">
        <f>G112</f>
        <v>205.5</v>
      </c>
      <c r="H108" s="72">
        <f aca="true" t="shared" si="40" ref="H108:P108">H112</f>
        <v>0</v>
      </c>
      <c r="I108" s="72">
        <f t="shared" si="40"/>
        <v>0</v>
      </c>
      <c r="J108" s="72">
        <f t="shared" si="40"/>
        <v>0</v>
      </c>
      <c r="K108" s="72">
        <f t="shared" si="40"/>
        <v>205.5</v>
      </c>
      <c r="L108" s="72">
        <f t="shared" si="40"/>
        <v>0</v>
      </c>
      <c r="M108" s="72">
        <f t="shared" si="40"/>
        <v>205.5</v>
      </c>
      <c r="N108" s="72">
        <f t="shared" si="40"/>
        <v>0</v>
      </c>
      <c r="O108" s="72">
        <f t="shared" si="40"/>
        <v>205.5</v>
      </c>
      <c r="P108" s="72">
        <f t="shared" si="40"/>
        <v>205.5</v>
      </c>
    </row>
    <row r="109" spans="1:16" ht="25.5">
      <c r="A109" s="25" t="s">
        <v>37</v>
      </c>
      <c r="B109" s="87" t="s">
        <v>618</v>
      </c>
      <c r="C109" s="27" t="s">
        <v>269</v>
      </c>
      <c r="D109" s="27" t="s">
        <v>266</v>
      </c>
      <c r="E109" s="27" t="s">
        <v>12</v>
      </c>
      <c r="F109" s="27"/>
      <c r="G109" s="72">
        <f>G110</f>
        <v>205.5</v>
      </c>
      <c r="H109" s="72">
        <f aca="true" t="shared" si="41" ref="H109:P111">H110</f>
        <v>0</v>
      </c>
      <c r="I109" s="72">
        <f t="shared" si="41"/>
        <v>0</v>
      </c>
      <c r="J109" s="72">
        <f t="shared" si="41"/>
        <v>0</v>
      </c>
      <c r="K109" s="72">
        <f t="shared" si="41"/>
        <v>205.5</v>
      </c>
      <c r="L109" s="72">
        <f t="shared" si="41"/>
        <v>0</v>
      </c>
      <c r="M109" s="72">
        <f t="shared" si="41"/>
        <v>205.5</v>
      </c>
      <c r="N109" s="72">
        <f t="shared" si="41"/>
        <v>0</v>
      </c>
      <c r="O109" s="72">
        <f t="shared" si="41"/>
        <v>205.5</v>
      </c>
      <c r="P109" s="72">
        <f t="shared" si="41"/>
        <v>205.5</v>
      </c>
    </row>
    <row r="110" spans="1:16" ht="12.75">
      <c r="A110" s="25" t="s">
        <v>66</v>
      </c>
      <c r="B110" s="87" t="s">
        <v>618</v>
      </c>
      <c r="C110" s="27" t="s">
        <v>269</v>
      </c>
      <c r="D110" s="27" t="s">
        <v>266</v>
      </c>
      <c r="E110" s="27" t="s">
        <v>67</v>
      </c>
      <c r="F110" s="27"/>
      <c r="G110" s="72">
        <f>G111</f>
        <v>205.5</v>
      </c>
      <c r="H110" s="72">
        <f t="shared" si="41"/>
        <v>0</v>
      </c>
      <c r="I110" s="72">
        <f t="shared" si="41"/>
        <v>0</v>
      </c>
      <c r="J110" s="72">
        <f t="shared" si="41"/>
        <v>0</v>
      </c>
      <c r="K110" s="72">
        <f t="shared" si="41"/>
        <v>205.5</v>
      </c>
      <c r="L110" s="72">
        <f t="shared" si="41"/>
        <v>0</v>
      </c>
      <c r="M110" s="72">
        <f t="shared" si="41"/>
        <v>205.5</v>
      </c>
      <c r="N110" s="72">
        <f t="shared" si="41"/>
        <v>0</v>
      </c>
      <c r="O110" s="72">
        <f t="shared" si="41"/>
        <v>205.5</v>
      </c>
      <c r="P110" s="72">
        <f t="shared" si="41"/>
        <v>205.5</v>
      </c>
    </row>
    <row r="111" spans="1:16" ht="25.5">
      <c r="A111" s="25" t="s">
        <v>39</v>
      </c>
      <c r="B111" s="87" t="s">
        <v>618</v>
      </c>
      <c r="C111" s="27" t="s">
        <v>269</v>
      </c>
      <c r="D111" s="27" t="s">
        <v>266</v>
      </c>
      <c r="E111" s="27" t="s">
        <v>69</v>
      </c>
      <c r="F111" s="27"/>
      <c r="G111" s="72">
        <f>G112</f>
        <v>205.5</v>
      </c>
      <c r="H111" s="72">
        <f t="shared" si="41"/>
        <v>0</v>
      </c>
      <c r="I111" s="72">
        <f t="shared" si="41"/>
        <v>0</v>
      </c>
      <c r="J111" s="72">
        <f t="shared" si="41"/>
        <v>0</v>
      </c>
      <c r="K111" s="72">
        <f t="shared" si="41"/>
        <v>205.5</v>
      </c>
      <c r="L111" s="72">
        <f t="shared" si="41"/>
        <v>0</v>
      </c>
      <c r="M111" s="72">
        <f t="shared" si="41"/>
        <v>205.5</v>
      </c>
      <c r="N111" s="72">
        <f t="shared" si="41"/>
        <v>0</v>
      </c>
      <c r="O111" s="72">
        <f t="shared" si="41"/>
        <v>205.5</v>
      </c>
      <c r="P111" s="72">
        <f t="shared" si="41"/>
        <v>205.5</v>
      </c>
    </row>
    <row r="112" spans="1:16" ht="25.5">
      <c r="A112" s="36" t="s">
        <v>51</v>
      </c>
      <c r="B112" s="87" t="s">
        <v>618</v>
      </c>
      <c r="C112" s="27" t="s">
        <v>269</v>
      </c>
      <c r="D112" s="27" t="s">
        <v>266</v>
      </c>
      <c r="E112" s="27" t="s">
        <v>68</v>
      </c>
      <c r="F112" s="27"/>
      <c r="G112" s="72">
        <f>G113+G114</f>
        <v>205.5</v>
      </c>
      <c r="H112" s="72">
        <f aca="true" t="shared" si="42" ref="H112:P112">H113+H114</f>
        <v>0</v>
      </c>
      <c r="I112" s="72">
        <f t="shared" si="42"/>
        <v>0</v>
      </c>
      <c r="J112" s="72">
        <f t="shared" si="42"/>
        <v>0</v>
      </c>
      <c r="K112" s="72">
        <f t="shared" si="42"/>
        <v>205.5</v>
      </c>
      <c r="L112" s="72">
        <f t="shared" si="42"/>
        <v>0</v>
      </c>
      <c r="M112" s="72">
        <f t="shared" si="42"/>
        <v>205.5</v>
      </c>
      <c r="N112" s="72">
        <f t="shared" si="42"/>
        <v>0</v>
      </c>
      <c r="O112" s="72">
        <f t="shared" si="42"/>
        <v>205.5</v>
      </c>
      <c r="P112" s="72">
        <f t="shared" si="42"/>
        <v>205.5</v>
      </c>
    </row>
    <row r="113" spans="1:16" ht="12.75">
      <c r="A113" s="25" t="s">
        <v>173</v>
      </c>
      <c r="B113" s="87" t="s">
        <v>618</v>
      </c>
      <c r="C113" s="26">
        <v>10</v>
      </c>
      <c r="D113" s="27" t="s">
        <v>266</v>
      </c>
      <c r="E113" s="27" t="s">
        <v>68</v>
      </c>
      <c r="F113" s="27" t="s">
        <v>324</v>
      </c>
      <c r="G113" s="72">
        <f>M113+N113</f>
        <v>2.4</v>
      </c>
      <c r="H113" s="72"/>
      <c r="I113" s="72"/>
      <c r="J113" s="72"/>
      <c r="K113" s="72">
        <v>2.4</v>
      </c>
      <c r="L113" s="72"/>
      <c r="M113" s="72">
        <v>2.4</v>
      </c>
      <c r="N113" s="72"/>
      <c r="O113" s="72">
        <v>2.4</v>
      </c>
      <c r="P113" s="72">
        <v>2.4</v>
      </c>
    </row>
    <row r="114" spans="1:16" ht="12.75">
      <c r="A114" s="25" t="s">
        <v>388</v>
      </c>
      <c r="B114" s="87" t="s">
        <v>618</v>
      </c>
      <c r="C114" s="26">
        <v>10</v>
      </c>
      <c r="D114" s="27" t="s">
        <v>266</v>
      </c>
      <c r="E114" s="27" t="s">
        <v>68</v>
      </c>
      <c r="F114" s="27" t="s">
        <v>387</v>
      </c>
      <c r="G114" s="72">
        <f>M114+N114</f>
        <v>203.1</v>
      </c>
      <c r="H114" s="72"/>
      <c r="I114" s="72"/>
      <c r="J114" s="72"/>
      <c r="K114" s="72">
        <v>203.1</v>
      </c>
      <c r="L114" s="72"/>
      <c r="M114" s="72">
        <v>203.1</v>
      </c>
      <c r="N114" s="72"/>
      <c r="O114" s="72">
        <v>203.1</v>
      </c>
      <c r="P114" s="72">
        <v>203.1</v>
      </c>
    </row>
    <row r="115" spans="1:16" ht="31.5">
      <c r="A115" s="39" t="s">
        <v>577</v>
      </c>
      <c r="B115" s="46">
        <v>115</v>
      </c>
      <c r="C115" s="43"/>
      <c r="D115" s="43"/>
      <c r="E115" s="43"/>
      <c r="F115" s="43"/>
      <c r="G115" s="93">
        <f aca="true" t="shared" si="43" ref="G115:P115">G116+G208+G222</f>
        <v>371095.30000000005</v>
      </c>
      <c r="H115" s="93" t="e">
        <f t="shared" si="43"/>
        <v>#REF!</v>
      </c>
      <c r="I115" s="93" t="e">
        <f t="shared" si="43"/>
        <v>#REF!</v>
      </c>
      <c r="J115" s="93" t="e">
        <f t="shared" si="43"/>
        <v>#REF!</v>
      </c>
      <c r="K115" s="93">
        <f t="shared" si="43"/>
        <v>105062.5</v>
      </c>
      <c r="L115" s="93">
        <f t="shared" si="43"/>
        <v>210689.2</v>
      </c>
      <c r="M115" s="93">
        <f t="shared" si="43"/>
        <v>125161.5</v>
      </c>
      <c r="N115" s="93">
        <f t="shared" si="43"/>
        <v>245793.80000000002</v>
      </c>
      <c r="O115" s="93">
        <f t="shared" si="43"/>
        <v>371847</v>
      </c>
      <c r="P115" s="93">
        <f t="shared" si="43"/>
        <v>369361.8</v>
      </c>
    </row>
    <row r="116" spans="1:16" ht="12.75">
      <c r="A116" s="25" t="s">
        <v>273</v>
      </c>
      <c r="B116" s="26">
        <v>115</v>
      </c>
      <c r="C116" s="27" t="s">
        <v>272</v>
      </c>
      <c r="D116" s="27"/>
      <c r="E116" s="27"/>
      <c r="F116" s="27"/>
      <c r="G116" s="72">
        <f aca="true" t="shared" si="44" ref="G116:P116">G117+G128+G168+G180+G156</f>
        <v>361557.80000000005</v>
      </c>
      <c r="H116" s="72">
        <f t="shared" si="44"/>
        <v>12862.099999999999</v>
      </c>
      <c r="I116" s="72">
        <f t="shared" si="44"/>
        <v>10385.199999999999</v>
      </c>
      <c r="J116" s="72" t="e">
        <f t="shared" si="44"/>
        <v>#REF!</v>
      </c>
      <c r="K116" s="72">
        <f t="shared" si="44"/>
        <v>104775.3</v>
      </c>
      <c r="L116" s="72">
        <f t="shared" si="44"/>
        <v>205493.80000000002</v>
      </c>
      <c r="M116" s="72">
        <f t="shared" si="44"/>
        <v>124971.5</v>
      </c>
      <c r="N116" s="72">
        <f t="shared" si="44"/>
        <v>236446.30000000002</v>
      </c>
      <c r="O116" s="72">
        <f t="shared" si="44"/>
        <v>362309.5</v>
      </c>
      <c r="P116" s="72">
        <f t="shared" si="44"/>
        <v>359824.3</v>
      </c>
    </row>
    <row r="117" spans="1:16" ht="12.75">
      <c r="A117" s="25" t="s">
        <v>274</v>
      </c>
      <c r="B117" s="26">
        <v>115</v>
      </c>
      <c r="C117" s="27" t="s">
        <v>272</v>
      </c>
      <c r="D117" s="27" t="s">
        <v>263</v>
      </c>
      <c r="E117" s="26"/>
      <c r="F117" s="27"/>
      <c r="G117" s="72">
        <f aca="true" t="shared" si="45" ref="G117:P118">G118</f>
        <v>91291.3</v>
      </c>
      <c r="H117" s="72">
        <f t="shared" si="45"/>
        <v>0</v>
      </c>
      <c r="I117" s="72">
        <f t="shared" si="45"/>
        <v>0</v>
      </c>
      <c r="J117" s="72">
        <f t="shared" si="45"/>
        <v>0</v>
      </c>
      <c r="K117" s="72">
        <f t="shared" si="45"/>
        <v>18228</v>
      </c>
      <c r="L117" s="72">
        <f t="shared" si="45"/>
        <v>60149.4</v>
      </c>
      <c r="M117" s="72">
        <f t="shared" si="45"/>
        <v>21720.3</v>
      </c>
      <c r="N117" s="72">
        <f t="shared" si="45"/>
        <v>69571</v>
      </c>
      <c r="O117" s="72">
        <f t="shared" si="45"/>
        <v>94138.4</v>
      </c>
      <c r="P117" s="72">
        <f t="shared" si="45"/>
        <v>93698.8</v>
      </c>
    </row>
    <row r="118" spans="1:16" ht="25.5">
      <c r="A118" s="25" t="s">
        <v>178</v>
      </c>
      <c r="B118" s="26">
        <v>115</v>
      </c>
      <c r="C118" s="27" t="s">
        <v>272</v>
      </c>
      <c r="D118" s="27" t="s">
        <v>263</v>
      </c>
      <c r="E118" s="26" t="s">
        <v>489</v>
      </c>
      <c r="F118" s="27"/>
      <c r="G118" s="72">
        <f>G119</f>
        <v>91291.3</v>
      </c>
      <c r="H118" s="72">
        <f t="shared" si="45"/>
        <v>0</v>
      </c>
      <c r="I118" s="72">
        <f t="shared" si="45"/>
        <v>0</v>
      </c>
      <c r="J118" s="72">
        <f t="shared" si="45"/>
        <v>0</v>
      </c>
      <c r="K118" s="72">
        <f t="shared" si="45"/>
        <v>18228</v>
      </c>
      <c r="L118" s="72">
        <f t="shared" si="45"/>
        <v>60149.4</v>
      </c>
      <c r="M118" s="72">
        <f t="shared" si="45"/>
        <v>21720.3</v>
      </c>
      <c r="N118" s="72">
        <f t="shared" si="45"/>
        <v>69571</v>
      </c>
      <c r="O118" s="72">
        <f t="shared" si="45"/>
        <v>94138.4</v>
      </c>
      <c r="P118" s="72">
        <f t="shared" si="45"/>
        <v>93698.8</v>
      </c>
    </row>
    <row r="119" spans="1:16" ht="12.75">
      <c r="A119" s="25" t="s">
        <v>343</v>
      </c>
      <c r="B119" s="26">
        <v>115</v>
      </c>
      <c r="C119" s="27" t="s">
        <v>272</v>
      </c>
      <c r="D119" s="27" t="s">
        <v>263</v>
      </c>
      <c r="E119" s="26" t="s">
        <v>495</v>
      </c>
      <c r="F119" s="27"/>
      <c r="G119" s="72">
        <f>G120+G125</f>
        <v>91291.3</v>
      </c>
      <c r="H119" s="72">
        <f aca="true" t="shared" si="46" ref="H119:P119">H120+H125</f>
        <v>0</v>
      </c>
      <c r="I119" s="72">
        <f t="shared" si="46"/>
        <v>0</v>
      </c>
      <c r="J119" s="72">
        <f t="shared" si="46"/>
        <v>0</v>
      </c>
      <c r="K119" s="72">
        <f t="shared" si="46"/>
        <v>18228</v>
      </c>
      <c r="L119" s="72">
        <f t="shared" si="46"/>
        <v>60149.4</v>
      </c>
      <c r="M119" s="72">
        <f t="shared" si="46"/>
        <v>21720.3</v>
      </c>
      <c r="N119" s="72">
        <f t="shared" si="46"/>
        <v>69571</v>
      </c>
      <c r="O119" s="72">
        <f t="shared" si="46"/>
        <v>94138.4</v>
      </c>
      <c r="P119" s="72">
        <f t="shared" si="46"/>
        <v>93698.8</v>
      </c>
    </row>
    <row r="120" spans="1:16" ht="25.5">
      <c r="A120" s="47" t="s">
        <v>504</v>
      </c>
      <c r="B120" s="26">
        <v>115</v>
      </c>
      <c r="C120" s="27" t="s">
        <v>272</v>
      </c>
      <c r="D120" s="27" t="s">
        <v>263</v>
      </c>
      <c r="E120" s="26" t="s">
        <v>496</v>
      </c>
      <c r="F120" s="27"/>
      <c r="G120" s="72">
        <f>G121+G123</f>
        <v>91219.5</v>
      </c>
      <c r="H120" s="72">
        <f aca="true" t="shared" si="47" ref="H120:P120">H121+H123</f>
        <v>0</v>
      </c>
      <c r="I120" s="72">
        <f t="shared" si="47"/>
        <v>0</v>
      </c>
      <c r="J120" s="72">
        <f t="shared" si="47"/>
        <v>0</v>
      </c>
      <c r="K120" s="72">
        <f t="shared" si="47"/>
        <v>18228</v>
      </c>
      <c r="L120" s="72">
        <f t="shared" si="47"/>
        <v>60102</v>
      </c>
      <c r="M120" s="72">
        <f t="shared" si="47"/>
        <v>21720.3</v>
      </c>
      <c r="N120" s="72">
        <f t="shared" si="47"/>
        <v>69499.2</v>
      </c>
      <c r="O120" s="72">
        <f t="shared" si="47"/>
        <v>94066.59999999999</v>
      </c>
      <c r="P120" s="72">
        <f t="shared" si="47"/>
        <v>93627</v>
      </c>
    </row>
    <row r="121" spans="1:16" ht="12.75">
      <c r="A121" s="25" t="s">
        <v>275</v>
      </c>
      <c r="B121" s="26">
        <v>115</v>
      </c>
      <c r="C121" s="27" t="s">
        <v>272</v>
      </c>
      <c r="D121" s="27" t="s">
        <v>263</v>
      </c>
      <c r="E121" s="26" t="s">
        <v>22</v>
      </c>
      <c r="F121" s="27"/>
      <c r="G121" s="72">
        <f>G122</f>
        <v>21720.3</v>
      </c>
      <c r="H121" s="72">
        <f aca="true" t="shared" si="48" ref="H121:P121">H122</f>
        <v>0</v>
      </c>
      <c r="I121" s="72">
        <f t="shared" si="48"/>
        <v>0</v>
      </c>
      <c r="J121" s="72">
        <f t="shared" si="48"/>
        <v>0</v>
      </c>
      <c r="K121" s="72">
        <f t="shared" si="48"/>
        <v>18228</v>
      </c>
      <c r="L121" s="72">
        <f t="shared" si="48"/>
        <v>0</v>
      </c>
      <c r="M121" s="72">
        <f t="shared" si="48"/>
        <v>21720.3</v>
      </c>
      <c r="N121" s="72">
        <f t="shared" si="48"/>
        <v>0</v>
      </c>
      <c r="O121" s="72">
        <f t="shared" si="48"/>
        <v>22329.2</v>
      </c>
      <c r="P121" s="72">
        <f t="shared" si="48"/>
        <v>21889.6</v>
      </c>
    </row>
    <row r="122" spans="1:16" ht="12.75">
      <c r="A122" s="25" t="s">
        <v>339</v>
      </c>
      <c r="B122" s="26">
        <v>115</v>
      </c>
      <c r="C122" s="27" t="s">
        <v>272</v>
      </c>
      <c r="D122" s="27" t="s">
        <v>263</v>
      </c>
      <c r="E122" s="26" t="s">
        <v>22</v>
      </c>
      <c r="F122" s="27" t="s">
        <v>338</v>
      </c>
      <c r="G122" s="72">
        <f>M122+N122</f>
        <v>21720.3</v>
      </c>
      <c r="H122" s="72"/>
      <c r="I122" s="72"/>
      <c r="J122" s="72"/>
      <c r="K122" s="72">
        <v>18228</v>
      </c>
      <c r="L122" s="72"/>
      <c r="M122" s="72">
        <v>21720.3</v>
      </c>
      <c r="N122" s="72"/>
      <c r="O122" s="72">
        <v>22329.2</v>
      </c>
      <c r="P122" s="72">
        <v>21889.6</v>
      </c>
    </row>
    <row r="123" spans="1:16" ht="63" customHeight="1">
      <c r="A123" s="136" t="s">
        <v>583</v>
      </c>
      <c r="B123" s="26">
        <v>115</v>
      </c>
      <c r="C123" s="27" t="s">
        <v>272</v>
      </c>
      <c r="D123" s="27" t="s">
        <v>263</v>
      </c>
      <c r="E123" s="26" t="s">
        <v>113</v>
      </c>
      <c r="F123" s="27"/>
      <c r="G123" s="72">
        <f aca="true" t="shared" si="49" ref="G123:P123">G124</f>
        <v>69499.2</v>
      </c>
      <c r="H123" s="72">
        <f t="shared" si="49"/>
        <v>0</v>
      </c>
      <c r="I123" s="72">
        <f t="shared" si="49"/>
        <v>0</v>
      </c>
      <c r="J123" s="72">
        <f t="shared" si="49"/>
        <v>0</v>
      </c>
      <c r="K123" s="72">
        <f t="shared" si="49"/>
        <v>0</v>
      </c>
      <c r="L123" s="72">
        <f t="shared" si="49"/>
        <v>60102</v>
      </c>
      <c r="M123" s="72">
        <f t="shared" si="49"/>
        <v>0</v>
      </c>
      <c r="N123" s="72">
        <f t="shared" si="49"/>
        <v>69499.2</v>
      </c>
      <c r="O123" s="72">
        <f t="shared" si="49"/>
        <v>71737.4</v>
      </c>
      <c r="P123" s="72">
        <f t="shared" si="49"/>
        <v>71737.4</v>
      </c>
    </row>
    <row r="124" spans="1:16" ht="12.75">
      <c r="A124" s="25" t="s">
        <v>339</v>
      </c>
      <c r="B124" s="26">
        <v>115</v>
      </c>
      <c r="C124" s="27" t="s">
        <v>272</v>
      </c>
      <c r="D124" s="27" t="s">
        <v>263</v>
      </c>
      <c r="E124" s="26" t="s">
        <v>113</v>
      </c>
      <c r="F124" s="27" t="s">
        <v>338</v>
      </c>
      <c r="G124" s="72">
        <f>M124+N124</f>
        <v>69499.2</v>
      </c>
      <c r="H124" s="72"/>
      <c r="I124" s="72"/>
      <c r="J124" s="72"/>
      <c r="K124" s="72"/>
      <c r="L124" s="72">
        <v>60102</v>
      </c>
      <c r="M124" s="72"/>
      <c r="N124" s="72">
        <v>69499.2</v>
      </c>
      <c r="O124" s="72">
        <v>71737.4</v>
      </c>
      <c r="P124" s="72">
        <v>71737.4</v>
      </c>
    </row>
    <row r="125" spans="1:16" ht="39" customHeight="1">
      <c r="A125" s="25" t="s">
        <v>497</v>
      </c>
      <c r="B125" s="26">
        <v>115</v>
      </c>
      <c r="C125" s="27" t="s">
        <v>272</v>
      </c>
      <c r="D125" s="27" t="s">
        <v>263</v>
      </c>
      <c r="E125" s="26" t="s">
        <v>155</v>
      </c>
      <c r="F125" s="27"/>
      <c r="G125" s="72">
        <f>G126</f>
        <v>71.8</v>
      </c>
      <c r="H125" s="72">
        <f aca="true" t="shared" si="50" ref="H125:P126">H126</f>
        <v>0</v>
      </c>
      <c r="I125" s="72">
        <f t="shared" si="50"/>
        <v>0</v>
      </c>
      <c r="J125" s="72">
        <f t="shared" si="50"/>
        <v>0</v>
      </c>
      <c r="K125" s="72">
        <f t="shared" si="50"/>
        <v>0</v>
      </c>
      <c r="L125" s="72">
        <f t="shared" si="50"/>
        <v>47.4</v>
      </c>
      <c r="M125" s="72">
        <f t="shared" si="50"/>
        <v>0</v>
      </c>
      <c r="N125" s="72">
        <f t="shared" si="50"/>
        <v>71.8</v>
      </c>
      <c r="O125" s="72">
        <f t="shared" si="50"/>
        <v>71.8</v>
      </c>
      <c r="P125" s="72">
        <f t="shared" si="50"/>
        <v>71.8</v>
      </c>
    </row>
    <row r="126" spans="1:16" ht="38.25">
      <c r="A126" s="25" t="s">
        <v>232</v>
      </c>
      <c r="B126" s="26">
        <v>115</v>
      </c>
      <c r="C126" s="27" t="s">
        <v>272</v>
      </c>
      <c r="D126" s="27" t="s">
        <v>263</v>
      </c>
      <c r="E126" s="26" t="s">
        <v>129</v>
      </c>
      <c r="F126" s="27"/>
      <c r="G126" s="72">
        <f>G127</f>
        <v>71.8</v>
      </c>
      <c r="H126" s="72">
        <f t="shared" si="50"/>
        <v>0</v>
      </c>
      <c r="I126" s="72">
        <f t="shared" si="50"/>
        <v>0</v>
      </c>
      <c r="J126" s="72">
        <f t="shared" si="50"/>
        <v>0</v>
      </c>
      <c r="K126" s="72">
        <f t="shared" si="50"/>
        <v>0</v>
      </c>
      <c r="L126" s="72">
        <f t="shared" si="50"/>
        <v>47.4</v>
      </c>
      <c r="M126" s="72">
        <f t="shared" si="50"/>
        <v>0</v>
      </c>
      <c r="N126" s="72">
        <f t="shared" si="50"/>
        <v>71.8</v>
      </c>
      <c r="O126" s="72">
        <f t="shared" si="50"/>
        <v>71.8</v>
      </c>
      <c r="P126" s="72">
        <f t="shared" si="50"/>
        <v>71.8</v>
      </c>
    </row>
    <row r="127" spans="1:16" ht="12.75">
      <c r="A127" s="25" t="s">
        <v>339</v>
      </c>
      <c r="B127" s="26">
        <v>115</v>
      </c>
      <c r="C127" s="27" t="s">
        <v>272</v>
      </c>
      <c r="D127" s="27" t="s">
        <v>263</v>
      </c>
      <c r="E127" s="26" t="s">
        <v>129</v>
      </c>
      <c r="F127" s="27" t="s">
        <v>338</v>
      </c>
      <c r="G127" s="72">
        <f>M127+N127</f>
        <v>71.8</v>
      </c>
      <c r="H127" s="72"/>
      <c r="I127" s="72"/>
      <c r="J127" s="72"/>
      <c r="K127" s="72"/>
      <c r="L127" s="72">
        <v>47.4</v>
      </c>
      <c r="M127" s="72"/>
      <c r="N127" s="72">
        <v>71.8</v>
      </c>
      <c r="O127" s="72">
        <v>71.8</v>
      </c>
      <c r="P127" s="72">
        <v>71.8</v>
      </c>
    </row>
    <row r="128" spans="1:16" ht="14.25" customHeight="1">
      <c r="A128" s="31" t="s">
        <v>249</v>
      </c>
      <c r="B128" s="26">
        <v>115</v>
      </c>
      <c r="C128" s="27" t="s">
        <v>272</v>
      </c>
      <c r="D128" s="27" t="s">
        <v>267</v>
      </c>
      <c r="E128" s="27"/>
      <c r="F128" s="27"/>
      <c r="G128" s="72">
        <f>G129+G134</f>
        <v>215331.70000000004</v>
      </c>
      <c r="H128" s="72">
        <f aca="true" t="shared" si="51" ref="H128:P128">H129+H134</f>
        <v>1451.6</v>
      </c>
      <c r="I128" s="72">
        <f t="shared" si="51"/>
        <v>0</v>
      </c>
      <c r="J128" s="72">
        <f t="shared" si="51"/>
        <v>0</v>
      </c>
      <c r="K128" s="72">
        <f t="shared" si="51"/>
        <v>44563.7</v>
      </c>
      <c r="L128" s="72">
        <f t="shared" si="51"/>
        <v>145163.2</v>
      </c>
      <c r="M128" s="72">
        <f t="shared" si="51"/>
        <v>52215.299999999996</v>
      </c>
      <c r="N128" s="72">
        <f t="shared" si="51"/>
        <v>163116.40000000002</v>
      </c>
      <c r="O128" s="72">
        <f t="shared" si="51"/>
        <v>216701.80000000002</v>
      </c>
      <c r="P128" s="72">
        <f t="shared" si="51"/>
        <v>215650.6</v>
      </c>
    </row>
    <row r="129" spans="1:16" ht="25.5">
      <c r="A129" s="25" t="s">
        <v>411</v>
      </c>
      <c r="B129" s="26">
        <v>115</v>
      </c>
      <c r="C129" s="27" t="s">
        <v>272</v>
      </c>
      <c r="D129" s="27" t="s">
        <v>267</v>
      </c>
      <c r="E129" s="26" t="s">
        <v>437</v>
      </c>
      <c r="F129" s="27"/>
      <c r="G129" s="72">
        <f aca="true" t="shared" si="52" ref="G129:P132">G130</f>
        <v>180</v>
      </c>
      <c r="H129" s="72">
        <f t="shared" si="52"/>
        <v>0</v>
      </c>
      <c r="I129" s="72">
        <f t="shared" si="52"/>
        <v>0</v>
      </c>
      <c r="J129" s="72">
        <f t="shared" si="52"/>
        <v>0</v>
      </c>
      <c r="K129" s="72">
        <f t="shared" si="52"/>
        <v>280</v>
      </c>
      <c r="L129" s="72">
        <f t="shared" si="52"/>
        <v>0</v>
      </c>
      <c r="M129" s="72">
        <f t="shared" si="52"/>
        <v>180</v>
      </c>
      <c r="N129" s="72">
        <f t="shared" si="52"/>
        <v>0</v>
      </c>
      <c r="O129" s="72">
        <f t="shared" si="52"/>
        <v>0</v>
      </c>
      <c r="P129" s="72">
        <f t="shared" si="52"/>
        <v>0</v>
      </c>
    </row>
    <row r="130" spans="1:16" ht="12.75">
      <c r="A130" s="25" t="s">
        <v>397</v>
      </c>
      <c r="B130" s="26">
        <v>115</v>
      </c>
      <c r="C130" s="27" t="s">
        <v>272</v>
      </c>
      <c r="D130" s="27" t="s">
        <v>267</v>
      </c>
      <c r="E130" s="26" t="s">
        <v>438</v>
      </c>
      <c r="F130" s="27"/>
      <c r="G130" s="72">
        <f>G132</f>
        <v>180</v>
      </c>
      <c r="H130" s="72">
        <f aca="true" t="shared" si="53" ref="H130:P130">H132</f>
        <v>0</v>
      </c>
      <c r="I130" s="72">
        <f t="shared" si="53"/>
        <v>0</v>
      </c>
      <c r="J130" s="72">
        <f t="shared" si="53"/>
        <v>0</v>
      </c>
      <c r="K130" s="72">
        <f t="shared" si="53"/>
        <v>280</v>
      </c>
      <c r="L130" s="72">
        <f t="shared" si="53"/>
        <v>0</v>
      </c>
      <c r="M130" s="72">
        <f t="shared" si="53"/>
        <v>180</v>
      </c>
      <c r="N130" s="72">
        <f t="shared" si="53"/>
        <v>0</v>
      </c>
      <c r="O130" s="72">
        <f t="shared" si="53"/>
        <v>0</v>
      </c>
      <c r="P130" s="72">
        <f t="shared" si="53"/>
        <v>0</v>
      </c>
    </row>
    <row r="131" spans="1:16" ht="25.5">
      <c r="A131" s="25" t="s">
        <v>85</v>
      </c>
      <c r="B131" s="26">
        <v>115</v>
      </c>
      <c r="C131" s="27" t="s">
        <v>272</v>
      </c>
      <c r="D131" s="27" t="s">
        <v>267</v>
      </c>
      <c r="E131" s="26" t="s">
        <v>93</v>
      </c>
      <c r="F131" s="27"/>
      <c r="G131" s="72">
        <f>G132</f>
        <v>180</v>
      </c>
      <c r="H131" s="72">
        <f aca="true" t="shared" si="54" ref="H131:P131">H132</f>
        <v>0</v>
      </c>
      <c r="I131" s="72">
        <f t="shared" si="54"/>
        <v>0</v>
      </c>
      <c r="J131" s="72">
        <f t="shared" si="54"/>
        <v>0</v>
      </c>
      <c r="K131" s="72">
        <f t="shared" si="54"/>
        <v>280</v>
      </c>
      <c r="L131" s="72">
        <f t="shared" si="54"/>
        <v>0</v>
      </c>
      <c r="M131" s="72">
        <f t="shared" si="54"/>
        <v>180</v>
      </c>
      <c r="N131" s="72">
        <f t="shared" si="54"/>
        <v>0</v>
      </c>
      <c r="O131" s="72">
        <f t="shared" si="54"/>
        <v>0</v>
      </c>
      <c r="P131" s="72">
        <f t="shared" si="54"/>
        <v>0</v>
      </c>
    </row>
    <row r="132" spans="1:16" ht="12.75">
      <c r="A132" s="25" t="s">
        <v>398</v>
      </c>
      <c r="B132" s="26">
        <v>115</v>
      </c>
      <c r="C132" s="27" t="s">
        <v>272</v>
      </c>
      <c r="D132" s="27" t="s">
        <v>267</v>
      </c>
      <c r="E132" s="26" t="s">
        <v>94</v>
      </c>
      <c r="F132" s="27"/>
      <c r="G132" s="72">
        <f t="shared" si="52"/>
        <v>180</v>
      </c>
      <c r="H132" s="72">
        <f t="shared" si="52"/>
        <v>0</v>
      </c>
      <c r="I132" s="72">
        <f t="shared" si="52"/>
        <v>0</v>
      </c>
      <c r="J132" s="72">
        <f t="shared" si="52"/>
        <v>0</v>
      </c>
      <c r="K132" s="72">
        <f t="shared" si="52"/>
        <v>280</v>
      </c>
      <c r="L132" s="72">
        <f t="shared" si="52"/>
        <v>0</v>
      </c>
      <c r="M132" s="72">
        <f t="shared" si="52"/>
        <v>180</v>
      </c>
      <c r="N132" s="72">
        <f t="shared" si="52"/>
        <v>0</v>
      </c>
      <c r="O132" s="72">
        <f t="shared" si="52"/>
        <v>0</v>
      </c>
      <c r="P132" s="72">
        <f t="shared" si="52"/>
        <v>0</v>
      </c>
    </row>
    <row r="133" spans="1:16" ht="12.75">
      <c r="A133" s="25" t="s">
        <v>339</v>
      </c>
      <c r="B133" s="26">
        <v>115</v>
      </c>
      <c r="C133" s="27" t="s">
        <v>272</v>
      </c>
      <c r="D133" s="27" t="s">
        <v>267</v>
      </c>
      <c r="E133" s="26" t="s">
        <v>94</v>
      </c>
      <c r="F133" s="27" t="s">
        <v>338</v>
      </c>
      <c r="G133" s="72">
        <f>M133+N133</f>
        <v>180</v>
      </c>
      <c r="H133" s="72"/>
      <c r="I133" s="72"/>
      <c r="J133" s="72"/>
      <c r="K133" s="72">
        <v>280</v>
      </c>
      <c r="L133" s="72"/>
      <c r="M133" s="72">
        <v>180</v>
      </c>
      <c r="N133" s="72"/>
      <c r="O133" s="72">
        <v>0</v>
      </c>
      <c r="P133" s="72">
        <v>0</v>
      </c>
    </row>
    <row r="134" spans="1:16" ht="25.5">
      <c r="A134" s="25" t="s">
        <v>178</v>
      </c>
      <c r="B134" s="26">
        <v>115</v>
      </c>
      <c r="C134" s="27" t="s">
        <v>272</v>
      </c>
      <c r="D134" s="27" t="s">
        <v>267</v>
      </c>
      <c r="E134" s="26" t="s">
        <v>489</v>
      </c>
      <c r="F134" s="27"/>
      <c r="G134" s="72">
        <f>G135</f>
        <v>215151.70000000004</v>
      </c>
      <c r="H134" s="72">
        <f aca="true" t="shared" si="55" ref="H134:P134">H135</f>
        <v>1451.6</v>
      </c>
      <c r="I134" s="72">
        <f t="shared" si="55"/>
        <v>0</v>
      </c>
      <c r="J134" s="72">
        <f t="shared" si="55"/>
        <v>0</v>
      </c>
      <c r="K134" s="72">
        <f t="shared" si="55"/>
        <v>44283.7</v>
      </c>
      <c r="L134" s="72">
        <f t="shared" si="55"/>
        <v>145163.2</v>
      </c>
      <c r="M134" s="72">
        <f t="shared" si="55"/>
        <v>52035.299999999996</v>
      </c>
      <c r="N134" s="72">
        <f t="shared" si="55"/>
        <v>163116.40000000002</v>
      </c>
      <c r="O134" s="72">
        <f t="shared" si="55"/>
        <v>216701.80000000002</v>
      </c>
      <c r="P134" s="72">
        <f t="shared" si="55"/>
        <v>215650.6</v>
      </c>
    </row>
    <row r="135" spans="1:16" ht="12.75">
      <c r="A135" s="48" t="s">
        <v>24</v>
      </c>
      <c r="B135" s="26">
        <v>115</v>
      </c>
      <c r="C135" s="27" t="s">
        <v>272</v>
      </c>
      <c r="D135" s="27" t="s">
        <v>267</v>
      </c>
      <c r="E135" s="26" t="s">
        <v>490</v>
      </c>
      <c r="F135" s="27"/>
      <c r="G135" s="72">
        <f aca="true" t="shared" si="56" ref="G135:P135">G136+G147+G150+G153</f>
        <v>215151.70000000004</v>
      </c>
      <c r="H135" s="72">
        <f t="shared" si="56"/>
        <v>1451.6</v>
      </c>
      <c r="I135" s="72">
        <f t="shared" si="56"/>
        <v>0</v>
      </c>
      <c r="J135" s="72">
        <f t="shared" si="56"/>
        <v>0</v>
      </c>
      <c r="K135" s="72">
        <f t="shared" si="56"/>
        <v>44283.7</v>
      </c>
      <c r="L135" s="72">
        <f t="shared" si="56"/>
        <v>145163.2</v>
      </c>
      <c r="M135" s="72">
        <f t="shared" si="56"/>
        <v>52035.299999999996</v>
      </c>
      <c r="N135" s="72">
        <f t="shared" si="56"/>
        <v>163116.40000000002</v>
      </c>
      <c r="O135" s="72">
        <f t="shared" si="56"/>
        <v>216701.80000000002</v>
      </c>
      <c r="P135" s="72">
        <f t="shared" si="56"/>
        <v>215650.6</v>
      </c>
    </row>
    <row r="136" spans="1:16" ht="38.25">
      <c r="A136" s="49" t="s">
        <v>509</v>
      </c>
      <c r="B136" s="26">
        <v>115</v>
      </c>
      <c r="C136" s="27" t="s">
        <v>272</v>
      </c>
      <c r="D136" s="27" t="s">
        <v>267</v>
      </c>
      <c r="E136" s="26" t="s">
        <v>491</v>
      </c>
      <c r="F136" s="27"/>
      <c r="G136" s="72">
        <f>G137+G141+G143+G139+G145</f>
        <v>200526.40000000002</v>
      </c>
      <c r="H136" s="72">
        <f aca="true" t="shared" si="57" ref="H136:P136">H137+H141+H143+H139+H145</f>
        <v>0</v>
      </c>
      <c r="I136" s="72">
        <f t="shared" si="57"/>
        <v>0</v>
      </c>
      <c r="J136" s="72">
        <f t="shared" si="57"/>
        <v>0</v>
      </c>
      <c r="K136" s="72">
        <f t="shared" si="57"/>
        <v>42084.5</v>
      </c>
      <c r="L136" s="72">
        <f t="shared" si="57"/>
        <v>135836.2</v>
      </c>
      <c r="M136" s="72">
        <f t="shared" si="57"/>
        <v>49511.2</v>
      </c>
      <c r="N136" s="72">
        <f t="shared" si="57"/>
        <v>151015.2</v>
      </c>
      <c r="O136" s="72">
        <f t="shared" si="57"/>
        <v>202005.7</v>
      </c>
      <c r="P136" s="72">
        <f t="shared" si="57"/>
        <v>201005.6</v>
      </c>
    </row>
    <row r="137" spans="1:16" ht="12.75">
      <c r="A137" s="25" t="s">
        <v>372</v>
      </c>
      <c r="B137" s="26">
        <v>115</v>
      </c>
      <c r="C137" s="27" t="s">
        <v>272</v>
      </c>
      <c r="D137" s="27" t="s">
        <v>267</v>
      </c>
      <c r="E137" s="26" t="s">
        <v>25</v>
      </c>
      <c r="F137" s="27"/>
      <c r="G137" s="72">
        <f>G138</f>
        <v>49511.2</v>
      </c>
      <c r="H137" s="72">
        <f aca="true" t="shared" si="58" ref="H137:P137">H138</f>
        <v>0</v>
      </c>
      <c r="I137" s="72">
        <f t="shared" si="58"/>
        <v>0</v>
      </c>
      <c r="J137" s="72">
        <f t="shared" si="58"/>
        <v>0</v>
      </c>
      <c r="K137" s="72">
        <f t="shared" si="58"/>
        <v>42084.5</v>
      </c>
      <c r="L137" s="72">
        <f t="shared" si="58"/>
        <v>0</v>
      </c>
      <c r="M137" s="72">
        <f t="shared" si="58"/>
        <v>49511.2</v>
      </c>
      <c r="N137" s="72">
        <f t="shared" si="58"/>
        <v>0</v>
      </c>
      <c r="O137" s="72">
        <f t="shared" si="58"/>
        <v>50897.2</v>
      </c>
      <c r="P137" s="72">
        <f t="shared" si="58"/>
        <v>49897.1</v>
      </c>
    </row>
    <row r="138" spans="1:16" ht="16.5" customHeight="1">
      <c r="A138" s="25" t="s">
        <v>339</v>
      </c>
      <c r="B138" s="26">
        <v>115</v>
      </c>
      <c r="C138" s="27" t="s">
        <v>272</v>
      </c>
      <c r="D138" s="27" t="s">
        <v>267</v>
      </c>
      <c r="E138" s="26" t="s">
        <v>25</v>
      </c>
      <c r="F138" s="27" t="s">
        <v>338</v>
      </c>
      <c r="G138" s="72">
        <f>M138+N138</f>
        <v>49511.2</v>
      </c>
      <c r="H138" s="72"/>
      <c r="I138" s="72"/>
      <c r="J138" s="72"/>
      <c r="K138" s="72">
        <v>42084.5</v>
      </c>
      <c r="L138" s="72"/>
      <c r="M138" s="72">
        <v>49511.2</v>
      </c>
      <c r="N138" s="72"/>
      <c r="O138" s="72">
        <v>50897.2</v>
      </c>
      <c r="P138" s="72">
        <v>49897.1</v>
      </c>
    </row>
    <row r="139" spans="1:16" ht="25.5" hidden="1">
      <c r="A139" s="25" t="s">
        <v>187</v>
      </c>
      <c r="B139" s="26">
        <v>115</v>
      </c>
      <c r="C139" s="30" t="s">
        <v>272</v>
      </c>
      <c r="D139" s="30" t="s">
        <v>266</v>
      </c>
      <c r="E139" s="95" t="s">
        <v>186</v>
      </c>
      <c r="F139" s="30"/>
      <c r="G139" s="72">
        <f>G140</f>
        <v>0</v>
      </c>
      <c r="H139" s="72"/>
      <c r="I139" s="72"/>
      <c r="J139" s="72"/>
      <c r="K139" s="72">
        <f>K140</f>
        <v>0</v>
      </c>
      <c r="L139" s="72">
        <f>L140</f>
        <v>0</v>
      </c>
      <c r="M139" s="72"/>
      <c r="N139" s="72"/>
      <c r="O139" s="72"/>
      <c r="P139" s="72"/>
    </row>
    <row r="140" spans="1:16" ht="12.75" hidden="1">
      <c r="A140" s="25" t="s">
        <v>339</v>
      </c>
      <c r="B140" s="26">
        <v>115</v>
      </c>
      <c r="C140" s="30" t="s">
        <v>272</v>
      </c>
      <c r="D140" s="30" t="s">
        <v>266</v>
      </c>
      <c r="E140" s="95" t="s">
        <v>186</v>
      </c>
      <c r="F140" s="30" t="s">
        <v>338</v>
      </c>
      <c r="G140" s="72">
        <f>K140+L140</f>
        <v>0</v>
      </c>
      <c r="H140" s="72"/>
      <c r="I140" s="72"/>
      <c r="J140" s="72"/>
      <c r="K140" s="72"/>
      <c r="L140" s="72"/>
      <c r="M140" s="72"/>
      <c r="N140" s="72"/>
      <c r="O140" s="72"/>
      <c r="P140" s="72"/>
    </row>
    <row r="141" spans="1:16" ht="60">
      <c r="A141" s="136" t="s">
        <v>583</v>
      </c>
      <c r="B141" s="26">
        <v>115</v>
      </c>
      <c r="C141" s="27" t="s">
        <v>272</v>
      </c>
      <c r="D141" s="27" t="s">
        <v>267</v>
      </c>
      <c r="E141" s="26" t="s">
        <v>74</v>
      </c>
      <c r="F141" s="27"/>
      <c r="G141" s="72">
        <f>G142</f>
        <v>151015.2</v>
      </c>
      <c r="H141" s="72">
        <f aca="true" t="shared" si="59" ref="H141:P141">H142</f>
        <v>0</v>
      </c>
      <c r="I141" s="72">
        <f t="shared" si="59"/>
        <v>0</v>
      </c>
      <c r="J141" s="72">
        <f t="shared" si="59"/>
        <v>0</v>
      </c>
      <c r="K141" s="72">
        <f t="shared" si="59"/>
        <v>0</v>
      </c>
      <c r="L141" s="72">
        <f t="shared" si="59"/>
        <v>135836.2</v>
      </c>
      <c r="M141" s="72">
        <f t="shared" si="59"/>
        <v>0</v>
      </c>
      <c r="N141" s="72">
        <f t="shared" si="59"/>
        <v>151015.2</v>
      </c>
      <c r="O141" s="72">
        <f t="shared" si="59"/>
        <v>151108.5</v>
      </c>
      <c r="P141" s="72">
        <f t="shared" si="59"/>
        <v>151108.5</v>
      </c>
    </row>
    <row r="142" spans="1:16" ht="12.75">
      <c r="A142" s="25" t="s">
        <v>339</v>
      </c>
      <c r="B142" s="26">
        <v>115</v>
      </c>
      <c r="C142" s="27" t="s">
        <v>272</v>
      </c>
      <c r="D142" s="27" t="s">
        <v>267</v>
      </c>
      <c r="E142" s="26" t="s">
        <v>74</v>
      </c>
      <c r="F142" s="26">
        <v>610</v>
      </c>
      <c r="G142" s="72">
        <f>M142+N142</f>
        <v>151015.2</v>
      </c>
      <c r="H142" s="72"/>
      <c r="I142" s="72"/>
      <c r="J142" s="72"/>
      <c r="K142" s="72"/>
      <c r="L142" s="72">
        <v>135836.2</v>
      </c>
      <c r="M142" s="72"/>
      <c r="N142" s="72">
        <v>151015.2</v>
      </c>
      <c r="O142" s="72">
        <v>151108.5</v>
      </c>
      <c r="P142" s="72">
        <v>151108.5</v>
      </c>
    </row>
    <row r="143" spans="1:16" ht="1.5" customHeight="1" hidden="1">
      <c r="A143" s="31" t="s">
        <v>163</v>
      </c>
      <c r="B143" s="26">
        <v>115</v>
      </c>
      <c r="C143" s="27" t="s">
        <v>272</v>
      </c>
      <c r="D143" s="27" t="s">
        <v>266</v>
      </c>
      <c r="E143" s="26" t="s">
        <v>162</v>
      </c>
      <c r="F143" s="26"/>
      <c r="G143" s="72">
        <f>G144</f>
        <v>0</v>
      </c>
      <c r="H143" s="72"/>
      <c r="I143" s="72"/>
      <c r="J143" s="72"/>
      <c r="K143" s="72">
        <f>K144</f>
        <v>0</v>
      </c>
      <c r="L143" s="72">
        <f>L144</f>
        <v>0</v>
      </c>
      <c r="M143" s="72"/>
      <c r="N143" s="72"/>
      <c r="O143" s="72"/>
      <c r="P143" s="72"/>
    </row>
    <row r="144" spans="1:16" ht="12.75" hidden="1">
      <c r="A144" s="25" t="s">
        <v>339</v>
      </c>
      <c r="B144" s="26">
        <v>115</v>
      </c>
      <c r="C144" s="27" t="s">
        <v>272</v>
      </c>
      <c r="D144" s="27" t="s">
        <v>266</v>
      </c>
      <c r="E144" s="26" t="s">
        <v>162</v>
      </c>
      <c r="F144" s="26">
        <v>610</v>
      </c>
      <c r="G144" s="72">
        <f>K144+L144</f>
        <v>0</v>
      </c>
      <c r="H144" s="72"/>
      <c r="I144" s="72"/>
      <c r="J144" s="72"/>
      <c r="K144" s="72"/>
      <c r="L144" s="72"/>
      <c r="M144" s="72"/>
      <c r="N144" s="72"/>
      <c r="O144" s="72"/>
      <c r="P144" s="72"/>
    </row>
    <row r="145" spans="1:16" ht="25.5" hidden="1">
      <c r="A145" s="25" t="s">
        <v>189</v>
      </c>
      <c r="B145" s="26">
        <v>115</v>
      </c>
      <c r="C145" s="32" t="s">
        <v>272</v>
      </c>
      <c r="D145" s="32" t="s">
        <v>266</v>
      </c>
      <c r="E145" s="95" t="s">
        <v>188</v>
      </c>
      <c r="F145" s="95"/>
      <c r="G145" s="72">
        <f>G146</f>
        <v>0</v>
      </c>
      <c r="H145" s="72"/>
      <c r="I145" s="72"/>
      <c r="J145" s="72"/>
      <c r="K145" s="72">
        <f>K146</f>
        <v>0</v>
      </c>
      <c r="L145" s="72">
        <f>L146</f>
        <v>0</v>
      </c>
      <c r="M145" s="72"/>
      <c r="N145" s="72"/>
      <c r="O145" s="72"/>
      <c r="P145" s="72"/>
    </row>
    <row r="146" spans="1:16" ht="12.75" hidden="1">
      <c r="A146" s="25" t="s">
        <v>339</v>
      </c>
      <c r="B146" s="26">
        <v>115</v>
      </c>
      <c r="C146" s="32" t="s">
        <v>272</v>
      </c>
      <c r="D146" s="32" t="s">
        <v>266</v>
      </c>
      <c r="E146" s="95" t="s">
        <v>188</v>
      </c>
      <c r="F146" s="95">
        <v>610</v>
      </c>
      <c r="G146" s="72">
        <f>K146+L146</f>
        <v>0</v>
      </c>
      <c r="H146" s="72"/>
      <c r="I146" s="72"/>
      <c r="J146" s="72"/>
      <c r="K146" s="72"/>
      <c r="L146" s="72"/>
      <c r="M146" s="72"/>
      <c r="N146" s="72"/>
      <c r="O146" s="72"/>
      <c r="P146" s="72"/>
    </row>
    <row r="147" spans="1:16" ht="25.5">
      <c r="A147" s="49" t="s">
        <v>498</v>
      </c>
      <c r="B147" s="26">
        <v>115</v>
      </c>
      <c r="C147" s="27" t="s">
        <v>272</v>
      </c>
      <c r="D147" s="27" t="s">
        <v>267</v>
      </c>
      <c r="E147" s="26" t="s">
        <v>492</v>
      </c>
      <c r="F147" s="26"/>
      <c r="G147" s="72">
        <f>G148</f>
        <v>11154</v>
      </c>
      <c r="H147" s="72">
        <f aca="true" t="shared" si="60" ref="H147:P148">H148</f>
        <v>0</v>
      </c>
      <c r="I147" s="72">
        <f t="shared" si="60"/>
        <v>0</v>
      </c>
      <c r="J147" s="72">
        <f t="shared" si="60"/>
        <v>0</v>
      </c>
      <c r="K147" s="72">
        <f t="shared" si="60"/>
        <v>0</v>
      </c>
      <c r="L147" s="72">
        <f t="shared" si="60"/>
        <v>8416.6</v>
      </c>
      <c r="M147" s="72">
        <f t="shared" si="60"/>
        <v>0</v>
      </c>
      <c r="N147" s="72">
        <f t="shared" si="60"/>
        <v>11154</v>
      </c>
      <c r="O147" s="72">
        <f t="shared" si="60"/>
        <v>11154</v>
      </c>
      <c r="P147" s="72">
        <f t="shared" si="60"/>
        <v>11154</v>
      </c>
    </row>
    <row r="148" spans="1:16" ht="38.25">
      <c r="A148" s="34" t="s">
        <v>232</v>
      </c>
      <c r="B148" s="26">
        <v>115</v>
      </c>
      <c r="C148" s="27" t="s">
        <v>272</v>
      </c>
      <c r="D148" s="27" t="s">
        <v>267</v>
      </c>
      <c r="E148" s="26" t="s">
        <v>23</v>
      </c>
      <c r="F148" s="27"/>
      <c r="G148" s="72">
        <f>G149</f>
        <v>11154</v>
      </c>
      <c r="H148" s="72">
        <f t="shared" si="60"/>
        <v>0</v>
      </c>
      <c r="I148" s="72">
        <f t="shared" si="60"/>
        <v>0</v>
      </c>
      <c r="J148" s="72">
        <f t="shared" si="60"/>
        <v>0</v>
      </c>
      <c r="K148" s="72">
        <f t="shared" si="60"/>
        <v>0</v>
      </c>
      <c r="L148" s="72">
        <f t="shared" si="60"/>
        <v>8416.6</v>
      </c>
      <c r="M148" s="72">
        <f t="shared" si="60"/>
        <v>0</v>
      </c>
      <c r="N148" s="72">
        <f t="shared" si="60"/>
        <v>11154</v>
      </c>
      <c r="O148" s="72">
        <f t="shared" si="60"/>
        <v>11154</v>
      </c>
      <c r="P148" s="72">
        <f t="shared" si="60"/>
        <v>11154</v>
      </c>
    </row>
    <row r="149" spans="1:16" ht="12.75">
      <c r="A149" s="25" t="s">
        <v>339</v>
      </c>
      <c r="B149" s="26">
        <v>115</v>
      </c>
      <c r="C149" s="27" t="s">
        <v>272</v>
      </c>
      <c r="D149" s="27" t="s">
        <v>267</v>
      </c>
      <c r="E149" s="26" t="s">
        <v>23</v>
      </c>
      <c r="F149" s="27" t="s">
        <v>338</v>
      </c>
      <c r="G149" s="72">
        <f>M149+N149</f>
        <v>11154</v>
      </c>
      <c r="H149" s="72"/>
      <c r="I149" s="72"/>
      <c r="J149" s="72"/>
      <c r="K149" s="72"/>
      <c r="L149" s="72">
        <v>8416.6</v>
      </c>
      <c r="M149" s="72"/>
      <c r="N149" s="72">
        <v>11154</v>
      </c>
      <c r="O149" s="72">
        <v>11154</v>
      </c>
      <c r="P149" s="72">
        <v>11154</v>
      </c>
    </row>
    <row r="150" spans="1:16" ht="38.25">
      <c r="A150" s="35" t="s">
        <v>497</v>
      </c>
      <c r="B150" s="26">
        <v>115</v>
      </c>
      <c r="C150" s="27" t="s">
        <v>272</v>
      </c>
      <c r="D150" s="27" t="s">
        <v>267</v>
      </c>
      <c r="E150" s="26" t="s">
        <v>75</v>
      </c>
      <c r="F150" s="27"/>
      <c r="G150" s="72">
        <f>G151</f>
        <v>947.2</v>
      </c>
      <c r="H150" s="72">
        <f aca="true" t="shared" si="61" ref="H150:P151">H151</f>
        <v>0</v>
      </c>
      <c r="I150" s="72">
        <f t="shared" si="61"/>
        <v>0</v>
      </c>
      <c r="J150" s="72">
        <f t="shared" si="61"/>
        <v>0</v>
      </c>
      <c r="K150" s="72">
        <f t="shared" si="61"/>
        <v>0</v>
      </c>
      <c r="L150" s="72">
        <f t="shared" si="61"/>
        <v>910.4</v>
      </c>
      <c r="M150" s="72">
        <f t="shared" si="61"/>
        <v>0</v>
      </c>
      <c r="N150" s="72">
        <f t="shared" si="61"/>
        <v>947.2</v>
      </c>
      <c r="O150" s="72">
        <f t="shared" si="61"/>
        <v>947.2</v>
      </c>
      <c r="P150" s="72">
        <f t="shared" si="61"/>
        <v>947.2</v>
      </c>
    </row>
    <row r="151" spans="1:16" ht="38.25">
      <c r="A151" s="34" t="s">
        <v>392</v>
      </c>
      <c r="B151" s="26">
        <v>115</v>
      </c>
      <c r="C151" s="27" t="s">
        <v>272</v>
      </c>
      <c r="D151" s="27" t="s">
        <v>267</v>
      </c>
      <c r="E151" s="26" t="s">
        <v>76</v>
      </c>
      <c r="F151" s="27"/>
      <c r="G151" s="72">
        <f>G152</f>
        <v>947.2</v>
      </c>
      <c r="H151" s="72">
        <f t="shared" si="61"/>
        <v>0</v>
      </c>
      <c r="I151" s="72">
        <f t="shared" si="61"/>
        <v>0</v>
      </c>
      <c r="J151" s="72">
        <f t="shared" si="61"/>
        <v>0</v>
      </c>
      <c r="K151" s="72">
        <f t="shared" si="61"/>
        <v>0</v>
      </c>
      <c r="L151" s="72">
        <f t="shared" si="61"/>
        <v>910.4</v>
      </c>
      <c r="M151" s="72">
        <f t="shared" si="61"/>
        <v>0</v>
      </c>
      <c r="N151" s="72">
        <f t="shared" si="61"/>
        <v>947.2</v>
      </c>
      <c r="O151" s="72">
        <f t="shared" si="61"/>
        <v>947.2</v>
      </c>
      <c r="P151" s="72">
        <f t="shared" si="61"/>
        <v>947.2</v>
      </c>
    </row>
    <row r="152" spans="1:16" ht="12.75">
      <c r="A152" s="25" t="s">
        <v>339</v>
      </c>
      <c r="B152" s="26">
        <v>115</v>
      </c>
      <c r="C152" s="27" t="s">
        <v>272</v>
      </c>
      <c r="D152" s="27" t="s">
        <v>267</v>
      </c>
      <c r="E152" s="26" t="s">
        <v>76</v>
      </c>
      <c r="F152" s="27" t="s">
        <v>338</v>
      </c>
      <c r="G152" s="72">
        <f>M152+N152</f>
        <v>947.2</v>
      </c>
      <c r="H152" s="72"/>
      <c r="I152" s="72"/>
      <c r="J152" s="72"/>
      <c r="K152" s="72"/>
      <c r="L152" s="72">
        <v>910.4</v>
      </c>
      <c r="M152" s="72"/>
      <c r="N152" s="72">
        <v>947.2</v>
      </c>
      <c r="O152" s="72">
        <v>947.2</v>
      </c>
      <c r="P152" s="72">
        <v>947.2</v>
      </c>
    </row>
    <row r="153" spans="1:16" ht="38.25">
      <c r="A153" s="49" t="s">
        <v>523</v>
      </c>
      <c r="B153" s="26">
        <v>115</v>
      </c>
      <c r="C153" s="27" t="s">
        <v>272</v>
      </c>
      <c r="D153" s="27" t="s">
        <v>267</v>
      </c>
      <c r="E153" s="26" t="s">
        <v>493</v>
      </c>
      <c r="F153" s="27"/>
      <c r="G153" s="72">
        <f>G154</f>
        <v>2524.1</v>
      </c>
      <c r="H153" s="72" t="str">
        <f aca="true" t="shared" si="62" ref="H153:P154">H154</f>
        <v>1451,6</v>
      </c>
      <c r="I153" s="72">
        <f t="shared" si="62"/>
        <v>0</v>
      </c>
      <c r="J153" s="72">
        <f t="shared" si="62"/>
        <v>0</v>
      </c>
      <c r="K153" s="72">
        <f t="shared" si="62"/>
        <v>2199.2</v>
      </c>
      <c r="L153" s="72">
        <f t="shared" si="62"/>
        <v>0</v>
      </c>
      <c r="M153" s="72">
        <f t="shared" si="62"/>
        <v>2524.1</v>
      </c>
      <c r="N153" s="72">
        <f t="shared" si="62"/>
        <v>0</v>
      </c>
      <c r="O153" s="72">
        <f t="shared" si="62"/>
        <v>2594.9</v>
      </c>
      <c r="P153" s="72">
        <f t="shared" si="62"/>
        <v>2543.8</v>
      </c>
    </row>
    <row r="154" spans="1:16" ht="25.5">
      <c r="A154" s="25" t="s">
        <v>511</v>
      </c>
      <c r="B154" s="26">
        <v>115</v>
      </c>
      <c r="C154" s="27" t="s">
        <v>272</v>
      </c>
      <c r="D154" s="27" t="s">
        <v>267</v>
      </c>
      <c r="E154" s="26" t="s">
        <v>77</v>
      </c>
      <c r="F154" s="27"/>
      <c r="G154" s="72">
        <f>G155</f>
        <v>2524.1</v>
      </c>
      <c r="H154" s="72" t="str">
        <f t="shared" si="62"/>
        <v>1451,6</v>
      </c>
      <c r="I154" s="72">
        <f t="shared" si="62"/>
        <v>0</v>
      </c>
      <c r="J154" s="72">
        <f t="shared" si="62"/>
        <v>0</v>
      </c>
      <c r="K154" s="72">
        <f t="shared" si="62"/>
        <v>2199.2</v>
      </c>
      <c r="L154" s="72">
        <f t="shared" si="62"/>
        <v>0</v>
      </c>
      <c r="M154" s="72">
        <f t="shared" si="62"/>
        <v>2524.1</v>
      </c>
      <c r="N154" s="72">
        <f t="shared" si="62"/>
        <v>0</v>
      </c>
      <c r="O154" s="72">
        <f t="shared" si="62"/>
        <v>2594.9</v>
      </c>
      <c r="P154" s="72">
        <f t="shared" si="62"/>
        <v>2543.8</v>
      </c>
    </row>
    <row r="155" spans="1:16" ht="12.75">
      <c r="A155" s="25" t="s">
        <v>339</v>
      </c>
      <c r="B155" s="26">
        <v>115</v>
      </c>
      <c r="C155" s="27" t="s">
        <v>272</v>
      </c>
      <c r="D155" s="27" t="s">
        <v>267</v>
      </c>
      <c r="E155" s="26" t="s">
        <v>77</v>
      </c>
      <c r="F155" s="27" t="s">
        <v>338</v>
      </c>
      <c r="G155" s="72">
        <f>M155+N155</f>
        <v>2524.1</v>
      </c>
      <c r="H155" s="72" t="s">
        <v>391</v>
      </c>
      <c r="I155" s="72"/>
      <c r="J155" s="72"/>
      <c r="K155" s="72">
        <v>2199.2</v>
      </c>
      <c r="L155" s="72"/>
      <c r="M155" s="72">
        <v>2524.1</v>
      </c>
      <c r="N155" s="72"/>
      <c r="O155" s="72">
        <v>2594.9</v>
      </c>
      <c r="P155" s="72">
        <v>2543.8</v>
      </c>
    </row>
    <row r="156" spans="1:16" ht="16.5" customHeight="1">
      <c r="A156" s="25" t="s">
        <v>246</v>
      </c>
      <c r="B156" s="26">
        <v>115</v>
      </c>
      <c r="C156" s="27" t="s">
        <v>272</v>
      </c>
      <c r="D156" s="27" t="s">
        <v>266</v>
      </c>
      <c r="E156" s="26"/>
      <c r="F156" s="27"/>
      <c r="G156" s="72">
        <f aca="true" t="shared" si="63" ref="G156:P156">G161+G157</f>
        <v>15181.2</v>
      </c>
      <c r="H156" s="72">
        <f t="shared" si="63"/>
        <v>10338.4</v>
      </c>
      <c r="I156" s="72">
        <f t="shared" si="63"/>
        <v>10338.4</v>
      </c>
      <c r="J156" s="72" t="e">
        <f t="shared" si="63"/>
        <v>#REF!</v>
      </c>
      <c r="K156" s="72">
        <f t="shared" si="63"/>
        <v>7727.1</v>
      </c>
      <c r="L156" s="72">
        <f t="shared" si="63"/>
        <v>0</v>
      </c>
      <c r="M156" s="72">
        <f t="shared" si="63"/>
        <v>11549.1</v>
      </c>
      <c r="N156" s="72">
        <f t="shared" si="63"/>
        <v>3632.1</v>
      </c>
      <c r="O156" s="72">
        <f t="shared" si="63"/>
        <v>10628.2</v>
      </c>
      <c r="P156" s="72">
        <f t="shared" si="63"/>
        <v>10419</v>
      </c>
    </row>
    <row r="157" spans="1:16" ht="27.75" customHeight="1">
      <c r="A157" s="25" t="s">
        <v>379</v>
      </c>
      <c r="B157" s="26">
        <v>115</v>
      </c>
      <c r="C157" s="27" t="s">
        <v>272</v>
      </c>
      <c r="D157" s="27" t="s">
        <v>266</v>
      </c>
      <c r="E157" s="27" t="s">
        <v>500</v>
      </c>
      <c r="F157" s="27"/>
      <c r="G157" s="72">
        <f>G158</f>
        <v>4842.8</v>
      </c>
      <c r="H157" s="72">
        <f aca="true" t="shared" si="64" ref="H157:P159">H158</f>
        <v>0</v>
      </c>
      <c r="I157" s="72">
        <f t="shared" si="64"/>
        <v>0</v>
      </c>
      <c r="J157" s="72">
        <f t="shared" si="64"/>
        <v>0</v>
      </c>
      <c r="K157" s="72">
        <f t="shared" si="64"/>
        <v>0</v>
      </c>
      <c r="L157" s="72">
        <f t="shared" si="64"/>
        <v>0</v>
      </c>
      <c r="M157" s="72">
        <f t="shared" si="64"/>
        <v>1210.7</v>
      </c>
      <c r="N157" s="72">
        <f t="shared" si="64"/>
        <v>3632.1</v>
      </c>
      <c r="O157" s="72">
        <f t="shared" si="64"/>
        <v>0</v>
      </c>
      <c r="P157" s="72">
        <f t="shared" si="64"/>
        <v>0</v>
      </c>
    </row>
    <row r="158" spans="1:16" ht="16.5" customHeight="1">
      <c r="A158" s="25" t="s">
        <v>133</v>
      </c>
      <c r="B158" s="26">
        <v>115</v>
      </c>
      <c r="C158" s="27" t="s">
        <v>272</v>
      </c>
      <c r="D158" s="27" t="s">
        <v>266</v>
      </c>
      <c r="E158" s="27" t="s">
        <v>134</v>
      </c>
      <c r="F158" s="27"/>
      <c r="G158" s="72">
        <f>G159</f>
        <v>4842.8</v>
      </c>
      <c r="H158" s="72">
        <f t="shared" si="64"/>
        <v>0</v>
      </c>
      <c r="I158" s="72">
        <f t="shared" si="64"/>
        <v>0</v>
      </c>
      <c r="J158" s="72">
        <f t="shared" si="64"/>
        <v>0</v>
      </c>
      <c r="K158" s="72">
        <f t="shared" si="64"/>
        <v>0</v>
      </c>
      <c r="L158" s="72">
        <f t="shared" si="64"/>
        <v>0</v>
      </c>
      <c r="M158" s="72">
        <f t="shared" si="64"/>
        <v>1210.7</v>
      </c>
      <c r="N158" s="72">
        <f t="shared" si="64"/>
        <v>3632.1</v>
      </c>
      <c r="O158" s="72">
        <f t="shared" si="64"/>
        <v>0</v>
      </c>
      <c r="P158" s="72">
        <f t="shared" si="64"/>
        <v>0</v>
      </c>
    </row>
    <row r="159" spans="1:16" ht="28.5" customHeight="1">
      <c r="A159" s="25" t="s">
        <v>584</v>
      </c>
      <c r="B159" s="26">
        <v>115</v>
      </c>
      <c r="C159" s="27" t="s">
        <v>272</v>
      </c>
      <c r="D159" s="27" t="s">
        <v>266</v>
      </c>
      <c r="E159" s="27" t="s">
        <v>553</v>
      </c>
      <c r="F159" s="27"/>
      <c r="G159" s="72">
        <f>G160</f>
        <v>4842.8</v>
      </c>
      <c r="H159" s="72">
        <f t="shared" si="64"/>
        <v>0</v>
      </c>
      <c r="I159" s="72">
        <f t="shared" si="64"/>
        <v>0</v>
      </c>
      <c r="J159" s="72">
        <f t="shared" si="64"/>
        <v>0</v>
      </c>
      <c r="K159" s="72">
        <f t="shared" si="64"/>
        <v>0</v>
      </c>
      <c r="L159" s="72">
        <f t="shared" si="64"/>
        <v>0</v>
      </c>
      <c r="M159" s="72">
        <f t="shared" si="64"/>
        <v>1210.7</v>
      </c>
      <c r="N159" s="72">
        <f t="shared" si="64"/>
        <v>3632.1</v>
      </c>
      <c r="O159" s="72">
        <f t="shared" si="64"/>
        <v>0</v>
      </c>
      <c r="P159" s="72">
        <f t="shared" si="64"/>
        <v>0</v>
      </c>
    </row>
    <row r="160" spans="1:16" ht="15" customHeight="1">
      <c r="A160" s="25" t="s">
        <v>302</v>
      </c>
      <c r="B160" s="26">
        <v>115</v>
      </c>
      <c r="C160" s="27" t="s">
        <v>272</v>
      </c>
      <c r="D160" s="27" t="s">
        <v>266</v>
      </c>
      <c r="E160" s="27" t="s">
        <v>553</v>
      </c>
      <c r="F160" s="27" t="s">
        <v>332</v>
      </c>
      <c r="G160" s="72">
        <v>4842.8</v>
      </c>
      <c r="H160" s="72"/>
      <c r="I160" s="72"/>
      <c r="J160" s="72"/>
      <c r="K160" s="72"/>
      <c r="L160" s="72"/>
      <c r="M160" s="72">
        <v>1210.7</v>
      </c>
      <c r="N160" s="72">
        <v>3632.1</v>
      </c>
      <c r="O160" s="72">
        <v>0</v>
      </c>
      <c r="P160" s="72">
        <v>0</v>
      </c>
    </row>
    <row r="161" spans="1:16" ht="24.75" customHeight="1">
      <c r="A161" s="25" t="s">
        <v>178</v>
      </c>
      <c r="B161" s="26">
        <v>115</v>
      </c>
      <c r="C161" s="27" t="s">
        <v>272</v>
      </c>
      <c r="D161" s="27" t="s">
        <v>266</v>
      </c>
      <c r="E161" s="26" t="s">
        <v>489</v>
      </c>
      <c r="F161" s="27"/>
      <c r="G161" s="72">
        <f>G162</f>
        <v>10338.4</v>
      </c>
      <c r="H161" s="72">
        <f aca="true" t="shared" si="65" ref="H161:P162">H162</f>
        <v>10338.4</v>
      </c>
      <c r="I161" s="72">
        <f t="shared" si="65"/>
        <v>10338.4</v>
      </c>
      <c r="J161" s="72" t="e">
        <f t="shared" si="65"/>
        <v>#REF!</v>
      </c>
      <c r="K161" s="72">
        <f t="shared" si="65"/>
        <v>7727.1</v>
      </c>
      <c r="L161" s="72">
        <f t="shared" si="65"/>
        <v>0</v>
      </c>
      <c r="M161" s="72">
        <f t="shared" si="65"/>
        <v>10338.4</v>
      </c>
      <c r="N161" s="72">
        <f t="shared" si="65"/>
        <v>0</v>
      </c>
      <c r="O161" s="72">
        <f t="shared" si="65"/>
        <v>10628.2</v>
      </c>
      <c r="P161" s="72">
        <f t="shared" si="65"/>
        <v>10419</v>
      </c>
    </row>
    <row r="162" spans="1:16" ht="15" customHeight="1">
      <c r="A162" s="25" t="s">
        <v>24</v>
      </c>
      <c r="B162" s="26">
        <v>115</v>
      </c>
      <c r="C162" s="27" t="s">
        <v>272</v>
      </c>
      <c r="D162" s="27" t="s">
        <v>266</v>
      </c>
      <c r="E162" s="26" t="s">
        <v>490</v>
      </c>
      <c r="F162" s="27"/>
      <c r="G162" s="72">
        <f>G163</f>
        <v>10338.4</v>
      </c>
      <c r="H162" s="72">
        <f t="shared" si="65"/>
        <v>10338.4</v>
      </c>
      <c r="I162" s="72">
        <f t="shared" si="65"/>
        <v>10338.4</v>
      </c>
      <c r="J162" s="72" t="e">
        <f t="shared" si="65"/>
        <v>#REF!</v>
      </c>
      <c r="K162" s="72">
        <f t="shared" si="65"/>
        <v>7727.1</v>
      </c>
      <c r="L162" s="72">
        <f t="shared" si="65"/>
        <v>0</v>
      </c>
      <c r="M162" s="72">
        <f t="shared" si="65"/>
        <v>10338.4</v>
      </c>
      <c r="N162" s="72">
        <f t="shared" si="65"/>
        <v>0</v>
      </c>
      <c r="O162" s="72">
        <f t="shared" si="65"/>
        <v>10628.2</v>
      </c>
      <c r="P162" s="72">
        <f t="shared" si="65"/>
        <v>10419</v>
      </c>
    </row>
    <row r="163" spans="1:16" ht="25.5">
      <c r="A163" s="25" t="s">
        <v>81</v>
      </c>
      <c r="B163" s="26">
        <v>115</v>
      </c>
      <c r="C163" s="27" t="s">
        <v>272</v>
      </c>
      <c r="D163" s="27" t="s">
        <v>266</v>
      </c>
      <c r="E163" s="27" t="s">
        <v>82</v>
      </c>
      <c r="F163" s="27"/>
      <c r="G163" s="72">
        <f aca="true" t="shared" si="66" ref="G163:P164">G164</f>
        <v>10338.4</v>
      </c>
      <c r="H163" s="72">
        <f t="shared" si="66"/>
        <v>10338.4</v>
      </c>
      <c r="I163" s="72">
        <f t="shared" si="66"/>
        <v>10338.4</v>
      </c>
      <c r="J163" s="72" t="e">
        <f t="shared" si="66"/>
        <v>#REF!</v>
      </c>
      <c r="K163" s="72">
        <f t="shared" si="66"/>
        <v>7727.1</v>
      </c>
      <c r="L163" s="72">
        <f t="shared" si="66"/>
        <v>0</v>
      </c>
      <c r="M163" s="72">
        <f t="shared" si="66"/>
        <v>10338.4</v>
      </c>
      <c r="N163" s="72">
        <f t="shared" si="66"/>
        <v>0</v>
      </c>
      <c r="O163" s="72">
        <f t="shared" si="66"/>
        <v>10628.2</v>
      </c>
      <c r="P163" s="72">
        <f t="shared" si="66"/>
        <v>10419</v>
      </c>
    </row>
    <row r="164" spans="1:16" ht="21" customHeight="1">
      <c r="A164" s="25" t="s">
        <v>295</v>
      </c>
      <c r="B164" s="26">
        <v>115</v>
      </c>
      <c r="C164" s="27" t="s">
        <v>272</v>
      </c>
      <c r="D164" s="27" t="s">
        <v>266</v>
      </c>
      <c r="E164" s="27" t="s">
        <v>83</v>
      </c>
      <c r="F164" s="27"/>
      <c r="G164" s="72">
        <f t="shared" si="66"/>
        <v>10338.4</v>
      </c>
      <c r="H164" s="72">
        <f t="shared" si="66"/>
        <v>10338.4</v>
      </c>
      <c r="I164" s="72">
        <f t="shared" si="66"/>
        <v>10338.4</v>
      </c>
      <c r="J164" s="72" t="e">
        <f t="shared" si="66"/>
        <v>#REF!</v>
      </c>
      <c r="K164" s="72">
        <f t="shared" si="66"/>
        <v>7727.1</v>
      </c>
      <c r="L164" s="72">
        <f t="shared" si="66"/>
        <v>0</v>
      </c>
      <c r="M164" s="72">
        <f t="shared" si="66"/>
        <v>10338.4</v>
      </c>
      <c r="N164" s="72">
        <f t="shared" si="66"/>
        <v>0</v>
      </c>
      <c r="O164" s="72">
        <f t="shared" si="66"/>
        <v>10628.2</v>
      </c>
      <c r="P164" s="72">
        <f t="shared" si="66"/>
        <v>10419</v>
      </c>
    </row>
    <row r="165" spans="1:16" ht="18.75" customHeight="1">
      <c r="A165" s="25" t="s">
        <v>339</v>
      </c>
      <c r="B165" s="26">
        <v>115</v>
      </c>
      <c r="C165" s="27" t="s">
        <v>272</v>
      </c>
      <c r="D165" s="27" t="s">
        <v>266</v>
      </c>
      <c r="E165" s="27" t="s">
        <v>83</v>
      </c>
      <c r="F165" s="27" t="s">
        <v>338</v>
      </c>
      <c r="G165" s="72">
        <f>M165+N165</f>
        <v>10338.4</v>
      </c>
      <c r="H165" s="72">
        <f>L165+M165</f>
        <v>10338.4</v>
      </c>
      <c r="I165" s="72">
        <f>M165+N165</f>
        <v>10338.4</v>
      </c>
      <c r="J165" s="72" t="e">
        <f>N165+#REF!</f>
        <v>#REF!</v>
      </c>
      <c r="K165" s="72">
        <v>7727.1</v>
      </c>
      <c r="L165" s="72"/>
      <c r="M165" s="72">
        <v>10338.4</v>
      </c>
      <c r="N165" s="72"/>
      <c r="O165" s="72">
        <v>10628.2</v>
      </c>
      <c r="P165" s="72">
        <v>10419</v>
      </c>
    </row>
    <row r="166" spans="1:16" ht="10.5" customHeight="1" hidden="1">
      <c r="A166" s="25" t="s">
        <v>26</v>
      </c>
      <c r="B166" s="26">
        <v>115</v>
      </c>
      <c r="C166" s="27" t="s">
        <v>272</v>
      </c>
      <c r="D166" s="27" t="s">
        <v>266</v>
      </c>
      <c r="E166" s="26" t="s">
        <v>79</v>
      </c>
      <c r="F166" s="27"/>
      <c r="G166" s="72" t="e">
        <f>G167+#REF!</f>
        <v>#REF!</v>
      </c>
      <c r="H166" s="72"/>
      <c r="I166" s="72"/>
      <c r="J166" s="72"/>
      <c r="K166" s="72" t="e">
        <f>K167+#REF!</f>
        <v>#REF!</v>
      </c>
      <c r="L166" s="72" t="e">
        <f>L167+#REF!</f>
        <v>#REF!</v>
      </c>
      <c r="M166" s="72"/>
      <c r="N166" s="72"/>
      <c r="O166" s="72"/>
      <c r="P166" s="72"/>
    </row>
    <row r="167" spans="1:16" ht="25.5" hidden="1">
      <c r="A167" s="25" t="s">
        <v>52</v>
      </c>
      <c r="B167" s="26">
        <v>115</v>
      </c>
      <c r="C167" s="27" t="s">
        <v>272</v>
      </c>
      <c r="D167" s="27" t="s">
        <v>266</v>
      </c>
      <c r="E167" s="26" t="s">
        <v>200</v>
      </c>
      <c r="F167" s="27"/>
      <c r="G167" s="72" t="e">
        <f>#REF!</f>
        <v>#REF!</v>
      </c>
      <c r="H167" s="72"/>
      <c r="I167" s="72"/>
      <c r="J167" s="72"/>
      <c r="K167" s="72" t="e">
        <f>#REF!</f>
        <v>#REF!</v>
      </c>
      <c r="L167" s="72" t="e">
        <f>#REF!</f>
        <v>#REF!</v>
      </c>
      <c r="M167" s="72"/>
      <c r="N167" s="72"/>
      <c r="O167" s="72"/>
      <c r="P167" s="72"/>
    </row>
    <row r="168" spans="1:16" ht="16.5" customHeight="1">
      <c r="A168" s="25" t="s">
        <v>247</v>
      </c>
      <c r="B168" s="26">
        <v>115</v>
      </c>
      <c r="C168" s="27" t="s">
        <v>272</v>
      </c>
      <c r="D168" s="27" t="s">
        <v>272</v>
      </c>
      <c r="E168" s="27"/>
      <c r="F168" s="27"/>
      <c r="G168" s="72">
        <f>G169</f>
        <v>767.1</v>
      </c>
      <c r="H168" s="72">
        <f aca="true" t="shared" si="67" ref="H168:P169">H169</f>
        <v>1072.1</v>
      </c>
      <c r="I168" s="72">
        <f t="shared" si="67"/>
        <v>0</v>
      </c>
      <c r="J168" s="72">
        <f t="shared" si="67"/>
        <v>0</v>
      </c>
      <c r="K168" s="72">
        <f t="shared" si="67"/>
        <v>612.1</v>
      </c>
      <c r="L168" s="72">
        <f t="shared" si="67"/>
        <v>0</v>
      </c>
      <c r="M168" s="72">
        <f t="shared" si="67"/>
        <v>627.1</v>
      </c>
      <c r="N168" s="72">
        <f t="shared" si="67"/>
        <v>0</v>
      </c>
      <c r="O168" s="72">
        <f t="shared" si="67"/>
        <v>767.1</v>
      </c>
      <c r="P168" s="72">
        <f t="shared" si="67"/>
        <v>767.1</v>
      </c>
    </row>
    <row r="169" spans="1:16" ht="25.5">
      <c r="A169" s="25" t="s">
        <v>37</v>
      </c>
      <c r="B169" s="26">
        <v>115</v>
      </c>
      <c r="C169" s="27" t="s">
        <v>272</v>
      </c>
      <c r="D169" s="27" t="s">
        <v>272</v>
      </c>
      <c r="E169" s="27" t="s">
        <v>12</v>
      </c>
      <c r="F169" s="20"/>
      <c r="G169" s="72">
        <f>G170</f>
        <v>767.1</v>
      </c>
      <c r="H169" s="72">
        <f t="shared" si="67"/>
        <v>1072.1</v>
      </c>
      <c r="I169" s="72">
        <f t="shared" si="67"/>
        <v>0</v>
      </c>
      <c r="J169" s="72">
        <f t="shared" si="67"/>
        <v>0</v>
      </c>
      <c r="K169" s="72">
        <f t="shared" si="67"/>
        <v>612.1</v>
      </c>
      <c r="L169" s="72">
        <f t="shared" si="67"/>
        <v>0</v>
      </c>
      <c r="M169" s="72">
        <f t="shared" si="67"/>
        <v>627.1</v>
      </c>
      <c r="N169" s="72">
        <f t="shared" si="67"/>
        <v>0</v>
      </c>
      <c r="O169" s="72">
        <f t="shared" si="67"/>
        <v>767.1</v>
      </c>
      <c r="P169" s="72">
        <f t="shared" si="67"/>
        <v>767.1</v>
      </c>
    </row>
    <row r="170" spans="1:16" ht="25.5">
      <c r="A170" s="25" t="s">
        <v>40</v>
      </c>
      <c r="B170" s="26">
        <v>115</v>
      </c>
      <c r="C170" s="27" t="s">
        <v>272</v>
      </c>
      <c r="D170" s="27" t="s">
        <v>272</v>
      </c>
      <c r="E170" s="27" t="s">
        <v>13</v>
      </c>
      <c r="F170" s="20"/>
      <c r="G170" s="72">
        <f>G171+G174+G177</f>
        <v>767.1</v>
      </c>
      <c r="H170" s="72">
        <f aca="true" t="shared" si="68" ref="H170:P170">H171+H174+H177</f>
        <v>1072.1</v>
      </c>
      <c r="I170" s="72">
        <f t="shared" si="68"/>
        <v>0</v>
      </c>
      <c r="J170" s="72">
        <f t="shared" si="68"/>
        <v>0</v>
      </c>
      <c r="K170" s="72">
        <f t="shared" si="68"/>
        <v>612.1</v>
      </c>
      <c r="L170" s="72">
        <f t="shared" si="68"/>
        <v>0</v>
      </c>
      <c r="M170" s="72">
        <f t="shared" si="68"/>
        <v>627.1</v>
      </c>
      <c r="N170" s="72">
        <f t="shared" si="68"/>
        <v>0</v>
      </c>
      <c r="O170" s="72">
        <f t="shared" si="68"/>
        <v>767.1</v>
      </c>
      <c r="P170" s="72">
        <f t="shared" si="68"/>
        <v>767.1</v>
      </c>
    </row>
    <row r="171" spans="1:16" ht="25.5">
      <c r="A171" s="25" t="s">
        <v>21</v>
      </c>
      <c r="B171" s="26">
        <v>115</v>
      </c>
      <c r="C171" s="27" t="s">
        <v>272</v>
      </c>
      <c r="D171" s="27" t="s">
        <v>272</v>
      </c>
      <c r="E171" s="27" t="s">
        <v>14</v>
      </c>
      <c r="F171" s="20"/>
      <c r="G171" s="72">
        <f>G172</f>
        <v>487.1</v>
      </c>
      <c r="H171" s="72">
        <f aca="true" t="shared" si="69" ref="H171:P172">H172</f>
        <v>0</v>
      </c>
      <c r="I171" s="72">
        <f t="shared" si="69"/>
        <v>0</v>
      </c>
      <c r="J171" s="72">
        <f t="shared" si="69"/>
        <v>0</v>
      </c>
      <c r="K171" s="72">
        <f t="shared" si="69"/>
        <v>487.1</v>
      </c>
      <c r="L171" s="72">
        <f t="shared" si="69"/>
        <v>0</v>
      </c>
      <c r="M171" s="72">
        <f t="shared" si="69"/>
        <v>487.1</v>
      </c>
      <c r="N171" s="72">
        <f t="shared" si="69"/>
        <v>0</v>
      </c>
      <c r="O171" s="72">
        <f t="shared" si="69"/>
        <v>487.1</v>
      </c>
      <c r="P171" s="72">
        <f t="shared" si="69"/>
        <v>487.1</v>
      </c>
    </row>
    <row r="172" spans="1:16" ht="12.75">
      <c r="A172" s="25" t="s">
        <v>65</v>
      </c>
      <c r="B172" s="26">
        <v>115</v>
      </c>
      <c r="C172" s="27" t="s">
        <v>272</v>
      </c>
      <c r="D172" s="27" t="s">
        <v>272</v>
      </c>
      <c r="E172" s="27" t="s">
        <v>64</v>
      </c>
      <c r="F172" s="27"/>
      <c r="G172" s="72">
        <f>G173</f>
        <v>487.1</v>
      </c>
      <c r="H172" s="72">
        <f t="shared" si="69"/>
        <v>0</v>
      </c>
      <c r="I172" s="72">
        <f t="shared" si="69"/>
        <v>0</v>
      </c>
      <c r="J172" s="72">
        <f t="shared" si="69"/>
        <v>0</v>
      </c>
      <c r="K172" s="72">
        <f t="shared" si="69"/>
        <v>487.1</v>
      </c>
      <c r="L172" s="72">
        <f t="shared" si="69"/>
        <v>0</v>
      </c>
      <c r="M172" s="72">
        <f t="shared" si="69"/>
        <v>487.1</v>
      </c>
      <c r="N172" s="72">
        <f t="shared" si="69"/>
        <v>0</v>
      </c>
      <c r="O172" s="72">
        <f t="shared" si="69"/>
        <v>487.1</v>
      </c>
      <c r="P172" s="72">
        <f t="shared" si="69"/>
        <v>487.1</v>
      </c>
    </row>
    <row r="173" spans="1:16" ht="12.75">
      <c r="A173" s="25" t="s">
        <v>339</v>
      </c>
      <c r="B173" s="26">
        <v>115</v>
      </c>
      <c r="C173" s="27" t="s">
        <v>272</v>
      </c>
      <c r="D173" s="27" t="s">
        <v>272</v>
      </c>
      <c r="E173" s="27" t="s">
        <v>64</v>
      </c>
      <c r="F173" s="27" t="s">
        <v>338</v>
      </c>
      <c r="G173" s="72">
        <f>M173+N173</f>
        <v>487.1</v>
      </c>
      <c r="H173" s="72"/>
      <c r="I173" s="72"/>
      <c r="J173" s="72"/>
      <c r="K173" s="72">
        <v>487.1</v>
      </c>
      <c r="L173" s="72"/>
      <c r="M173" s="72">
        <v>487.1</v>
      </c>
      <c r="N173" s="72"/>
      <c r="O173" s="72">
        <v>487.1</v>
      </c>
      <c r="P173" s="72">
        <v>487.1</v>
      </c>
    </row>
    <row r="174" spans="1:16" ht="25.5">
      <c r="A174" s="25" t="s">
        <v>28</v>
      </c>
      <c r="B174" s="26">
        <v>115</v>
      </c>
      <c r="C174" s="27" t="s">
        <v>272</v>
      </c>
      <c r="D174" s="27" t="s">
        <v>272</v>
      </c>
      <c r="E174" s="27" t="s">
        <v>61</v>
      </c>
      <c r="F174" s="20"/>
      <c r="G174" s="72">
        <f>G175</f>
        <v>265</v>
      </c>
      <c r="H174" s="72">
        <f aca="true" t="shared" si="70" ref="H174:P175">H175</f>
        <v>1072.1</v>
      </c>
      <c r="I174" s="72">
        <f t="shared" si="70"/>
        <v>0</v>
      </c>
      <c r="J174" s="72">
        <f t="shared" si="70"/>
        <v>0</v>
      </c>
      <c r="K174" s="72">
        <f t="shared" si="70"/>
        <v>125</v>
      </c>
      <c r="L174" s="72">
        <f t="shared" si="70"/>
        <v>0</v>
      </c>
      <c r="M174" s="72">
        <f t="shared" si="70"/>
        <v>125</v>
      </c>
      <c r="N174" s="72">
        <f t="shared" si="70"/>
        <v>0</v>
      </c>
      <c r="O174" s="72">
        <f t="shared" si="70"/>
        <v>265</v>
      </c>
      <c r="P174" s="72">
        <f t="shared" si="70"/>
        <v>265</v>
      </c>
    </row>
    <row r="175" spans="1:16" ht="12.75">
      <c r="A175" s="25" t="s">
        <v>65</v>
      </c>
      <c r="B175" s="26">
        <v>115</v>
      </c>
      <c r="C175" s="27" t="s">
        <v>272</v>
      </c>
      <c r="D175" s="27" t="s">
        <v>272</v>
      </c>
      <c r="E175" s="27" t="s">
        <v>62</v>
      </c>
      <c r="F175" s="27"/>
      <c r="G175" s="72">
        <f>G176</f>
        <v>265</v>
      </c>
      <c r="H175" s="72">
        <f t="shared" si="70"/>
        <v>1072.1</v>
      </c>
      <c r="I175" s="72">
        <f t="shared" si="70"/>
        <v>0</v>
      </c>
      <c r="J175" s="72">
        <f t="shared" si="70"/>
        <v>0</v>
      </c>
      <c r="K175" s="72">
        <f t="shared" si="70"/>
        <v>125</v>
      </c>
      <c r="L175" s="72">
        <f t="shared" si="70"/>
        <v>0</v>
      </c>
      <c r="M175" s="72">
        <f t="shared" si="70"/>
        <v>125</v>
      </c>
      <c r="N175" s="72">
        <f t="shared" si="70"/>
        <v>0</v>
      </c>
      <c r="O175" s="72">
        <f t="shared" si="70"/>
        <v>265</v>
      </c>
      <c r="P175" s="72">
        <f t="shared" si="70"/>
        <v>265</v>
      </c>
    </row>
    <row r="176" spans="1:16" ht="12.75">
      <c r="A176" s="25" t="s">
        <v>339</v>
      </c>
      <c r="B176" s="26">
        <v>115</v>
      </c>
      <c r="C176" s="27" t="s">
        <v>272</v>
      </c>
      <c r="D176" s="27" t="s">
        <v>272</v>
      </c>
      <c r="E176" s="27" t="s">
        <v>62</v>
      </c>
      <c r="F176" s="27" t="s">
        <v>338</v>
      </c>
      <c r="G176" s="72">
        <v>265</v>
      </c>
      <c r="H176" s="72">
        <v>1072.1</v>
      </c>
      <c r="I176" s="72"/>
      <c r="J176" s="72"/>
      <c r="K176" s="72">
        <v>125</v>
      </c>
      <c r="L176" s="72"/>
      <c r="M176" s="72">
        <v>125</v>
      </c>
      <c r="N176" s="72"/>
      <c r="O176" s="72">
        <v>265</v>
      </c>
      <c r="P176" s="72">
        <v>265</v>
      </c>
    </row>
    <row r="177" spans="1:16" ht="26.25" customHeight="1">
      <c r="A177" s="25" t="s">
        <v>554</v>
      </c>
      <c r="B177" s="26">
        <v>115</v>
      </c>
      <c r="C177" s="27" t="s">
        <v>272</v>
      </c>
      <c r="D177" s="27" t="s">
        <v>272</v>
      </c>
      <c r="E177" s="27" t="s">
        <v>555</v>
      </c>
      <c r="F177" s="27"/>
      <c r="G177" s="72">
        <f>G178</f>
        <v>15</v>
      </c>
      <c r="H177" s="72">
        <f aca="true" t="shared" si="71" ref="H177:P178">H178</f>
        <v>0</v>
      </c>
      <c r="I177" s="72">
        <f t="shared" si="71"/>
        <v>0</v>
      </c>
      <c r="J177" s="72">
        <f t="shared" si="71"/>
        <v>0</v>
      </c>
      <c r="K177" s="72">
        <f t="shared" si="71"/>
        <v>0</v>
      </c>
      <c r="L177" s="72">
        <f t="shared" si="71"/>
        <v>0</v>
      </c>
      <c r="M177" s="72">
        <f t="shared" si="71"/>
        <v>15</v>
      </c>
      <c r="N177" s="72">
        <f t="shared" si="71"/>
        <v>0</v>
      </c>
      <c r="O177" s="72">
        <f t="shared" si="71"/>
        <v>15</v>
      </c>
      <c r="P177" s="72">
        <f t="shared" si="71"/>
        <v>15</v>
      </c>
    </row>
    <row r="178" spans="1:16" ht="12.75">
      <c r="A178" s="25" t="s">
        <v>65</v>
      </c>
      <c r="B178" s="26">
        <v>115</v>
      </c>
      <c r="C178" s="27" t="s">
        <v>272</v>
      </c>
      <c r="D178" s="27" t="s">
        <v>272</v>
      </c>
      <c r="E178" s="27" t="s">
        <v>63</v>
      </c>
      <c r="F178" s="27"/>
      <c r="G178" s="72">
        <f>G179</f>
        <v>15</v>
      </c>
      <c r="H178" s="72">
        <f t="shared" si="71"/>
        <v>0</v>
      </c>
      <c r="I178" s="72">
        <f t="shared" si="71"/>
        <v>0</v>
      </c>
      <c r="J178" s="72">
        <f t="shared" si="71"/>
        <v>0</v>
      </c>
      <c r="K178" s="72">
        <f t="shared" si="71"/>
        <v>0</v>
      </c>
      <c r="L178" s="72">
        <f t="shared" si="71"/>
        <v>0</v>
      </c>
      <c r="M178" s="72">
        <f t="shared" si="71"/>
        <v>15</v>
      </c>
      <c r="N178" s="72">
        <f t="shared" si="71"/>
        <v>0</v>
      </c>
      <c r="O178" s="72">
        <f t="shared" si="71"/>
        <v>15</v>
      </c>
      <c r="P178" s="72">
        <f t="shared" si="71"/>
        <v>15</v>
      </c>
    </row>
    <row r="179" spans="1:16" ht="12.75">
      <c r="A179" s="25" t="s">
        <v>339</v>
      </c>
      <c r="B179" s="26">
        <v>115</v>
      </c>
      <c r="C179" s="27" t="s">
        <v>272</v>
      </c>
      <c r="D179" s="27" t="s">
        <v>272</v>
      </c>
      <c r="E179" s="27" t="s">
        <v>556</v>
      </c>
      <c r="F179" s="27" t="s">
        <v>338</v>
      </c>
      <c r="G179" s="72">
        <f>M179+N179</f>
        <v>15</v>
      </c>
      <c r="H179" s="72"/>
      <c r="I179" s="72"/>
      <c r="J179" s="72"/>
      <c r="K179" s="72"/>
      <c r="L179" s="72"/>
      <c r="M179" s="72">
        <v>15</v>
      </c>
      <c r="N179" s="72"/>
      <c r="O179" s="72">
        <v>15</v>
      </c>
      <c r="P179" s="72">
        <v>15</v>
      </c>
    </row>
    <row r="180" spans="1:16" ht="12.75">
      <c r="A180" s="25" t="s">
        <v>300</v>
      </c>
      <c r="B180" s="26">
        <v>115</v>
      </c>
      <c r="C180" s="27" t="s">
        <v>272</v>
      </c>
      <c r="D180" s="27" t="s">
        <v>268</v>
      </c>
      <c r="E180" s="27"/>
      <c r="F180" s="27"/>
      <c r="G180" s="72">
        <f>G181+G203</f>
        <v>38986.5</v>
      </c>
      <c r="H180" s="72">
        <f aca="true" t="shared" si="72" ref="H180:P180">H181+H203</f>
        <v>0</v>
      </c>
      <c r="I180" s="72">
        <f t="shared" si="72"/>
        <v>46.8</v>
      </c>
      <c r="J180" s="72">
        <f t="shared" si="72"/>
        <v>0</v>
      </c>
      <c r="K180" s="72">
        <f t="shared" si="72"/>
        <v>33644.4</v>
      </c>
      <c r="L180" s="72">
        <f t="shared" si="72"/>
        <v>181.2</v>
      </c>
      <c r="M180" s="72">
        <f t="shared" si="72"/>
        <v>38859.7</v>
      </c>
      <c r="N180" s="72">
        <f t="shared" si="72"/>
        <v>126.8</v>
      </c>
      <c r="O180" s="72">
        <f t="shared" si="72"/>
        <v>40074.00000000001</v>
      </c>
      <c r="P180" s="72">
        <f t="shared" si="72"/>
        <v>39288.8</v>
      </c>
    </row>
    <row r="181" spans="1:16" ht="24" customHeight="1">
      <c r="A181" s="47" t="s">
        <v>177</v>
      </c>
      <c r="B181" s="26">
        <v>115</v>
      </c>
      <c r="C181" s="27" t="s">
        <v>272</v>
      </c>
      <c r="D181" s="27" t="s">
        <v>268</v>
      </c>
      <c r="E181" s="26" t="s">
        <v>489</v>
      </c>
      <c r="F181" s="27"/>
      <c r="G181" s="72">
        <f>G182+G192</f>
        <v>38969.5</v>
      </c>
      <c r="H181" s="72">
        <f aca="true" t="shared" si="73" ref="H181:P181">H182+H192</f>
        <v>0</v>
      </c>
      <c r="I181" s="72">
        <f t="shared" si="73"/>
        <v>46.8</v>
      </c>
      <c r="J181" s="72">
        <f t="shared" si="73"/>
        <v>0</v>
      </c>
      <c r="K181" s="72">
        <f t="shared" si="73"/>
        <v>33634.4</v>
      </c>
      <c r="L181" s="72">
        <f t="shared" si="73"/>
        <v>181.2</v>
      </c>
      <c r="M181" s="72">
        <f t="shared" si="73"/>
        <v>38842.7</v>
      </c>
      <c r="N181" s="72">
        <f t="shared" si="73"/>
        <v>126.8</v>
      </c>
      <c r="O181" s="72">
        <f t="shared" si="73"/>
        <v>40057.00000000001</v>
      </c>
      <c r="P181" s="72">
        <f t="shared" si="73"/>
        <v>39271.8</v>
      </c>
    </row>
    <row r="182" spans="1:16" ht="16.5" customHeight="1">
      <c r="A182" s="49" t="s">
        <v>363</v>
      </c>
      <c r="B182" s="26">
        <v>115</v>
      </c>
      <c r="C182" s="27" t="s">
        <v>272</v>
      </c>
      <c r="D182" s="27" t="s">
        <v>268</v>
      </c>
      <c r="E182" s="26" t="s">
        <v>490</v>
      </c>
      <c r="F182" s="27"/>
      <c r="G182" s="72">
        <f>G183+G189+G186</f>
        <v>126.8</v>
      </c>
      <c r="H182" s="72">
        <f aca="true" t="shared" si="74" ref="H182:P182">H183+H189+H186</f>
        <v>0</v>
      </c>
      <c r="I182" s="72">
        <f t="shared" si="74"/>
        <v>46.8</v>
      </c>
      <c r="J182" s="72">
        <f t="shared" si="74"/>
        <v>0</v>
      </c>
      <c r="K182" s="72">
        <f t="shared" si="74"/>
        <v>0</v>
      </c>
      <c r="L182" s="72">
        <f t="shared" si="74"/>
        <v>181.2</v>
      </c>
      <c r="M182" s="72">
        <f t="shared" si="74"/>
        <v>0</v>
      </c>
      <c r="N182" s="72">
        <f t="shared" si="74"/>
        <v>126.8</v>
      </c>
      <c r="O182" s="72">
        <f t="shared" si="74"/>
        <v>126.8</v>
      </c>
      <c r="P182" s="72">
        <f t="shared" si="74"/>
        <v>126.8</v>
      </c>
    </row>
    <row r="183" spans="1:16" ht="0.75" customHeight="1" hidden="1">
      <c r="A183" s="35" t="s">
        <v>497</v>
      </c>
      <c r="B183" s="26">
        <v>115</v>
      </c>
      <c r="C183" s="27" t="s">
        <v>272</v>
      </c>
      <c r="D183" s="27" t="s">
        <v>268</v>
      </c>
      <c r="E183" s="26" t="s">
        <v>75</v>
      </c>
      <c r="F183" s="27"/>
      <c r="G183" s="72">
        <f>G184</f>
        <v>0</v>
      </c>
      <c r="H183" s="72"/>
      <c r="I183" s="72"/>
      <c r="J183" s="72"/>
      <c r="K183" s="72">
        <f>K184</f>
        <v>0</v>
      </c>
      <c r="L183" s="72">
        <f>L184</f>
        <v>0</v>
      </c>
      <c r="M183" s="72"/>
      <c r="N183" s="72"/>
      <c r="O183" s="72"/>
      <c r="P183" s="72"/>
    </row>
    <row r="184" spans="1:16" ht="38.25" hidden="1">
      <c r="A184" s="34" t="s">
        <v>392</v>
      </c>
      <c r="B184" s="26">
        <v>115</v>
      </c>
      <c r="C184" s="27" t="s">
        <v>272</v>
      </c>
      <c r="D184" s="27" t="s">
        <v>268</v>
      </c>
      <c r="E184" s="26" t="s">
        <v>76</v>
      </c>
      <c r="F184" s="27"/>
      <c r="G184" s="72">
        <f>G185</f>
        <v>0</v>
      </c>
      <c r="H184" s="72"/>
      <c r="I184" s="72"/>
      <c r="J184" s="72"/>
      <c r="K184" s="72">
        <f>K185</f>
        <v>0</v>
      </c>
      <c r="L184" s="72">
        <f>L185</f>
        <v>0</v>
      </c>
      <c r="M184" s="72"/>
      <c r="N184" s="72"/>
      <c r="O184" s="72"/>
      <c r="P184" s="72"/>
    </row>
    <row r="185" spans="1:16" ht="12.75" hidden="1">
      <c r="A185" s="25" t="s">
        <v>388</v>
      </c>
      <c r="B185" s="26">
        <v>115</v>
      </c>
      <c r="C185" s="27" t="s">
        <v>272</v>
      </c>
      <c r="D185" s="27" t="s">
        <v>268</v>
      </c>
      <c r="E185" s="26" t="s">
        <v>76</v>
      </c>
      <c r="F185" s="27" t="s">
        <v>387</v>
      </c>
      <c r="G185" s="72">
        <f>K185+L185</f>
        <v>0</v>
      </c>
      <c r="H185" s="72"/>
      <c r="I185" s="72"/>
      <c r="J185" s="72"/>
      <c r="K185" s="72"/>
      <c r="L185" s="72"/>
      <c r="M185" s="72"/>
      <c r="N185" s="72"/>
      <c r="O185" s="72"/>
      <c r="P185" s="72"/>
    </row>
    <row r="186" spans="1:16" ht="38.25">
      <c r="A186" s="35" t="s">
        <v>497</v>
      </c>
      <c r="B186" s="26">
        <v>115</v>
      </c>
      <c r="C186" s="27" t="s">
        <v>272</v>
      </c>
      <c r="D186" s="27" t="s">
        <v>268</v>
      </c>
      <c r="E186" s="26" t="s">
        <v>75</v>
      </c>
      <c r="F186" s="27"/>
      <c r="G186" s="72">
        <f>G187</f>
        <v>46.8</v>
      </c>
      <c r="H186" s="72">
        <f aca="true" t="shared" si="75" ref="H186:P187">H187</f>
        <v>0</v>
      </c>
      <c r="I186" s="72">
        <f t="shared" si="75"/>
        <v>0</v>
      </c>
      <c r="J186" s="72">
        <f t="shared" si="75"/>
        <v>0</v>
      </c>
      <c r="K186" s="72">
        <f t="shared" si="75"/>
        <v>0</v>
      </c>
      <c r="L186" s="72">
        <f t="shared" si="75"/>
        <v>31.2</v>
      </c>
      <c r="M186" s="72">
        <f t="shared" si="75"/>
        <v>0</v>
      </c>
      <c r="N186" s="72">
        <f t="shared" si="75"/>
        <v>46.8</v>
      </c>
      <c r="O186" s="72">
        <f t="shared" si="75"/>
        <v>46.8</v>
      </c>
      <c r="P186" s="72">
        <f t="shared" si="75"/>
        <v>46.8</v>
      </c>
    </row>
    <row r="187" spans="1:16" ht="38.25">
      <c r="A187" s="34" t="s">
        <v>392</v>
      </c>
      <c r="B187" s="26">
        <v>115</v>
      </c>
      <c r="C187" s="27" t="s">
        <v>272</v>
      </c>
      <c r="D187" s="27" t="s">
        <v>268</v>
      </c>
      <c r="E187" s="26" t="s">
        <v>76</v>
      </c>
      <c r="F187" s="27"/>
      <c r="G187" s="72">
        <f>G188</f>
        <v>46.8</v>
      </c>
      <c r="H187" s="72">
        <f t="shared" si="75"/>
        <v>0</v>
      </c>
      <c r="I187" s="72">
        <f t="shared" si="75"/>
        <v>0</v>
      </c>
      <c r="J187" s="72">
        <f t="shared" si="75"/>
        <v>0</v>
      </c>
      <c r="K187" s="72">
        <f t="shared" si="75"/>
        <v>0</v>
      </c>
      <c r="L187" s="72">
        <f t="shared" si="75"/>
        <v>31.2</v>
      </c>
      <c r="M187" s="72">
        <f t="shared" si="75"/>
        <v>0</v>
      </c>
      <c r="N187" s="72">
        <f t="shared" si="75"/>
        <v>46.8</v>
      </c>
      <c r="O187" s="72">
        <f t="shared" si="75"/>
        <v>46.8</v>
      </c>
      <c r="P187" s="72">
        <f t="shared" si="75"/>
        <v>46.8</v>
      </c>
    </row>
    <row r="188" spans="1:16" ht="12.75">
      <c r="A188" s="25" t="s">
        <v>388</v>
      </c>
      <c r="B188" s="26">
        <v>115</v>
      </c>
      <c r="C188" s="27" t="s">
        <v>272</v>
      </c>
      <c r="D188" s="27" t="s">
        <v>268</v>
      </c>
      <c r="E188" s="26" t="s">
        <v>76</v>
      </c>
      <c r="F188" s="27" t="s">
        <v>387</v>
      </c>
      <c r="G188" s="72">
        <f>M188+N188</f>
        <v>46.8</v>
      </c>
      <c r="H188" s="72"/>
      <c r="I188" s="72"/>
      <c r="J188" s="72"/>
      <c r="K188" s="72"/>
      <c r="L188" s="72">
        <v>31.2</v>
      </c>
      <c r="M188" s="72"/>
      <c r="N188" s="72">
        <v>46.8</v>
      </c>
      <c r="O188" s="72">
        <v>46.8</v>
      </c>
      <c r="P188" s="72">
        <v>46.8</v>
      </c>
    </row>
    <row r="189" spans="1:16" ht="25.5">
      <c r="A189" s="31" t="s">
        <v>499</v>
      </c>
      <c r="B189" s="26">
        <v>115</v>
      </c>
      <c r="C189" s="27" t="s">
        <v>272</v>
      </c>
      <c r="D189" s="27" t="s">
        <v>268</v>
      </c>
      <c r="E189" s="26" t="s">
        <v>494</v>
      </c>
      <c r="F189" s="27"/>
      <c r="G189" s="72">
        <f>G190</f>
        <v>80</v>
      </c>
      <c r="H189" s="72">
        <f aca="true" t="shared" si="76" ref="H189:P190">H190</f>
        <v>0</v>
      </c>
      <c r="I189" s="72">
        <f t="shared" si="76"/>
        <v>46.8</v>
      </c>
      <c r="J189" s="72">
        <f t="shared" si="76"/>
        <v>0</v>
      </c>
      <c r="K189" s="72">
        <f t="shared" si="76"/>
        <v>0</v>
      </c>
      <c r="L189" s="72">
        <f t="shared" si="76"/>
        <v>150</v>
      </c>
      <c r="M189" s="72">
        <f t="shared" si="76"/>
        <v>0</v>
      </c>
      <c r="N189" s="72">
        <f t="shared" si="76"/>
        <v>80</v>
      </c>
      <c r="O189" s="72">
        <f t="shared" si="76"/>
        <v>80</v>
      </c>
      <c r="P189" s="72">
        <f t="shared" si="76"/>
        <v>80</v>
      </c>
    </row>
    <row r="190" spans="1:16" ht="38.25">
      <c r="A190" s="34" t="s">
        <v>392</v>
      </c>
      <c r="B190" s="26">
        <v>115</v>
      </c>
      <c r="C190" s="27" t="s">
        <v>272</v>
      </c>
      <c r="D190" s="27" t="s">
        <v>268</v>
      </c>
      <c r="E190" s="26" t="s">
        <v>78</v>
      </c>
      <c r="F190" s="27"/>
      <c r="G190" s="72">
        <f>G191</f>
        <v>80</v>
      </c>
      <c r="H190" s="72">
        <f t="shared" si="76"/>
        <v>0</v>
      </c>
      <c r="I190" s="72">
        <f t="shared" si="76"/>
        <v>46.8</v>
      </c>
      <c r="J190" s="72">
        <f t="shared" si="76"/>
        <v>0</v>
      </c>
      <c r="K190" s="72">
        <f t="shared" si="76"/>
        <v>0</v>
      </c>
      <c r="L190" s="72">
        <f t="shared" si="76"/>
        <v>150</v>
      </c>
      <c r="M190" s="72">
        <f t="shared" si="76"/>
        <v>0</v>
      </c>
      <c r="N190" s="72">
        <f t="shared" si="76"/>
        <v>80</v>
      </c>
      <c r="O190" s="72">
        <f t="shared" si="76"/>
        <v>80</v>
      </c>
      <c r="P190" s="72">
        <f t="shared" si="76"/>
        <v>80</v>
      </c>
    </row>
    <row r="191" spans="1:16" ht="12.75">
      <c r="A191" s="25" t="s">
        <v>388</v>
      </c>
      <c r="B191" s="26">
        <v>115</v>
      </c>
      <c r="C191" s="27" t="s">
        <v>272</v>
      </c>
      <c r="D191" s="27" t="s">
        <v>268</v>
      </c>
      <c r="E191" s="26" t="s">
        <v>78</v>
      </c>
      <c r="F191" s="27" t="s">
        <v>387</v>
      </c>
      <c r="G191" s="72">
        <f>M191+N191</f>
        <v>80</v>
      </c>
      <c r="H191" s="72"/>
      <c r="I191" s="72">
        <v>46.8</v>
      </c>
      <c r="J191" s="72"/>
      <c r="K191" s="72"/>
      <c r="L191" s="72">
        <v>150</v>
      </c>
      <c r="M191" s="72"/>
      <c r="N191" s="72">
        <v>80</v>
      </c>
      <c r="O191" s="72">
        <v>80</v>
      </c>
      <c r="P191" s="72">
        <v>80</v>
      </c>
    </row>
    <row r="192" spans="1:16" ht="12.75">
      <c r="A192" s="50" t="s">
        <v>54</v>
      </c>
      <c r="B192" s="26">
        <v>115</v>
      </c>
      <c r="C192" s="27" t="s">
        <v>272</v>
      </c>
      <c r="D192" s="27" t="s">
        <v>268</v>
      </c>
      <c r="E192" s="27" t="s">
        <v>124</v>
      </c>
      <c r="F192" s="27"/>
      <c r="G192" s="72">
        <f>G193+G198</f>
        <v>38842.7</v>
      </c>
      <c r="H192" s="72">
        <f aca="true" t="shared" si="77" ref="H192:P192">H193+H198</f>
        <v>0</v>
      </c>
      <c r="I192" s="72">
        <f t="shared" si="77"/>
        <v>0</v>
      </c>
      <c r="J192" s="72">
        <f t="shared" si="77"/>
        <v>0</v>
      </c>
      <c r="K192" s="72">
        <f t="shared" si="77"/>
        <v>33634.4</v>
      </c>
      <c r="L192" s="72">
        <f t="shared" si="77"/>
        <v>0</v>
      </c>
      <c r="M192" s="72">
        <f t="shared" si="77"/>
        <v>38842.7</v>
      </c>
      <c r="N192" s="72">
        <f t="shared" si="77"/>
        <v>0</v>
      </c>
      <c r="O192" s="72">
        <f t="shared" si="77"/>
        <v>39930.200000000004</v>
      </c>
      <c r="P192" s="72">
        <f t="shared" si="77"/>
        <v>39145</v>
      </c>
    </row>
    <row r="193" spans="1:16" ht="63.75">
      <c r="A193" s="31" t="s">
        <v>513</v>
      </c>
      <c r="B193" s="26">
        <v>115</v>
      </c>
      <c r="C193" s="27" t="s">
        <v>272</v>
      </c>
      <c r="D193" s="27" t="s">
        <v>268</v>
      </c>
      <c r="E193" s="27" t="s">
        <v>250</v>
      </c>
      <c r="F193" s="27"/>
      <c r="G193" s="72">
        <f>G194</f>
        <v>36335.799999999996</v>
      </c>
      <c r="H193" s="72">
        <f aca="true" t="shared" si="78" ref="H193:P193">H194</f>
        <v>0</v>
      </c>
      <c r="I193" s="72">
        <f t="shared" si="78"/>
        <v>0</v>
      </c>
      <c r="J193" s="72">
        <f t="shared" si="78"/>
        <v>0</v>
      </c>
      <c r="K193" s="72">
        <f t="shared" si="78"/>
        <v>31435.5</v>
      </c>
      <c r="L193" s="72">
        <f t="shared" si="78"/>
        <v>0</v>
      </c>
      <c r="M193" s="72">
        <f t="shared" si="78"/>
        <v>36335.799999999996</v>
      </c>
      <c r="N193" s="72">
        <f t="shared" si="78"/>
        <v>0</v>
      </c>
      <c r="O193" s="72">
        <f t="shared" si="78"/>
        <v>37353.200000000004</v>
      </c>
      <c r="P193" s="72">
        <f t="shared" si="78"/>
        <v>36618.7</v>
      </c>
    </row>
    <row r="194" spans="1:16" ht="38.25">
      <c r="A194" s="25" t="s">
        <v>381</v>
      </c>
      <c r="B194" s="26">
        <v>115</v>
      </c>
      <c r="C194" s="27" t="s">
        <v>272</v>
      </c>
      <c r="D194" s="27" t="s">
        <v>268</v>
      </c>
      <c r="E194" s="27" t="s">
        <v>251</v>
      </c>
      <c r="F194" s="27"/>
      <c r="G194" s="72">
        <f>G195+G196+G197</f>
        <v>36335.799999999996</v>
      </c>
      <c r="H194" s="72">
        <f aca="true" t="shared" si="79" ref="H194:P194">H195+H196+H197</f>
        <v>0</v>
      </c>
      <c r="I194" s="72">
        <f t="shared" si="79"/>
        <v>0</v>
      </c>
      <c r="J194" s="72">
        <f t="shared" si="79"/>
        <v>0</v>
      </c>
      <c r="K194" s="72">
        <f t="shared" si="79"/>
        <v>31435.5</v>
      </c>
      <c r="L194" s="72">
        <f t="shared" si="79"/>
        <v>0</v>
      </c>
      <c r="M194" s="72">
        <f t="shared" si="79"/>
        <v>36335.799999999996</v>
      </c>
      <c r="N194" s="72">
        <f t="shared" si="79"/>
        <v>0</v>
      </c>
      <c r="O194" s="72">
        <f t="shared" si="79"/>
        <v>37353.200000000004</v>
      </c>
      <c r="P194" s="72">
        <f t="shared" si="79"/>
        <v>36618.7</v>
      </c>
    </row>
    <row r="195" spans="1:16" ht="12.75">
      <c r="A195" s="25" t="s">
        <v>327</v>
      </c>
      <c r="B195" s="26">
        <v>115</v>
      </c>
      <c r="C195" s="27" t="s">
        <v>272</v>
      </c>
      <c r="D195" s="27" t="s">
        <v>268</v>
      </c>
      <c r="E195" s="27" t="s">
        <v>251</v>
      </c>
      <c r="F195" s="27" t="s">
        <v>299</v>
      </c>
      <c r="G195" s="72">
        <f>M195+N195</f>
        <v>35092.2</v>
      </c>
      <c r="H195" s="72"/>
      <c r="I195" s="72"/>
      <c r="J195" s="72"/>
      <c r="K195" s="72">
        <v>30219.5</v>
      </c>
      <c r="L195" s="72"/>
      <c r="M195" s="72">
        <v>35092.2</v>
      </c>
      <c r="N195" s="72"/>
      <c r="O195" s="72">
        <v>36075.9</v>
      </c>
      <c r="P195" s="72">
        <v>35365.7</v>
      </c>
    </row>
    <row r="196" spans="1:16" ht="12.75">
      <c r="A196" s="25" t="s">
        <v>173</v>
      </c>
      <c r="B196" s="26">
        <v>115</v>
      </c>
      <c r="C196" s="27" t="s">
        <v>272</v>
      </c>
      <c r="D196" s="27" t="s">
        <v>268</v>
      </c>
      <c r="E196" s="27" t="s">
        <v>251</v>
      </c>
      <c r="F196" s="27" t="s">
        <v>324</v>
      </c>
      <c r="G196" s="72">
        <f>M196+N196</f>
        <v>1203.6</v>
      </c>
      <c r="H196" s="72"/>
      <c r="I196" s="72"/>
      <c r="J196" s="72"/>
      <c r="K196" s="72">
        <v>1188.4</v>
      </c>
      <c r="L196" s="72"/>
      <c r="M196" s="72">
        <v>1203.6</v>
      </c>
      <c r="N196" s="72"/>
      <c r="O196" s="72">
        <v>1237.3</v>
      </c>
      <c r="P196" s="72">
        <v>1213</v>
      </c>
    </row>
    <row r="197" spans="1:16" ht="12.75">
      <c r="A197" s="25" t="s">
        <v>322</v>
      </c>
      <c r="B197" s="26">
        <v>115</v>
      </c>
      <c r="C197" s="27" t="s">
        <v>272</v>
      </c>
      <c r="D197" s="27" t="s">
        <v>268</v>
      </c>
      <c r="E197" s="27" t="s">
        <v>251</v>
      </c>
      <c r="F197" s="27" t="s">
        <v>323</v>
      </c>
      <c r="G197" s="72">
        <f>M197+N197</f>
        <v>40</v>
      </c>
      <c r="H197" s="72"/>
      <c r="I197" s="72"/>
      <c r="J197" s="72"/>
      <c r="K197" s="72">
        <v>27.6</v>
      </c>
      <c r="L197" s="72"/>
      <c r="M197" s="72">
        <v>40</v>
      </c>
      <c r="N197" s="72"/>
      <c r="O197" s="72">
        <v>40</v>
      </c>
      <c r="P197" s="72">
        <v>40</v>
      </c>
    </row>
    <row r="198" spans="1:16" ht="25.5">
      <c r="A198" s="180" t="s">
        <v>612</v>
      </c>
      <c r="B198" s="26">
        <v>115</v>
      </c>
      <c r="C198" s="27" t="s">
        <v>272</v>
      </c>
      <c r="D198" s="27" t="s">
        <v>268</v>
      </c>
      <c r="E198" s="27" t="s">
        <v>252</v>
      </c>
      <c r="F198" s="27"/>
      <c r="G198" s="72">
        <f>G199</f>
        <v>2506.9</v>
      </c>
      <c r="H198" s="72">
        <f aca="true" t="shared" si="80" ref="H198:P198">H199</f>
        <v>0</v>
      </c>
      <c r="I198" s="72">
        <f t="shared" si="80"/>
        <v>0</v>
      </c>
      <c r="J198" s="72">
        <f t="shared" si="80"/>
        <v>0</v>
      </c>
      <c r="K198" s="72">
        <f t="shared" si="80"/>
        <v>2198.9</v>
      </c>
      <c r="L198" s="72">
        <f t="shared" si="80"/>
        <v>0</v>
      </c>
      <c r="M198" s="72">
        <f t="shared" si="80"/>
        <v>2506.9</v>
      </c>
      <c r="N198" s="72">
        <f t="shared" si="80"/>
        <v>0</v>
      </c>
      <c r="O198" s="72">
        <f t="shared" si="80"/>
        <v>2577</v>
      </c>
      <c r="P198" s="72">
        <f t="shared" si="80"/>
        <v>2526.3</v>
      </c>
    </row>
    <row r="199" spans="1:16" ht="12.75">
      <c r="A199" s="25" t="s">
        <v>337</v>
      </c>
      <c r="B199" s="26">
        <v>115</v>
      </c>
      <c r="C199" s="27" t="s">
        <v>272</v>
      </c>
      <c r="D199" s="27" t="s">
        <v>268</v>
      </c>
      <c r="E199" s="27" t="s">
        <v>253</v>
      </c>
      <c r="F199" s="27"/>
      <c r="G199" s="72">
        <f>G200+G201+G202</f>
        <v>2506.9</v>
      </c>
      <c r="H199" s="72">
        <f aca="true" t="shared" si="81" ref="H199:P199">H200+H201+H202</f>
        <v>0</v>
      </c>
      <c r="I199" s="72">
        <f t="shared" si="81"/>
        <v>0</v>
      </c>
      <c r="J199" s="72">
        <f t="shared" si="81"/>
        <v>0</v>
      </c>
      <c r="K199" s="72">
        <f t="shared" si="81"/>
        <v>2198.9</v>
      </c>
      <c r="L199" s="72">
        <f t="shared" si="81"/>
        <v>0</v>
      </c>
      <c r="M199" s="72">
        <f t="shared" si="81"/>
        <v>2506.9</v>
      </c>
      <c r="N199" s="72">
        <f t="shared" si="81"/>
        <v>0</v>
      </c>
      <c r="O199" s="72">
        <f t="shared" si="81"/>
        <v>2577</v>
      </c>
      <c r="P199" s="72">
        <f t="shared" si="81"/>
        <v>2526.3</v>
      </c>
    </row>
    <row r="200" spans="1:16" ht="12.75">
      <c r="A200" s="25" t="s">
        <v>320</v>
      </c>
      <c r="B200" s="26">
        <v>115</v>
      </c>
      <c r="C200" s="27" t="s">
        <v>272</v>
      </c>
      <c r="D200" s="27" t="s">
        <v>268</v>
      </c>
      <c r="E200" s="27" t="s">
        <v>253</v>
      </c>
      <c r="F200" s="27" t="s">
        <v>321</v>
      </c>
      <c r="G200" s="72">
        <f>M200+N200</f>
        <v>2251.4</v>
      </c>
      <c r="H200" s="72"/>
      <c r="I200" s="72"/>
      <c r="J200" s="72"/>
      <c r="K200" s="72">
        <v>2119.2</v>
      </c>
      <c r="L200" s="72"/>
      <c r="M200" s="72">
        <v>2251.4</v>
      </c>
      <c r="N200" s="72"/>
      <c r="O200" s="72">
        <v>2314.5</v>
      </c>
      <c r="P200" s="72">
        <v>2268.9</v>
      </c>
    </row>
    <row r="201" spans="1:16" ht="12.75">
      <c r="A201" s="25" t="s">
        <v>173</v>
      </c>
      <c r="B201" s="26">
        <v>115</v>
      </c>
      <c r="C201" s="27" t="s">
        <v>272</v>
      </c>
      <c r="D201" s="27" t="s">
        <v>268</v>
      </c>
      <c r="E201" s="27" t="s">
        <v>253</v>
      </c>
      <c r="F201" s="27" t="s">
        <v>324</v>
      </c>
      <c r="G201" s="72">
        <f>M201+N201</f>
        <v>248.5</v>
      </c>
      <c r="H201" s="72"/>
      <c r="I201" s="72"/>
      <c r="J201" s="72"/>
      <c r="K201" s="72">
        <v>71.4</v>
      </c>
      <c r="L201" s="72"/>
      <c r="M201" s="72">
        <v>248.5</v>
      </c>
      <c r="N201" s="72"/>
      <c r="O201" s="72">
        <v>255.5</v>
      </c>
      <c r="P201" s="72">
        <v>250.4</v>
      </c>
    </row>
    <row r="202" spans="1:16" ht="12.75">
      <c r="A202" s="25" t="s">
        <v>322</v>
      </c>
      <c r="B202" s="26">
        <v>115</v>
      </c>
      <c r="C202" s="27" t="s">
        <v>272</v>
      </c>
      <c r="D202" s="27" t="s">
        <v>268</v>
      </c>
      <c r="E202" s="27" t="s">
        <v>253</v>
      </c>
      <c r="F202" s="27" t="s">
        <v>323</v>
      </c>
      <c r="G202" s="72">
        <f>M202+N202</f>
        <v>7</v>
      </c>
      <c r="H202" s="72"/>
      <c r="I202" s="72"/>
      <c r="J202" s="72"/>
      <c r="K202" s="72">
        <v>8.3</v>
      </c>
      <c r="L202" s="72"/>
      <c r="M202" s="72">
        <v>7</v>
      </c>
      <c r="N202" s="72"/>
      <c r="O202" s="72">
        <v>7</v>
      </c>
      <c r="P202" s="72">
        <v>7</v>
      </c>
    </row>
    <row r="203" spans="1:16" ht="25.5">
      <c r="A203" s="31" t="s">
        <v>514</v>
      </c>
      <c r="B203" s="26">
        <v>115</v>
      </c>
      <c r="C203" s="27" t="s">
        <v>272</v>
      </c>
      <c r="D203" s="27" t="s">
        <v>267</v>
      </c>
      <c r="E203" s="27" t="s">
        <v>430</v>
      </c>
      <c r="F203" s="27"/>
      <c r="G203" s="72">
        <f>G204</f>
        <v>17</v>
      </c>
      <c r="H203" s="72">
        <f aca="true" t="shared" si="82" ref="H203:P206">H204</f>
        <v>0</v>
      </c>
      <c r="I203" s="72">
        <f t="shared" si="82"/>
        <v>0</v>
      </c>
      <c r="J203" s="72">
        <f t="shared" si="82"/>
        <v>0</v>
      </c>
      <c r="K203" s="72">
        <f t="shared" si="82"/>
        <v>10</v>
      </c>
      <c r="L203" s="72">
        <f t="shared" si="82"/>
        <v>0</v>
      </c>
      <c r="M203" s="72">
        <f t="shared" si="82"/>
        <v>17</v>
      </c>
      <c r="N203" s="72">
        <f t="shared" si="82"/>
        <v>0</v>
      </c>
      <c r="O203" s="72">
        <f t="shared" si="82"/>
        <v>17</v>
      </c>
      <c r="P203" s="72">
        <f t="shared" si="82"/>
        <v>17</v>
      </c>
    </row>
    <row r="204" spans="1:16" ht="25.5">
      <c r="A204" s="36" t="s">
        <v>501</v>
      </c>
      <c r="B204" s="26">
        <v>115</v>
      </c>
      <c r="C204" s="27" t="s">
        <v>272</v>
      </c>
      <c r="D204" s="27" t="s">
        <v>267</v>
      </c>
      <c r="E204" s="27" t="s">
        <v>104</v>
      </c>
      <c r="F204" s="27"/>
      <c r="G204" s="72">
        <f>G205</f>
        <v>17</v>
      </c>
      <c r="H204" s="72">
        <f t="shared" si="82"/>
        <v>0</v>
      </c>
      <c r="I204" s="72">
        <f t="shared" si="82"/>
        <v>0</v>
      </c>
      <c r="J204" s="72">
        <f t="shared" si="82"/>
        <v>0</v>
      </c>
      <c r="K204" s="72">
        <f t="shared" si="82"/>
        <v>10</v>
      </c>
      <c r="L204" s="72">
        <f t="shared" si="82"/>
        <v>0</v>
      </c>
      <c r="M204" s="72">
        <f t="shared" si="82"/>
        <v>17</v>
      </c>
      <c r="N204" s="72">
        <f t="shared" si="82"/>
        <v>0</v>
      </c>
      <c r="O204" s="72">
        <f t="shared" si="82"/>
        <v>17</v>
      </c>
      <c r="P204" s="72">
        <f t="shared" si="82"/>
        <v>17</v>
      </c>
    </row>
    <row r="205" spans="1:16" ht="25.5">
      <c r="A205" s="116" t="s">
        <v>610</v>
      </c>
      <c r="B205" s="26">
        <v>115</v>
      </c>
      <c r="C205" s="27" t="s">
        <v>272</v>
      </c>
      <c r="D205" s="27" t="s">
        <v>267</v>
      </c>
      <c r="E205" s="27" t="s">
        <v>606</v>
      </c>
      <c r="F205" s="27"/>
      <c r="G205" s="72">
        <f>G206</f>
        <v>17</v>
      </c>
      <c r="H205" s="72">
        <f t="shared" si="82"/>
        <v>0</v>
      </c>
      <c r="I205" s="72">
        <f t="shared" si="82"/>
        <v>0</v>
      </c>
      <c r="J205" s="72">
        <f t="shared" si="82"/>
        <v>0</v>
      </c>
      <c r="K205" s="72">
        <f t="shared" si="82"/>
        <v>10</v>
      </c>
      <c r="L205" s="72">
        <f t="shared" si="82"/>
        <v>0</v>
      </c>
      <c r="M205" s="72">
        <f t="shared" si="82"/>
        <v>17</v>
      </c>
      <c r="N205" s="72">
        <f t="shared" si="82"/>
        <v>0</v>
      </c>
      <c r="O205" s="72">
        <f t="shared" si="82"/>
        <v>17</v>
      </c>
      <c r="P205" s="72">
        <f t="shared" si="82"/>
        <v>17</v>
      </c>
    </row>
    <row r="206" spans="1:16" ht="12.75">
      <c r="A206" s="31" t="s">
        <v>242</v>
      </c>
      <c r="B206" s="26">
        <v>115</v>
      </c>
      <c r="C206" s="27" t="s">
        <v>272</v>
      </c>
      <c r="D206" s="27" t="s">
        <v>267</v>
      </c>
      <c r="E206" s="27" t="s">
        <v>607</v>
      </c>
      <c r="F206" s="27"/>
      <c r="G206" s="72">
        <f>G207</f>
        <v>17</v>
      </c>
      <c r="H206" s="72">
        <f t="shared" si="82"/>
        <v>0</v>
      </c>
      <c r="I206" s="72">
        <f t="shared" si="82"/>
        <v>0</v>
      </c>
      <c r="J206" s="72">
        <f t="shared" si="82"/>
        <v>0</v>
      </c>
      <c r="K206" s="72">
        <f t="shared" si="82"/>
        <v>10</v>
      </c>
      <c r="L206" s="72">
        <f t="shared" si="82"/>
        <v>0</v>
      </c>
      <c r="M206" s="72">
        <f t="shared" si="82"/>
        <v>17</v>
      </c>
      <c r="N206" s="72">
        <f t="shared" si="82"/>
        <v>0</v>
      </c>
      <c r="O206" s="72">
        <f t="shared" si="82"/>
        <v>17</v>
      </c>
      <c r="P206" s="72">
        <f t="shared" si="82"/>
        <v>17</v>
      </c>
    </row>
    <row r="207" spans="1:16" ht="12.75">
      <c r="A207" s="25" t="s">
        <v>339</v>
      </c>
      <c r="B207" s="26">
        <v>115</v>
      </c>
      <c r="C207" s="27" t="s">
        <v>272</v>
      </c>
      <c r="D207" s="27" t="s">
        <v>267</v>
      </c>
      <c r="E207" s="27" t="s">
        <v>607</v>
      </c>
      <c r="F207" s="27" t="s">
        <v>338</v>
      </c>
      <c r="G207" s="72">
        <f>M207+N207</f>
        <v>17</v>
      </c>
      <c r="H207" s="72"/>
      <c r="I207" s="72"/>
      <c r="J207" s="72"/>
      <c r="K207" s="72">
        <v>10</v>
      </c>
      <c r="L207" s="72"/>
      <c r="M207" s="72">
        <v>17</v>
      </c>
      <c r="N207" s="72"/>
      <c r="O207" s="72">
        <v>17</v>
      </c>
      <c r="P207" s="72">
        <v>17</v>
      </c>
    </row>
    <row r="208" spans="1:16" ht="12.75">
      <c r="A208" s="25" t="s">
        <v>280</v>
      </c>
      <c r="B208" s="26">
        <v>115</v>
      </c>
      <c r="C208" s="27" t="s">
        <v>269</v>
      </c>
      <c r="D208" s="27"/>
      <c r="E208" s="27"/>
      <c r="F208" s="27"/>
      <c r="G208" s="72">
        <f>G209+G215</f>
        <v>9145</v>
      </c>
      <c r="H208" s="72" t="e">
        <f aca="true" t="shared" si="83" ref="H208:P208">H209+H215</f>
        <v>#REF!</v>
      </c>
      <c r="I208" s="72" t="e">
        <f t="shared" si="83"/>
        <v>#REF!</v>
      </c>
      <c r="J208" s="72">
        <f t="shared" si="83"/>
        <v>0</v>
      </c>
      <c r="K208" s="72">
        <f t="shared" si="83"/>
        <v>0</v>
      </c>
      <c r="L208" s="72">
        <f t="shared" si="83"/>
        <v>5195.4</v>
      </c>
      <c r="M208" s="72">
        <f t="shared" si="83"/>
        <v>0</v>
      </c>
      <c r="N208" s="72">
        <f t="shared" si="83"/>
        <v>9145</v>
      </c>
      <c r="O208" s="72">
        <f t="shared" si="83"/>
        <v>9145</v>
      </c>
      <c r="P208" s="72">
        <f t="shared" si="83"/>
        <v>9145</v>
      </c>
    </row>
    <row r="209" spans="1:16" ht="12.75">
      <c r="A209" s="25" t="s">
        <v>282</v>
      </c>
      <c r="B209" s="26">
        <v>115</v>
      </c>
      <c r="C209" s="27" t="s">
        <v>269</v>
      </c>
      <c r="D209" s="27" t="s">
        <v>266</v>
      </c>
      <c r="E209" s="27"/>
      <c r="F209" s="27"/>
      <c r="G209" s="72">
        <f>G210</f>
        <v>3985</v>
      </c>
      <c r="H209" s="72">
        <f aca="true" t="shared" si="84" ref="H209:P213">H210</f>
        <v>0</v>
      </c>
      <c r="I209" s="72">
        <f t="shared" si="84"/>
        <v>0</v>
      </c>
      <c r="J209" s="72">
        <f t="shared" si="84"/>
        <v>0</v>
      </c>
      <c r="K209" s="72">
        <f t="shared" si="84"/>
        <v>0</v>
      </c>
      <c r="L209" s="72">
        <f t="shared" si="84"/>
        <v>1823.3</v>
      </c>
      <c r="M209" s="72">
        <f t="shared" si="84"/>
        <v>0</v>
      </c>
      <c r="N209" s="72">
        <f t="shared" si="84"/>
        <v>3985</v>
      </c>
      <c r="O209" s="72">
        <f t="shared" si="84"/>
        <v>3985</v>
      </c>
      <c r="P209" s="72">
        <f t="shared" si="84"/>
        <v>3985</v>
      </c>
    </row>
    <row r="210" spans="1:16" ht="25.5">
      <c r="A210" s="25" t="s">
        <v>389</v>
      </c>
      <c r="B210" s="26">
        <v>115</v>
      </c>
      <c r="C210" s="27" t="s">
        <v>269</v>
      </c>
      <c r="D210" s="27" t="s">
        <v>266</v>
      </c>
      <c r="E210" s="26" t="s">
        <v>489</v>
      </c>
      <c r="F210" s="27"/>
      <c r="G210" s="72">
        <f>G211</f>
        <v>3985</v>
      </c>
      <c r="H210" s="72">
        <f t="shared" si="84"/>
        <v>0</v>
      </c>
      <c r="I210" s="72">
        <f t="shared" si="84"/>
        <v>0</v>
      </c>
      <c r="J210" s="72">
        <f t="shared" si="84"/>
        <v>0</v>
      </c>
      <c r="K210" s="72">
        <f t="shared" si="84"/>
        <v>0</v>
      </c>
      <c r="L210" s="72">
        <f t="shared" si="84"/>
        <v>1823.3</v>
      </c>
      <c r="M210" s="72">
        <f t="shared" si="84"/>
        <v>0</v>
      </c>
      <c r="N210" s="72">
        <f t="shared" si="84"/>
        <v>3985</v>
      </c>
      <c r="O210" s="72">
        <f t="shared" si="84"/>
        <v>3985</v>
      </c>
      <c r="P210" s="72">
        <f t="shared" si="84"/>
        <v>3985</v>
      </c>
    </row>
    <row r="211" spans="1:16" ht="12.75">
      <c r="A211" s="51" t="s">
        <v>24</v>
      </c>
      <c r="B211" s="26">
        <v>115</v>
      </c>
      <c r="C211" s="27" t="s">
        <v>269</v>
      </c>
      <c r="D211" s="27" t="s">
        <v>266</v>
      </c>
      <c r="E211" s="26" t="s">
        <v>490</v>
      </c>
      <c r="F211" s="27"/>
      <c r="G211" s="72">
        <f>G212</f>
        <v>3985</v>
      </c>
      <c r="H211" s="72">
        <f t="shared" si="84"/>
        <v>0</v>
      </c>
      <c r="I211" s="72">
        <f t="shared" si="84"/>
        <v>0</v>
      </c>
      <c r="J211" s="72">
        <f t="shared" si="84"/>
        <v>0</v>
      </c>
      <c r="K211" s="72">
        <f t="shared" si="84"/>
        <v>0</v>
      </c>
      <c r="L211" s="72">
        <f t="shared" si="84"/>
        <v>1823.3</v>
      </c>
      <c r="M211" s="72">
        <f t="shared" si="84"/>
        <v>0</v>
      </c>
      <c r="N211" s="72">
        <f t="shared" si="84"/>
        <v>3985</v>
      </c>
      <c r="O211" s="72">
        <f t="shared" si="84"/>
        <v>3985</v>
      </c>
      <c r="P211" s="72">
        <f t="shared" si="84"/>
        <v>3985</v>
      </c>
    </row>
    <row r="212" spans="1:16" ht="51">
      <c r="A212" s="51" t="s">
        <v>517</v>
      </c>
      <c r="B212" s="26">
        <v>115</v>
      </c>
      <c r="C212" s="27" t="s">
        <v>269</v>
      </c>
      <c r="D212" s="27" t="s">
        <v>266</v>
      </c>
      <c r="E212" s="26" t="s">
        <v>114</v>
      </c>
      <c r="F212" s="27"/>
      <c r="G212" s="72">
        <f>G213</f>
        <v>3985</v>
      </c>
      <c r="H212" s="72">
        <f t="shared" si="84"/>
        <v>0</v>
      </c>
      <c r="I212" s="72">
        <f t="shared" si="84"/>
        <v>0</v>
      </c>
      <c r="J212" s="72">
        <f t="shared" si="84"/>
        <v>0</v>
      </c>
      <c r="K212" s="72">
        <f t="shared" si="84"/>
        <v>0</v>
      </c>
      <c r="L212" s="72">
        <f t="shared" si="84"/>
        <v>1823.3</v>
      </c>
      <c r="M212" s="72">
        <f t="shared" si="84"/>
        <v>0</v>
      </c>
      <c r="N212" s="72">
        <f t="shared" si="84"/>
        <v>3985</v>
      </c>
      <c r="O212" s="72">
        <f t="shared" si="84"/>
        <v>3985</v>
      </c>
      <c r="P212" s="72">
        <f t="shared" si="84"/>
        <v>3985</v>
      </c>
    </row>
    <row r="213" spans="1:16" ht="38.25">
      <c r="A213" s="34" t="s">
        <v>392</v>
      </c>
      <c r="B213" s="26">
        <v>115</v>
      </c>
      <c r="C213" s="27" t="s">
        <v>269</v>
      </c>
      <c r="D213" s="27" t="s">
        <v>266</v>
      </c>
      <c r="E213" s="26" t="s">
        <v>115</v>
      </c>
      <c r="F213" s="27"/>
      <c r="G213" s="72">
        <f>G214</f>
        <v>3985</v>
      </c>
      <c r="H213" s="72">
        <f t="shared" si="84"/>
        <v>0</v>
      </c>
      <c r="I213" s="72">
        <f t="shared" si="84"/>
        <v>0</v>
      </c>
      <c r="J213" s="72">
        <f t="shared" si="84"/>
        <v>0</v>
      </c>
      <c r="K213" s="72">
        <f t="shared" si="84"/>
        <v>0</v>
      </c>
      <c r="L213" s="72">
        <f t="shared" si="84"/>
        <v>1823.3</v>
      </c>
      <c r="M213" s="72">
        <f t="shared" si="84"/>
        <v>0</v>
      </c>
      <c r="N213" s="72">
        <f t="shared" si="84"/>
        <v>3985</v>
      </c>
      <c r="O213" s="72">
        <f t="shared" si="84"/>
        <v>3985</v>
      </c>
      <c r="P213" s="72">
        <f t="shared" si="84"/>
        <v>3985</v>
      </c>
    </row>
    <row r="214" spans="1:16" ht="12.75">
      <c r="A214" s="25" t="s">
        <v>388</v>
      </c>
      <c r="B214" s="26">
        <v>115</v>
      </c>
      <c r="C214" s="27" t="s">
        <v>269</v>
      </c>
      <c r="D214" s="27" t="s">
        <v>266</v>
      </c>
      <c r="E214" s="26" t="s">
        <v>115</v>
      </c>
      <c r="F214" s="27" t="s">
        <v>387</v>
      </c>
      <c r="G214" s="72">
        <f>M214+N214</f>
        <v>3985</v>
      </c>
      <c r="H214" s="72"/>
      <c r="I214" s="72"/>
      <c r="J214" s="72"/>
      <c r="K214" s="72"/>
      <c r="L214" s="72">
        <v>1823.3</v>
      </c>
      <c r="M214" s="72"/>
      <c r="N214" s="72">
        <v>3985</v>
      </c>
      <c r="O214" s="72">
        <v>3985</v>
      </c>
      <c r="P214" s="72">
        <v>3985</v>
      </c>
    </row>
    <row r="215" spans="1:16" ht="12.75">
      <c r="A215" s="25" t="s">
        <v>291</v>
      </c>
      <c r="B215" s="26">
        <v>115</v>
      </c>
      <c r="C215" s="27" t="s">
        <v>269</v>
      </c>
      <c r="D215" s="27" t="s">
        <v>264</v>
      </c>
      <c r="E215" s="27"/>
      <c r="F215" s="27"/>
      <c r="G215" s="72">
        <f>G216</f>
        <v>5160</v>
      </c>
      <c r="H215" s="72" t="e">
        <f aca="true" t="shared" si="85" ref="H215:P218">H216</f>
        <v>#REF!</v>
      </c>
      <c r="I215" s="72" t="e">
        <f t="shared" si="85"/>
        <v>#REF!</v>
      </c>
      <c r="J215" s="72">
        <f t="shared" si="85"/>
        <v>0</v>
      </c>
      <c r="K215" s="72">
        <f t="shared" si="85"/>
        <v>0</v>
      </c>
      <c r="L215" s="72">
        <f t="shared" si="85"/>
        <v>3372.1</v>
      </c>
      <c r="M215" s="72">
        <f t="shared" si="85"/>
        <v>0</v>
      </c>
      <c r="N215" s="72">
        <f t="shared" si="85"/>
        <v>5160</v>
      </c>
      <c r="O215" s="72">
        <f>O216</f>
        <v>5160</v>
      </c>
      <c r="P215" s="72">
        <f t="shared" si="85"/>
        <v>5160</v>
      </c>
    </row>
    <row r="216" spans="1:16" ht="25.5">
      <c r="A216" s="25" t="s">
        <v>178</v>
      </c>
      <c r="B216" s="26">
        <v>115</v>
      </c>
      <c r="C216" s="27" t="s">
        <v>269</v>
      </c>
      <c r="D216" s="27" t="s">
        <v>264</v>
      </c>
      <c r="E216" s="27" t="s">
        <v>489</v>
      </c>
      <c r="F216" s="27"/>
      <c r="G216" s="72">
        <f>G217</f>
        <v>5160</v>
      </c>
      <c r="H216" s="72" t="e">
        <f t="shared" si="85"/>
        <v>#REF!</v>
      </c>
      <c r="I216" s="72" t="e">
        <f t="shared" si="85"/>
        <v>#REF!</v>
      </c>
      <c r="J216" s="72">
        <f t="shared" si="85"/>
        <v>0</v>
      </c>
      <c r="K216" s="72">
        <f t="shared" si="85"/>
        <v>0</v>
      </c>
      <c r="L216" s="72">
        <f t="shared" si="85"/>
        <v>3372.1</v>
      </c>
      <c r="M216" s="72">
        <f t="shared" si="85"/>
        <v>0</v>
      </c>
      <c r="N216" s="72">
        <f t="shared" si="85"/>
        <v>5160</v>
      </c>
      <c r="O216" s="72">
        <f t="shared" si="85"/>
        <v>5160</v>
      </c>
      <c r="P216" s="72">
        <f t="shared" si="85"/>
        <v>5160</v>
      </c>
    </row>
    <row r="217" spans="1:16" ht="12.75">
      <c r="A217" s="31" t="s">
        <v>343</v>
      </c>
      <c r="B217" s="26">
        <v>115</v>
      </c>
      <c r="C217" s="27" t="s">
        <v>269</v>
      </c>
      <c r="D217" s="27" t="s">
        <v>264</v>
      </c>
      <c r="E217" s="27" t="s">
        <v>495</v>
      </c>
      <c r="F217" s="23"/>
      <c r="G217" s="72">
        <f>G218</f>
        <v>5160</v>
      </c>
      <c r="H217" s="72" t="e">
        <f t="shared" si="85"/>
        <v>#REF!</v>
      </c>
      <c r="I217" s="72" t="e">
        <f t="shared" si="85"/>
        <v>#REF!</v>
      </c>
      <c r="J217" s="72">
        <f t="shared" si="85"/>
        <v>0</v>
      </c>
      <c r="K217" s="72">
        <f t="shared" si="85"/>
        <v>0</v>
      </c>
      <c r="L217" s="72">
        <f t="shared" si="85"/>
        <v>3372.1</v>
      </c>
      <c r="M217" s="72">
        <f t="shared" si="85"/>
        <v>0</v>
      </c>
      <c r="N217" s="72">
        <f t="shared" si="85"/>
        <v>5160</v>
      </c>
      <c r="O217" s="72">
        <f t="shared" si="85"/>
        <v>5160</v>
      </c>
      <c r="P217" s="72">
        <f t="shared" si="85"/>
        <v>5160</v>
      </c>
    </row>
    <row r="218" spans="1:16" ht="25.5">
      <c r="A218" s="49" t="s">
        <v>524</v>
      </c>
      <c r="B218" s="26">
        <v>115</v>
      </c>
      <c r="C218" s="27" t="s">
        <v>269</v>
      </c>
      <c r="D218" s="27" t="s">
        <v>264</v>
      </c>
      <c r="E218" s="27" t="s">
        <v>116</v>
      </c>
      <c r="F218" s="23"/>
      <c r="G218" s="72">
        <f>G219</f>
        <v>5160</v>
      </c>
      <c r="H218" s="72" t="e">
        <f t="shared" si="85"/>
        <v>#REF!</v>
      </c>
      <c r="I218" s="72" t="e">
        <f t="shared" si="85"/>
        <v>#REF!</v>
      </c>
      <c r="J218" s="72">
        <f t="shared" si="85"/>
        <v>0</v>
      </c>
      <c r="K218" s="72">
        <f t="shared" si="85"/>
        <v>0</v>
      </c>
      <c r="L218" s="72">
        <f t="shared" si="85"/>
        <v>3372.1</v>
      </c>
      <c r="M218" s="72">
        <f t="shared" si="85"/>
        <v>0</v>
      </c>
      <c r="N218" s="72">
        <f t="shared" si="85"/>
        <v>5160</v>
      </c>
      <c r="O218" s="72">
        <f t="shared" si="85"/>
        <v>5160</v>
      </c>
      <c r="P218" s="72">
        <f t="shared" si="85"/>
        <v>5160</v>
      </c>
    </row>
    <row r="219" spans="1:16" ht="38.25">
      <c r="A219" s="34" t="s">
        <v>392</v>
      </c>
      <c r="B219" s="26">
        <v>115</v>
      </c>
      <c r="C219" s="27" t="s">
        <v>269</v>
      </c>
      <c r="D219" s="27" t="s">
        <v>264</v>
      </c>
      <c r="E219" s="27" t="s">
        <v>117</v>
      </c>
      <c r="F219" s="27"/>
      <c r="G219" s="72">
        <f>G220+G221</f>
        <v>5160</v>
      </c>
      <c r="H219" s="72" t="e">
        <f aca="true" t="shared" si="86" ref="H219:P219">H220+H221</f>
        <v>#REF!</v>
      </c>
      <c r="I219" s="72" t="e">
        <f t="shared" si="86"/>
        <v>#REF!</v>
      </c>
      <c r="J219" s="72">
        <f t="shared" si="86"/>
        <v>0</v>
      </c>
      <c r="K219" s="72">
        <f t="shared" si="86"/>
        <v>0</v>
      </c>
      <c r="L219" s="72">
        <f t="shared" si="86"/>
        <v>3372.1</v>
      </c>
      <c r="M219" s="72">
        <f t="shared" si="86"/>
        <v>0</v>
      </c>
      <c r="N219" s="72">
        <f t="shared" si="86"/>
        <v>5160</v>
      </c>
      <c r="O219" s="72">
        <f t="shared" si="86"/>
        <v>5160</v>
      </c>
      <c r="P219" s="72">
        <f t="shared" si="86"/>
        <v>5160</v>
      </c>
    </row>
    <row r="220" spans="1:16" ht="12.75">
      <c r="A220" s="25" t="s">
        <v>173</v>
      </c>
      <c r="B220" s="26">
        <v>115</v>
      </c>
      <c r="C220" s="27" t="s">
        <v>269</v>
      </c>
      <c r="D220" s="27" t="s">
        <v>264</v>
      </c>
      <c r="E220" s="27" t="s">
        <v>117</v>
      </c>
      <c r="F220" s="27" t="s">
        <v>324</v>
      </c>
      <c r="G220" s="72">
        <f>M220+N220</f>
        <v>51.6</v>
      </c>
      <c r="H220" s="72"/>
      <c r="I220" s="72">
        <v>4210</v>
      </c>
      <c r="J220" s="72"/>
      <c r="K220" s="72"/>
      <c r="L220" s="72">
        <v>33.7</v>
      </c>
      <c r="M220" s="72"/>
      <c r="N220" s="72">
        <v>51.6</v>
      </c>
      <c r="O220" s="72">
        <v>51.6</v>
      </c>
      <c r="P220" s="72">
        <v>51.6</v>
      </c>
    </row>
    <row r="221" spans="1:16" ht="12.75">
      <c r="A221" s="25" t="s">
        <v>388</v>
      </c>
      <c r="B221" s="26">
        <v>115</v>
      </c>
      <c r="C221" s="27" t="s">
        <v>269</v>
      </c>
      <c r="D221" s="27" t="s">
        <v>264</v>
      </c>
      <c r="E221" s="27" t="s">
        <v>117</v>
      </c>
      <c r="F221" s="27" t="s">
        <v>387</v>
      </c>
      <c r="G221" s="72">
        <f>M221+N221</f>
        <v>5108.4</v>
      </c>
      <c r="H221" s="72" t="e">
        <f>#REF!+#REF!</f>
        <v>#REF!</v>
      </c>
      <c r="I221" s="72" t="e">
        <f>#REF!+#REF!</f>
        <v>#REF!</v>
      </c>
      <c r="J221" s="72"/>
      <c r="K221" s="72"/>
      <c r="L221" s="72">
        <v>3338.4</v>
      </c>
      <c r="M221" s="72"/>
      <c r="N221" s="72">
        <v>5108.4</v>
      </c>
      <c r="O221" s="72">
        <v>5108.4</v>
      </c>
      <c r="P221" s="72">
        <v>5108.4</v>
      </c>
    </row>
    <row r="222" spans="1:16" ht="12.75">
      <c r="A222" s="25" t="s">
        <v>306</v>
      </c>
      <c r="B222" s="26">
        <v>115</v>
      </c>
      <c r="C222" s="27" t="s">
        <v>286</v>
      </c>
      <c r="D222" s="27"/>
      <c r="E222" s="27"/>
      <c r="F222" s="27"/>
      <c r="G222" s="72">
        <f>G223</f>
        <v>392.5</v>
      </c>
      <c r="H222" s="72">
        <f aca="true" t="shared" si="87" ref="H222:P223">H223</f>
        <v>0</v>
      </c>
      <c r="I222" s="72">
        <f t="shared" si="87"/>
        <v>0</v>
      </c>
      <c r="J222" s="72">
        <f t="shared" si="87"/>
        <v>0</v>
      </c>
      <c r="K222" s="72">
        <f t="shared" si="87"/>
        <v>287.2</v>
      </c>
      <c r="L222" s="72">
        <f t="shared" si="87"/>
        <v>0</v>
      </c>
      <c r="M222" s="72">
        <f t="shared" si="87"/>
        <v>190</v>
      </c>
      <c r="N222" s="72">
        <f t="shared" si="87"/>
        <v>202.5</v>
      </c>
      <c r="O222" s="72">
        <f t="shared" si="87"/>
        <v>392.5</v>
      </c>
      <c r="P222" s="72">
        <f t="shared" si="87"/>
        <v>392.5</v>
      </c>
    </row>
    <row r="223" spans="1:16" ht="12.75">
      <c r="A223" s="25" t="s">
        <v>307</v>
      </c>
      <c r="B223" s="26">
        <v>115</v>
      </c>
      <c r="C223" s="27" t="s">
        <v>286</v>
      </c>
      <c r="D223" s="27" t="s">
        <v>267</v>
      </c>
      <c r="E223" s="27"/>
      <c r="F223" s="27"/>
      <c r="G223" s="72">
        <f>G224</f>
        <v>392.5</v>
      </c>
      <c r="H223" s="72">
        <f t="shared" si="87"/>
        <v>0</v>
      </c>
      <c r="I223" s="72">
        <f t="shared" si="87"/>
        <v>0</v>
      </c>
      <c r="J223" s="72">
        <f t="shared" si="87"/>
        <v>0</v>
      </c>
      <c r="K223" s="72">
        <f t="shared" si="87"/>
        <v>287.2</v>
      </c>
      <c r="L223" s="72">
        <f t="shared" si="87"/>
        <v>0</v>
      </c>
      <c r="M223" s="72">
        <f t="shared" si="87"/>
        <v>190</v>
      </c>
      <c r="N223" s="72">
        <f t="shared" si="87"/>
        <v>202.5</v>
      </c>
      <c r="O223" s="72">
        <f>O224</f>
        <v>392.5</v>
      </c>
      <c r="P223" s="72">
        <f>P224</f>
        <v>392.5</v>
      </c>
    </row>
    <row r="224" spans="1:16" ht="25.5">
      <c r="A224" s="25" t="s">
        <v>379</v>
      </c>
      <c r="B224" s="26">
        <v>115</v>
      </c>
      <c r="C224" s="27" t="s">
        <v>286</v>
      </c>
      <c r="D224" s="27" t="s">
        <v>267</v>
      </c>
      <c r="E224" s="27" t="s">
        <v>500</v>
      </c>
      <c r="F224" s="27"/>
      <c r="G224" s="72">
        <f aca="true" t="shared" si="88" ref="G224:P224">G225+G228+G233</f>
        <v>392.5</v>
      </c>
      <c r="H224" s="72">
        <f t="shared" si="88"/>
        <v>0</v>
      </c>
      <c r="I224" s="72">
        <f t="shared" si="88"/>
        <v>0</v>
      </c>
      <c r="J224" s="72">
        <f t="shared" si="88"/>
        <v>0</v>
      </c>
      <c r="K224" s="72">
        <f t="shared" si="88"/>
        <v>287.2</v>
      </c>
      <c r="L224" s="72">
        <f t="shared" si="88"/>
        <v>0</v>
      </c>
      <c r="M224" s="72">
        <f t="shared" si="88"/>
        <v>190</v>
      </c>
      <c r="N224" s="72">
        <f t="shared" si="88"/>
        <v>202.5</v>
      </c>
      <c r="O224" s="72">
        <f t="shared" si="88"/>
        <v>392.5</v>
      </c>
      <c r="P224" s="72">
        <f t="shared" si="88"/>
        <v>392.5</v>
      </c>
    </row>
    <row r="225" spans="1:16" ht="12.75">
      <c r="A225" s="25" t="s">
        <v>0</v>
      </c>
      <c r="B225" s="26">
        <v>115</v>
      </c>
      <c r="C225" s="27" t="s">
        <v>286</v>
      </c>
      <c r="D225" s="27" t="s">
        <v>267</v>
      </c>
      <c r="E225" s="27" t="s">
        <v>1</v>
      </c>
      <c r="F225" s="27"/>
      <c r="G225" s="72">
        <f aca="true" t="shared" si="89" ref="G225:P226">G226</f>
        <v>90</v>
      </c>
      <c r="H225" s="72">
        <f t="shared" si="89"/>
        <v>0</v>
      </c>
      <c r="I225" s="72">
        <f t="shared" si="89"/>
        <v>0</v>
      </c>
      <c r="J225" s="72">
        <f t="shared" si="89"/>
        <v>0</v>
      </c>
      <c r="K225" s="72">
        <f t="shared" si="89"/>
        <v>70</v>
      </c>
      <c r="L225" s="72">
        <f t="shared" si="89"/>
        <v>0</v>
      </c>
      <c r="M225" s="72">
        <f t="shared" si="89"/>
        <v>90</v>
      </c>
      <c r="N225" s="72">
        <f t="shared" si="89"/>
        <v>0</v>
      </c>
      <c r="O225" s="72">
        <f t="shared" si="89"/>
        <v>90</v>
      </c>
      <c r="P225" s="72">
        <f t="shared" si="89"/>
        <v>90</v>
      </c>
    </row>
    <row r="226" spans="1:16" ht="12.75">
      <c r="A226" s="25" t="s">
        <v>4</v>
      </c>
      <c r="B226" s="26">
        <v>115</v>
      </c>
      <c r="C226" s="27" t="s">
        <v>286</v>
      </c>
      <c r="D226" s="27" t="s">
        <v>267</v>
      </c>
      <c r="E226" s="27" t="s">
        <v>2</v>
      </c>
      <c r="F226" s="27"/>
      <c r="G226" s="72">
        <f>G227</f>
        <v>90</v>
      </c>
      <c r="H226" s="72">
        <f t="shared" si="89"/>
        <v>0</v>
      </c>
      <c r="I226" s="72">
        <f t="shared" si="89"/>
        <v>0</v>
      </c>
      <c r="J226" s="72">
        <f t="shared" si="89"/>
        <v>0</v>
      </c>
      <c r="K226" s="72">
        <f t="shared" si="89"/>
        <v>70</v>
      </c>
      <c r="L226" s="72">
        <f t="shared" si="89"/>
        <v>0</v>
      </c>
      <c r="M226" s="72">
        <f t="shared" si="89"/>
        <v>90</v>
      </c>
      <c r="N226" s="72">
        <f t="shared" si="89"/>
        <v>0</v>
      </c>
      <c r="O226" s="72">
        <f t="shared" si="89"/>
        <v>90</v>
      </c>
      <c r="P226" s="72">
        <f t="shared" si="89"/>
        <v>90</v>
      </c>
    </row>
    <row r="227" spans="1:16" ht="12.75">
      <c r="A227" s="25" t="s">
        <v>339</v>
      </c>
      <c r="B227" s="26">
        <v>115</v>
      </c>
      <c r="C227" s="27" t="s">
        <v>286</v>
      </c>
      <c r="D227" s="27" t="s">
        <v>267</v>
      </c>
      <c r="E227" s="27" t="s">
        <v>2</v>
      </c>
      <c r="F227" s="27" t="s">
        <v>338</v>
      </c>
      <c r="G227" s="72">
        <f>M227+N227</f>
        <v>90</v>
      </c>
      <c r="H227" s="72"/>
      <c r="I227" s="72"/>
      <c r="J227" s="72"/>
      <c r="K227" s="72">
        <v>70</v>
      </c>
      <c r="L227" s="72">
        <v>0</v>
      </c>
      <c r="M227" s="72">
        <v>90</v>
      </c>
      <c r="N227" s="72"/>
      <c r="O227" s="72">
        <v>90</v>
      </c>
      <c r="P227" s="72">
        <v>90</v>
      </c>
    </row>
    <row r="228" spans="1:16" ht="12.75">
      <c r="A228" s="25" t="s">
        <v>5</v>
      </c>
      <c r="B228" s="26">
        <v>115</v>
      </c>
      <c r="C228" s="27" t="s">
        <v>286</v>
      </c>
      <c r="D228" s="27" t="s">
        <v>267</v>
      </c>
      <c r="E228" s="27" t="s">
        <v>6</v>
      </c>
      <c r="F228" s="27"/>
      <c r="G228" s="72">
        <f>G229+G231</f>
        <v>200</v>
      </c>
      <c r="H228" s="72">
        <f aca="true" t="shared" si="90" ref="H228:O228">H229+H231</f>
        <v>0</v>
      </c>
      <c r="I228" s="72">
        <f t="shared" si="90"/>
        <v>0</v>
      </c>
      <c r="J228" s="72">
        <f t="shared" si="90"/>
        <v>0</v>
      </c>
      <c r="K228" s="72">
        <f t="shared" si="90"/>
        <v>217.2</v>
      </c>
      <c r="L228" s="72">
        <f t="shared" si="90"/>
        <v>0</v>
      </c>
      <c r="M228" s="72">
        <f t="shared" si="90"/>
        <v>100</v>
      </c>
      <c r="N228" s="72">
        <f t="shared" si="90"/>
        <v>100</v>
      </c>
      <c r="O228" s="72">
        <f t="shared" si="90"/>
        <v>200</v>
      </c>
      <c r="P228" s="72">
        <f>P229+P231</f>
        <v>200</v>
      </c>
    </row>
    <row r="229" spans="1:16" ht="12.75">
      <c r="A229" s="25" t="s">
        <v>4</v>
      </c>
      <c r="B229" s="26">
        <v>115</v>
      </c>
      <c r="C229" s="27" t="s">
        <v>286</v>
      </c>
      <c r="D229" s="27" t="s">
        <v>267</v>
      </c>
      <c r="E229" s="27" t="s">
        <v>7</v>
      </c>
      <c r="F229" s="27"/>
      <c r="G229" s="72">
        <f>G230</f>
        <v>100</v>
      </c>
      <c r="H229" s="72">
        <f aca="true" t="shared" si="91" ref="H229:O229">H230</f>
        <v>0</v>
      </c>
      <c r="I229" s="72">
        <f t="shared" si="91"/>
        <v>0</v>
      </c>
      <c r="J229" s="72">
        <f t="shared" si="91"/>
        <v>0</v>
      </c>
      <c r="K229" s="72">
        <f t="shared" si="91"/>
        <v>217.2</v>
      </c>
      <c r="L229" s="72">
        <f t="shared" si="91"/>
        <v>0</v>
      </c>
      <c r="M229" s="72">
        <f t="shared" si="91"/>
        <v>100</v>
      </c>
      <c r="N229" s="72">
        <f t="shared" si="91"/>
        <v>0</v>
      </c>
      <c r="O229" s="72">
        <f t="shared" si="91"/>
        <v>100</v>
      </c>
      <c r="P229" s="72">
        <f>P230</f>
        <v>100</v>
      </c>
    </row>
    <row r="230" spans="1:16" ht="12.75">
      <c r="A230" s="25" t="s">
        <v>339</v>
      </c>
      <c r="B230" s="26">
        <v>115</v>
      </c>
      <c r="C230" s="27" t="s">
        <v>286</v>
      </c>
      <c r="D230" s="27" t="s">
        <v>267</v>
      </c>
      <c r="E230" s="27" t="s">
        <v>7</v>
      </c>
      <c r="F230" s="27" t="s">
        <v>338</v>
      </c>
      <c r="G230" s="72">
        <f>M230+N230</f>
        <v>100</v>
      </c>
      <c r="H230" s="72"/>
      <c r="I230" s="72"/>
      <c r="J230" s="72"/>
      <c r="K230" s="72">
        <v>217.2</v>
      </c>
      <c r="L230" s="72"/>
      <c r="M230" s="72">
        <v>100</v>
      </c>
      <c r="N230" s="72"/>
      <c r="O230" s="72">
        <v>100</v>
      </c>
      <c r="P230" s="72">
        <v>100</v>
      </c>
    </row>
    <row r="231" spans="1:16" ht="38.25">
      <c r="A231" s="25" t="s">
        <v>519</v>
      </c>
      <c r="B231" s="26">
        <v>115</v>
      </c>
      <c r="C231" s="27" t="s">
        <v>286</v>
      </c>
      <c r="D231" s="27" t="s">
        <v>267</v>
      </c>
      <c r="E231" s="27" t="s">
        <v>136</v>
      </c>
      <c r="F231" s="27"/>
      <c r="G231" s="72">
        <f>G232</f>
        <v>100</v>
      </c>
      <c r="H231" s="72">
        <f aca="true" t="shared" si="92" ref="H231:P231">H232</f>
        <v>0</v>
      </c>
      <c r="I231" s="72">
        <f t="shared" si="92"/>
        <v>0</v>
      </c>
      <c r="J231" s="72">
        <f t="shared" si="92"/>
        <v>0</v>
      </c>
      <c r="K231" s="72">
        <f t="shared" si="92"/>
        <v>0</v>
      </c>
      <c r="L231" s="72">
        <f t="shared" si="92"/>
        <v>0</v>
      </c>
      <c r="M231" s="72">
        <f t="shared" si="92"/>
        <v>0</v>
      </c>
      <c r="N231" s="72">
        <f t="shared" si="92"/>
        <v>100</v>
      </c>
      <c r="O231" s="72">
        <f t="shared" si="92"/>
        <v>100</v>
      </c>
      <c r="P231" s="72">
        <f t="shared" si="92"/>
        <v>100</v>
      </c>
    </row>
    <row r="232" spans="1:16" ht="12.75">
      <c r="A232" s="25" t="s">
        <v>339</v>
      </c>
      <c r="B232" s="26">
        <v>115</v>
      </c>
      <c r="C232" s="27" t="s">
        <v>286</v>
      </c>
      <c r="D232" s="27" t="s">
        <v>267</v>
      </c>
      <c r="E232" s="27" t="s">
        <v>136</v>
      </c>
      <c r="F232" s="27" t="s">
        <v>338</v>
      </c>
      <c r="G232" s="72">
        <f>M232+N232</f>
        <v>100</v>
      </c>
      <c r="H232" s="72"/>
      <c r="I232" s="72"/>
      <c r="J232" s="72"/>
      <c r="K232" s="72"/>
      <c r="L232" s="72"/>
      <c r="M232" s="72"/>
      <c r="N232" s="72">
        <v>100</v>
      </c>
      <c r="O232" s="72">
        <v>100</v>
      </c>
      <c r="P232" s="72">
        <v>100</v>
      </c>
    </row>
    <row r="233" spans="1:16" ht="12.75">
      <c r="A233" s="25" t="s">
        <v>133</v>
      </c>
      <c r="B233" s="26">
        <v>115</v>
      </c>
      <c r="C233" s="27" t="s">
        <v>286</v>
      </c>
      <c r="D233" s="27" t="s">
        <v>267</v>
      </c>
      <c r="E233" s="27" t="s">
        <v>134</v>
      </c>
      <c r="F233" s="27"/>
      <c r="G233" s="72">
        <f>G234</f>
        <v>102.5</v>
      </c>
      <c r="H233" s="72">
        <f aca="true" t="shared" si="93" ref="H233:P234">H234</f>
        <v>0</v>
      </c>
      <c r="I233" s="72">
        <f t="shared" si="93"/>
        <v>0</v>
      </c>
      <c r="J233" s="72">
        <f t="shared" si="93"/>
        <v>0</v>
      </c>
      <c r="K233" s="72">
        <f t="shared" si="93"/>
        <v>0</v>
      </c>
      <c r="L233" s="72">
        <f t="shared" si="93"/>
        <v>0</v>
      </c>
      <c r="M233" s="72">
        <f t="shared" si="93"/>
        <v>0</v>
      </c>
      <c r="N233" s="72">
        <f t="shared" si="93"/>
        <v>102.5</v>
      </c>
      <c r="O233" s="72">
        <f t="shared" si="93"/>
        <v>102.5</v>
      </c>
      <c r="P233" s="72">
        <f t="shared" si="93"/>
        <v>102.5</v>
      </c>
    </row>
    <row r="234" spans="1:16" ht="38.25">
      <c r="A234" s="25" t="s">
        <v>552</v>
      </c>
      <c r="B234" s="26">
        <v>115</v>
      </c>
      <c r="C234" s="27" t="s">
        <v>286</v>
      </c>
      <c r="D234" s="27" t="s">
        <v>267</v>
      </c>
      <c r="E234" s="27" t="s">
        <v>135</v>
      </c>
      <c r="F234" s="27"/>
      <c r="G234" s="72">
        <f>G235</f>
        <v>102.5</v>
      </c>
      <c r="H234" s="72">
        <f t="shared" si="93"/>
        <v>0</v>
      </c>
      <c r="I234" s="72">
        <f t="shared" si="93"/>
        <v>0</v>
      </c>
      <c r="J234" s="72">
        <f t="shared" si="93"/>
        <v>0</v>
      </c>
      <c r="K234" s="72">
        <f t="shared" si="93"/>
        <v>0</v>
      </c>
      <c r="L234" s="72">
        <f t="shared" si="93"/>
        <v>0</v>
      </c>
      <c r="M234" s="72">
        <f t="shared" si="93"/>
        <v>0</v>
      </c>
      <c r="N234" s="72">
        <f t="shared" si="93"/>
        <v>102.5</v>
      </c>
      <c r="O234" s="72">
        <f t="shared" si="93"/>
        <v>102.5</v>
      </c>
      <c r="P234" s="72">
        <f t="shared" si="93"/>
        <v>102.5</v>
      </c>
    </row>
    <row r="235" spans="1:16" ht="12.75">
      <c r="A235" s="25" t="s">
        <v>339</v>
      </c>
      <c r="B235" s="26">
        <v>115</v>
      </c>
      <c r="C235" s="27" t="s">
        <v>286</v>
      </c>
      <c r="D235" s="27" t="s">
        <v>267</v>
      </c>
      <c r="E235" s="27" t="s">
        <v>135</v>
      </c>
      <c r="F235" s="27" t="s">
        <v>338</v>
      </c>
      <c r="G235" s="72">
        <v>102.5</v>
      </c>
      <c r="H235" s="72"/>
      <c r="I235" s="72"/>
      <c r="J235" s="72"/>
      <c r="K235" s="72"/>
      <c r="L235" s="72"/>
      <c r="M235" s="72"/>
      <c r="N235" s="72">
        <v>102.5</v>
      </c>
      <c r="O235" s="72">
        <v>102.5</v>
      </c>
      <c r="P235" s="72">
        <v>102.5</v>
      </c>
    </row>
    <row r="236" spans="1:16" ht="15.75">
      <c r="A236" s="52" t="s">
        <v>319</v>
      </c>
      <c r="B236" s="53">
        <v>546</v>
      </c>
      <c r="C236" s="54"/>
      <c r="D236" s="54"/>
      <c r="E236" s="53"/>
      <c r="F236" s="54"/>
      <c r="G236" s="126">
        <f aca="true" t="shared" si="94" ref="G236:P236">G237+G310+G336+G358+G388+G403+G447+G462+G487</f>
        <v>73135.7</v>
      </c>
      <c r="H236" s="126">
        <f t="shared" si="94"/>
        <v>31335.2</v>
      </c>
      <c r="I236" s="126">
        <f t="shared" si="94"/>
        <v>2955.8</v>
      </c>
      <c r="J236" s="126">
        <f t="shared" si="94"/>
        <v>2265.9</v>
      </c>
      <c r="K236" s="126">
        <f t="shared" si="94"/>
        <v>50038.700000000004</v>
      </c>
      <c r="L236" s="126">
        <f t="shared" si="94"/>
        <v>33215.2</v>
      </c>
      <c r="M236" s="126">
        <f t="shared" si="94"/>
        <v>55741</v>
      </c>
      <c r="N236" s="126">
        <f t="shared" si="94"/>
        <v>17394.7</v>
      </c>
      <c r="O236" s="126">
        <f t="shared" si="94"/>
        <v>56779.299999999996</v>
      </c>
      <c r="P236" s="126">
        <f t="shared" si="94"/>
        <v>57078.7</v>
      </c>
    </row>
    <row r="237" spans="1:16" ht="12.75">
      <c r="A237" s="25" t="s">
        <v>373</v>
      </c>
      <c r="B237" s="26">
        <v>546</v>
      </c>
      <c r="C237" s="27" t="s">
        <v>263</v>
      </c>
      <c r="D237" s="20"/>
      <c r="E237" s="26"/>
      <c r="F237" s="27"/>
      <c r="G237" s="72">
        <f aca="true" t="shared" si="95" ref="G237:P237">G238+G277+G281+G274</f>
        <v>35243.5</v>
      </c>
      <c r="H237" s="72">
        <f t="shared" si="95"/>
        <v>25181.5</v>
      </c>
      <c r="I237" s="72">
        <f t="shared" si="95"/>
        <v>2747.4</v>
      </c>
      <c r="J237" s="72">
        <f t="shared" si="95"/>
        <v>2265.9</v>
      </c>
      <c r="K237" s="72">
        <f t="shared" si="95"/>
        <v>24869.100000000002</v>
      </c>
      <c r="L237" s="72">
        <f t="shared" si="95"/>
        <v>4770.2</v>
      </c>
      <c r="M237" s="72">
        <f t="shared" si="95"/>
        <v>30183.000000000004</v>
      </c>
      <c r="N237" s="72">
        <f t="shared" si="95"/>
        <v>5060.5</v>
      </c>
      <c r="O237" s="72">
        <f t="shared" si="95"/>
        <v>30762.999999999996</v>
      </c>
      <c r="P237" s="72">
        <f t="shared" si="95"/>
        <v>30365.999999999996</v>
      </c>
    </row>
    <row r="238" spans="1:16" ht="25.5">
      <c r="A238" s="25" t="s">
        <v>209</v>
      </c>
      <c r="B238" s="26">
        <v>546</v>
      </c>
      <c r="C238" s="27" t="s">
        <v>263</v>
      </c>
      <c r="D238" s="27" t="s">
        <v>264</v>
      </c>
      <c r="E238" s="26"/>
      <c r="F238" s="27"/>
      <c r="G238" s="72">
        <f aca="true" t="shared" si="96" ref="G238:P238">G245+G255+G269+G239</f>
        <v>25760</v>
      </c>
      <c r="H238" s="72">
        <f t="shared" si="96"/>
        <v>23016.600000000002</v>
      </c>
      <c r="I238" s="72">
        <f t="shared" si="96"/>
        <v>652.1</v>
      </c>
      <c r="J238" s="72">
        <f t="shared" si="96"/>
        <v>0</v>
      </c>
      <c r="K238" s="72">
        <f t="shared" si="96"/>
        <v>23191.7</v>
      </c>
      <c r="L238" s="72">
        <f t="shared" si="96"/>
        <v>2373.1</v>
      </c>
      <c r="M238" s="72">
        <f t="shared" si="96"/>
        <v>23201.200000000004</v>
      </c>
      <c r="N238" s="72">
        <f t="shared" si="96"/>
        <v>2558.8</v>
      </c>
      <c r="O238" s="72">
        <f t="shared" si="96"/>
        <v>26403.299999999996</v>
      </c>
      <c r="P238" s="72">
        <f t="shared" si="96"/>
        <v>25940.499999999996</v>
      </c>
    </row>
    <row r="239" spans="1:16" ht="25.5">
      <c r="A239" s="25" t="s">
        <v>37</v>
      </c>
      <c r="B239" s="26">
        <v>546</v>
      </c>
      <c r="C239" s="27" t="s">
        <v>263</v>
      </c>
      <c r="D239" s="27" t="s">
        <v>264</v>
      </c>
      <c r="E239" s="27" t="s">
        <v>12</v>
      </c>
      <c r="F239" s="27"/>
      <c r="G239" s="72">
        <f>G240</f>
        <v>1087.1</v>
      </c>
      <c r="H239" s="72">
        <f aca="true" t="shared" si="97" ref="H239:P241">H240</f>
        <v>0</v>
      </c>
      <c r="I239" s="72">
        <f t="shared" si="97"/>
        <v>0</v>
      </c>
      <c r="J239" s="72">
        <f t="shared" si="97"/>
        <v>0</v>
      </c>
      <c r="K239" s="72">
        <f t="shared" si="97"/>
        <v>0</v>
      </c>
      <c r="L239" s="72">
        <f t="shared" si="97"/>
        <v>1087.1</v>
      </c>
      <c r="M239" s="72">
        <f t="shared" si="97"/>
        <v>0</v>
      </c>
      <c r="N239" s="72">
        <f t="shared" si="97"/>
        <v>1087.1</v>
      </c>
      <c r="O239" s="72">
        <f t="shared" si="97"/>
        <v>1087.1</v>
      </c>
      <c r="P239" s="72">
        <f t="shared" si="97"/>
        <v>1087.1</v>
      </c>
    </row>
    <row r="240" spans="1:16" ht="12.75">
      <c r="A240" s="25" t="s">
        <v>73</v>
      </c>
      <c r="B240" s="26">
        <v>546</v>
      </c>
      <c r="C240" s="27" t="s">
        <v>263</v>
      </c>
      <c r="D240" s="27" t="s">
        <v>264</v>
      </c>
      <c r="E240" s="27" t="s">
        <v>72</v>
      </c>
      <c r="F240" s="27"/>
      <c r="G240" s="72">
        <f>G241</f>
        <v>1087.1</v>
      </c>
      <c r="H240" s="72">
        <f t="shared" si="97"/>
        <v>0</v>
      </c>
      <c r="I240" s="72">
        <f t="shared" si="97"/>
        <v>0</v>
      </c>
      <c r="J240" s="72">
        <f t="shared" si="97"/>
        <v>0</v>
      </c>
      <c r="K240" s="72">
        <f t="shared" si="97"/>
        <v>0</v>
      </c>
      <c r="L240" s="72">
        <f t="shared" si="97"/>
        <v>1087.1</v>
      </c>
      <c r="M240" s="72">
        <f t="shared" si="97"/>
        <v>0</v>
      </c>
      <c r="N240" s="72">
        <f t="shared" si="97"/>
        <v>1087.1</v>
      </c>
      <c r="O240" s="72">
        <f t="shared" si="97"/>
        <v>1087.1</v>
      </c>
      <c r="P240" s="72">
        <f t="shared" si="97"/>
        <v>1087.1</v>
      </c>
    </row>
    <row r="241" spans="1:16" ht="27.75" customHeight="1">
      <c r="A241" s="25" t="s">
        <v>505</v>
      </c>
      <c r="B241" s="26">
        <v>546</v>
      </c>
      <c r="C241" s="27" t="s">
        <v>263</v>
      </c>
      <c r="D241" s="27" t="s">
        <v>264</v>
      </c>
      <c r="E241" s="27" t="s">
        <v>88</v>
      </c>
      <c r="F241" s="27"/>
      <c r="G241" s="72">
        <f>G242</f>
        <v>1087.1</v>
      </c>
      <c r="H241" s="72">
        <f t="shared" si="97"/>
        <v>0</v>
      </c>
      <c r="I241" s="72">
        <f t="shared" si="97"/>
        <v>0</v>
      </c>
      <c r="J241" s="72">
        <f t="shared" si="97"/>
        <v>0</v>
      </c>
      <c r="K241" s="72">
        <f t="shared" si="97"/>
        <v>0</v>
      </c>
      <c r="L241" s="72">
        <f t="shared" si="97"/>
        <v>1087.1</v>
      </c>
      <c r="M241" s="72">
        <f t="shared" si="97"/>
        <v>0</v>
      </c>
      <c r="N241" s="72">
        <f t="shared" si="97"/>
        <v>1087.1</v>
      </c>
      <c r="O241" s="72">
        <f t="shared" si="97"/>
        <v>1087.1</v>
      </c>
      <c r="P241" s="72">
        <f t="shared" si="97"/>
        <v>1087.1</v>
      </c>
    </row>
    <row r="242" spans="1:16" ht="76.5">
      <c r="A242" s="29" t="s">
        <v>260</v>
      </c>
      <c r="B242" s="26">
        <v>546</v>
      </c>
      <c r="C242" s="27" t="s">
        <v>263</v>
      </c>
      <c r="D242" s="27" t="s">
        <v>264</v>
      </c>
      <c r="E242" s="27" t="s">
        <v>127</v>
      </c>
      <c r="F242" s="27"/>
      <c r="G242" s="72">
        <f>G243+G244</f>
        <v>1087.1</v>
      </c>
      <c r="H242" s="72">
        <f aca="true" t="shared" si="98" ref="H242:P242">H243+H244</f>
        <v>0</v>
      </c>
      <c r="I242" s="72">
        <f t="shared" si="98"/>
        <v>0</v>
      </c>
      <c r="J242" s="72">
        <f t="shared" si="98"/>
        <v>0</v>
      </c>
      <c r="K242" s="72">
        <f t="shared" si="98"/>
        <v>0</v>
      </c>
      <c r="L242" s="72">
        <f t="shared" si="98"/>
        <v>1087.1</v>
      </c>
      <c r="M242" s="72">
        <f t="shared" si="98"/>
        <v>0</v>
      </c>
      <c r="N242" s="72">
        <f t="shared" si="98"/>
        <v>1087.1</v>
      </c>
      <c r="O242" s="72">
        <f t="shared" si="98"/>
        <v>1087.1</v>
      </c>
      <c r="P242" s="72">
        <f t="shared" si="98"/>
        <v>1087.1</v>
      </c>
    </row>
    <row r="243" spans="1:16" ht="12.75">
      <c r="A243" s="25" t="s">
        <v>320</v>
      </c>
      <c r="B243" s="26">
        <v>546</v>
      </c>
      <c r="C243" s="27" t="s">
        <v>263</v>
      </c>
      <c r="D243" s="27" t="s">
        <v>264</v>
      </c>
      <c r="E243" s="27" t="s">
        <v>127</v>
      </c>
      <c r="F243" s="27" t="s">
        <v>321</v>
      </c>
      <c r="G243" s="72">
        <f>M243+N243</f>
        <v>907.8</v>
      </c>
      <c r="H243" s="72"/>
      <c r="I243" s="72"/>
      <c r="J243" s="72"/>
      <c r="K243" s="72">
        <v>0</v>
      </c>
      <c r="L243" s="72">
        <v>878.8</v>
      </c>
      <c r="M243" s="72"/>
      <c r="N243" s="72">
        <v>907.8</v>
      </c>
      <c r="O243" s="72">
        <v>907.8</v>
      </c>
      <c r="P243" s="72">
        <v>907.8</v>
      </c>
    </row>
    <row r="244" spans="1:16" ht="12.75">
      <c r="A244" s="25" t="s">
        <v>173</v>
      </c>
      <c r="B244" s="26">
        <v>546</v>
      </c>
      <c r="C244" s="27" t="s">
        <v>263</v>
      </c>
      <c r="D244" s="27" t="s">
        <v>264</v>
      </c>
      <c r="E244" s="27" t="s">
        <v>127</v>
      </c>
      <c r="F244" s="27" t="s">
        <v>324</v>
      </c>
      <c r="G244" s="72">
        <f>M244+N244</f>
        <v>179.3</v>
      </c>
      <c r="H244" s="72"/>
      <c r="I244" s="72"/>
      <c r="J244" s="72"/>
      <c r="K244" s="72">
        <v>0</v>
      </c>
      <c r="L244" s="72">
        <v>208.3</v>
      </c>
      <c r="M244" s="72"/>
      <c r="N244" s="72">
        <v>179.3</v>
      </c>
      <c r="O244" s="72">
        <v>179.3</v>
      </c>
      <c r="P244" s="72">
        <v>179.3</v>
      </c>
    </row>
    <row r="245" spans="1:16" ht="12.75">
      <c r="A245" s="25" t="s">
        <v>380</v>
      </c>
      <c r="B245" s="26">
        <v>546</v>
      </c>
      <c r="C245" s="27" t="s">
        <v>263</v>
      </c>
      <c r="D245" s="27" t="s">
        <v>264</v>
      </c>
      <c r="E245" s="26" t="s">
        <v>414</v>
      </c>
      <c r="F245" s="27"/>
      <c r="G245" s="72">
        <f>G246+G249+G252</f>
        <v>1057.7</v>
      </c>
      <c r="H245" s="72">
        <f aca="true" t="shared" si="99" ref="H245:P245">H246+H249+H252</f>
        <v>0</v>
      </c>
      <c r="I245" s="72">
        <f t="shared" si="99"/>
        <v>190.70000000000002</v>
      </c>
      <c r="J245" s="72">
        <f t="shared" si="99"/>
        <v>0</v>
      </c>
      <c r="K245" s="72">
        <f t="shared" si="99"/>
        <v>0</v>
      </c>
      <c r="L245" s="72">
        <f t="shared" si="99"/>
        <v>871.9999999999999</v>
      </c>
      <c r="M245" s="72">
        <f t="shared" si="99"/>
        <v>0</v>
      </c>
      <c r="N245" s="72">
        <f t="shared" si="99"/>
        <v>1057.7</v>
      </c>
      <c r="O245" s="72">
        <f t="shared" si="99"/>
        <v>1058.7</v>
      </c>
      <c r="P245" s="72">
        <f t="shared" si="99"/>
        <v>1059.7</v>
      </c>
    </row>
    <row r="246" spans="1:16" ht="51">
      <c r="A246" s="25" t="s">
        <v>393</v>
      </c>
      <c r="B246" s="26">
        <v>546</v>
      </c>
      <c r="C246" s="27" t="s">
        <v>263</v>
      </c>
      <c r="D246" s="27" t="s">
        <v>264</v>
      </c>
      <c r="E246" s="27" t="s">
        <v>415</v>
      </c>
      <c r="F246" s="27"/>
      <c r="G246" s="72">
        <f>G247+G248</f>
        <v>882.3</v>
      </c>
      <c r="H246" s="72">
        <f aca="true" t="shared" si="100" ref="H246:P246">H247+H248</f>
        <v>0</v>
      </c>
      <c r="I246" s="72">
        <f t="shared" si="100"/>
        <v>0</v>
      </c>
      <c r="J246" s="72">
        <f t="shared" si="100"/>
        <v>0</v>
      </c>
      <c r="K246" s="72">
        <f t="shared" si="100"/>
        <v>0</v>
      </c>
      <c r="L246" s="72">
        <f t="shared" si="100"/>
        <v>700.9</v>
      </c>
      <c r="M246" s="72">
        <f t="shared" si="100"/>
        <v>0</v>
      </c>
      <c r="N246" s="72">
        <f t="shared" si="100"/>
        <v>882.3</v>
      </c>
      <c r="O246" s="72">
        <f t="shared" si="100"/>
        <v>882.3</v>
      </c>
      <c r="P246" s="72">
        <f t="shared" si="100"/>
        <v>882.3</v>
      </c>
    </row>
    <row r="247" spans="1:16" ht="12.75">
      <c r="A247" s="25" t="s">
        <v>320</v>
      </c>
      <c r="B247" s="26">
        <v>546</v>
      </c>
      <c r="C247" s="27" t="s">
        <v>263</v>
      </c>
      <c r="D247" s="27" t="s">
        <v>264</v>
      </c>
      <c r="E247" s="27" t="s">
        <v>415</v>
      </c>
      <c r="F247" s="27" t="s">
        <v>321</v>
      </c>
      <c r="G247" s="72">
        <f>M247+N247</f>
        <v>600</v>
      </c>
      <c r="H247" s="72"/>
      <c r="I247" s="72"/>
      <c r="J247" s="72"/>
      <c r="K247" s="72">
        <v>0</v>
      </c>
      <c r="L247" s="72">
        <v>570</v>
      </c>
      <c r="M247" s="72"/>
      <c r="N247" s="72">
        <v>600</v>
      </c>
      <c r="O247" s="72">
        <v>600</v>
      </c>
      <c r="P247" s="72">
        <v>600</v>
      </c>
    </row>
    <row r="248" spans="1:16" ht="12.75">
      <c r="A248" s="25" t="s">
        <v>173</v>
      </c>
      <c r="B248" s="26">
        <v>546</v>
      </c>
      <c r="C248" s="27" t="s">
        <v>263</v>
      </c>
      <c r="D248" s="27" t="s">
        <v>264</v>
      </c>
      <c r="E248" s="27" t="s">
        <v>415</v>
      </c>
      <c r="F248" s="27" t="s">
        <v>324</v>
      </c>
      <c r="G248" s="72">
        <f>M248+N248</f>
        <v>282.3</v>
      </c>
      <c r="H248" s="72"/>
      <c r="I248" s="72"/>
      <c r="J248" s="72"/>
      <c r="K248" s="72">
        <v>0</v>
      </c>
      <c r="L248" s="72">
        <v>130.9</v>
      </c>
      <c r="M248" s="72"/>
      <c r="N248" s="72">
        <v>282.3</v>
      </c>
      <c r="O248" s="72">
        <v>282.3</v>
      </c>
      <c r="P248" s="72">
        <v>282.3</v>
      </c>
    </row>
    <row r="249" spans="1:16" ht="51">
      <c r="A249" s="25" t="s">
        <v>386</v>
      </c>
      <c r="B249" s="26">
        <v>546</v>
      </c>
      <c r="C249" s="27" t="s">
        <v>263</v>
      </c>
      <c r="D249" s="27" t="s">
        <v>264</v>
      </c>
      <c r="E249" s="27" t="s">
        <v>416</v>
      </c>
      <c r="F249" s="27"/>
      <c r="G249" s="72">
        <f>G250+G251</f>
        <v>141</v>
      </c>
      <c r="H249" s="72">
        <f aca="true" t="shared" si="101" ref="H249:P249">H250+H251</f>
        <v>0</v>
      </c>
      <c r="I249" s="72">
        <f t="shared" si="101"/>
        <v>190.70000000000002</v>
      </c>
      <c r="J249" s="72">
        <f t="shared" si="101"/>
        <v>0</v>
      </c>
      <c r="K249" s="72">
        <f t="shared" si="101"/>
        <v>0</v>
      </c>
      <c r="L249" s="72">
        <f t="shared" si="101"/>
        <v>136.7</v>
      </c>
      <c r="M249" s="72">
        <f t="shared" si="101"/>
        <v>0</v>
      </c>
      <c r="N249" s="72">
        <f t="shared" si="101"/>
        <v>141</v>
      </c>
      <c r="O249" s="72">
        <f t="shared" si="101"/>
        <v>142</v>
      </c>
      <c r="P249" s="72">
        <f t="shared" si="101"/>
        <v>143</v>
      </c>
    </row>
    <row r="250" spans="1:16" ht="12.75">
      <c r="A250" s="25" t="s">
        <v>320</v>
      </c>
      <c r="B250" s="26">
        <v>546</v>
      </c>
      <c r="C250" s="27" t="s">
        <v>263</v>
      </c>
      <c r="D250" s="27" t="s">
        <v>264</v>
      </c>
      <c r="E250" s="27" t="s">
        <v>416</v>
      </c>
      <c r="F250" s="27" t="s">
        <v>321</v>
      </c>
      <c r="G250" s="72">
        <f>M250+N250</f>
        <v>105.7</v>
      </c>
      <c r="H250" s="72"/>
      <c r="I250" s="72">
        <v>188.3</v>
      </c>
      <c r="J250" s="72"/>
      <c r="K250" s="72">
        <v>0</v>
      </c>
      <c r="L250" s="72">
        <v>82</v>
      </c>
      <c r="M250" s="72"/>
      <c r="N250" s="72">
        <v>105.7</v>
      </c>
      <c r="O250" s="72">
        <v>105.7</v>
      </c>
      <c r="P250" s="72">
        <v>105.7</v>
      </c>
    </row>
    <row r="251" spans="1:16" ht="12.75">
      <c r="A251" s="25" t="s">
        <v>173</v>
      </c>
      <c r="B251" s="26">
        <v>546</v>
      </c>
      <c r="C251" s="27" t="s">
        <v>263</v>
      </c>
      <c r="D251" s="27" t="s">
        <v>264</v>
      </c>
      <c r="E251" s="27" t="s">
        <v>416</v>
      </c>
      <c r="F251" s="27" t="s">
        <v>324</v>
      </c>
      <c r="G251" s="72">
        <f>M251+N251</f>
        <v>35.3</v>
      </c>
      <c r="H251" s="72"/>
      <c r="I251" s="72">
        <v>2.4</v>
      </c>
      <c r="J251" s="72"/>
      <c r="K251" s="72">
        <v>0</v>
      </c>
      <c r="L251" s="72">
        <v>54.7</v>
      </c>
      <c r="M251" s="72"/>
      <c r="N251" s="72">
        <v>35.3</v>
      </c>
      <c r="O251" s="72">
        <v>36.3</v>
      </c>
      <c r="P251" s="72">
        <v>37.3</v>
      </c>
    </row>
    <row r="252" spans="1:16" ht="51">
      <c r="A252" s="25" t="s">
        <v>433</v>
      </c>
      <c r="B252" s="26">
        <v>546</v>
      </c>
      <c r="C252" s="27" t="s">
        <v>263</v>
      </c>
      <c r="D252" s="27" t="s">
        <v>264</v>
      </c>
      <c r="E252" s="27" t="s">
        <v>417</v>
      </c>
      <c r="F252" s="27"/>
      <c r="G252" s="72">
        <f aca="true" t="shared" si="102" ref="G252:P252">G253+G254</f>
        <v>34.4</v>
      </c>
      <c r="H252" s="72">
        <f t="shared" si="102"/>
        <v>0</v>
      </c>
      <c r="I252" s="72">
        <f t="shared" si="102"/>
        <v>0</v>
      </c>
      <c r="J252" s="72">
        <f t="shared" si="102"/>
        <v>0</v>
      </c>
      <c r="K252" s="72">
        <f t="shared" si="102"/>
        <v>0</v>
      </c>
      <c r="L252" s="72">
        <f t="shared" si="102"/>
        <v>34.4</v>
      </c>
      <c r="M252" s="72">
        <f t="shared" si="102"/>
        <v>0</v>
      </c>
      <c r="N252" s="72">
        <f t="shared" si="102"/>
        <v>34.4</v>
      </c>
      <c r="O252" s="72">
        <f t="shared" si="102"/>
        <v>34.4</v>
      </c>
      <c r="P252" s="72">
        <f t="shared" si="102"/>
        <v>34.4</v>
      </c>
    </row>
    <row r="253" spans="1:16" ht="12.75">
      <c r="A253" s="25" t="s">
        <v>320</v>
      </c>
      <c r="B253" s="26">
        <v>546</v>
      </c>
      <c r="C253" s="27" t="s">
        <v>263</v>
      </c>
      <c r="D253" s="27" t="s">
        <v>264</v>
      </c>
      <c r="E253" s="27" t="s">
        <v>417</v>
      </c>
      <c r="F253" s="27" t="s">
        <v>321</v>
      </c>
      <c r="G253" s="72">
        <f>M253+N253</f>
        <v>25.8</v>
      </c>
      <c r="H253" s="72"/>
      <c r="I253" s="72"/>
      <c r="J253" s="72"/>
      <c r="K253" s="72">
        <v>0</v>
      </c>
      <c r="L253" s="72">
        <v>25.8</v>
      </c>
      <c r="M253" s="72"/>
      <c r="N253" s="72">
        <v>25.8</v>
      </c>
      <c r="O253" s="72">
        <v>25.8</v>
      </c>
      <c r="P253" s="72">
        <v>25.8</v>
      </c>
    </row>
    <row r="254" spans="1:16" ht="12.75">
      <c r="A254" s="25" t="s">
        <v>173</v>
      </c>
      <c r="B254" s="26">
        <v>546</v>
      </c>
      <c r="C254" s="27" t="s">
        <v>263</v>
      </c>
      <c r="D254" s="27" t="s">
        <v>264</v>
      </c>
      <c r="E254" s="27" t="s">
        <v>417</v>
      </c>
      <c r="F254" s="27" t="s">
        <v>324</v>
      </c>
      <c r="G254" s="72">
        <f>M254+N254</f>
        <v>8.6</v>
      </c>
      <c r="H254" s="72"/>
      <c r="I254" s="72"/>
      <c r="J254" s="72"/>
      <c r="K254" s="72">
        <v>0</v>
      </c>
      <c r="L254" s="72">
        <v>8.6</v>
      </c>
      <c r="M254" s="72"/>
      <c r="N254" s="72">
        <v>8.6</v>
      </c>
      <c r="O254" s="72">
        <v>8.6</v>
      </c>
      <c r="P254" s="72">
        <v>8.6</v>
      </c>
    </row>
    <row r="255" spans="1:16" ht="12.75">
      <c r="A255" s="36" t="s">
        <v>401</v>
      </c>
      <c r="B255" s="26">
        <v>546</v>
      </c>
      <c r="C255" s="27" t="s">
        <v>263</v>
      </c>
      <c r="D255" s="27" t="s">
        <v>264</v>
      </c>
      <c r="E255" s="26" t="s">
        <v>418</v>
      </c>
      <c r="F255" s="27"/>
      <c r="G255" s="72">
        <f aca="true" t="shared" si="103" ref="G255:P255">G256+G266</f>
        <v>601.9</v>
      </c>
      <c r="H255" s="72">
        <f t="shared" si="103"/>
        <v>0</v>
      </c>
      <c r="I255" s="72">
        <f t="shared" si="103"/>
        <v>461.4</v>
      </c>
      <c r="J255" s="72">
        <f t="shared" si="103"/>
        <v>0</v>
      </c>
      <c r="K255" s="72">
        <f t="shared" si="103"/>
        <v>190</v>
      </c>
      <c r="L255" s="72">
        <f t="shared" si="103"/>
        <v>414</v>
      </c>
      <c r="M255" s="72">
        <f t="shared" si="103"/>
        <v>187.9</v>
      </c>
      <c r="N255" s="72">
        <f t="shared" si="103"/>
        <v>414</v>
      </c>
      <c r="O255" s="72">
        <f t="shared" si="103"/>
        <v>601.9</v>
      </c>
      <c r="P255" s="72">
        <f t="shared" si="103"/>
        <v>601.9</v>
      </c>
    </row>
    <row r="256" spans="1:16" ht="12.75">
      <c r="A256" s="25" t="s">
        <v>409</v>
      </c>
      <c r="B256" s="26">
        <v>546</v>
      </c>
      <c r="C256" s="27" t="s">
        <v>263</v>
      </c>
      <c r="D256" s="27" t="s">
        <v>264</v>
      </c>
      <c r="E256" s="26" t="s">
        <v>419</v>
      </c>
      <c r="F256" s="27"/>
      <c r="G256" s="72">
        <f>G257+G260+G263</f>
        <v>414</v>
      </c>
      <c r="H256" s="72">
        <f aca="true" t="shared" si="104" ref="H256:P256">H257+H260+H263</f>
        <v>0</v>
      </c>
      <c r="I256" s="72">
        <f t="shared" si="104"/>
        <v>461.4</v>
      </c>
      <c r="J256" s="72">
        <f t="shared" si="104"/>
        <v>0</v>
      </c>
      <c r="K256" s="72">
        <f t="shared" si="104"/>
        <v>0</v>
      </c>
      <c r="L256" s="72">
        <f t="shared" si="104"/>
        <v>414</v>
      </c>
      <c r="M256" s="72">
        <f t="shared" si="104"/>
        <v>0</v>
      </c>
      <c r="N256" s="72">
        <f t="shared" si="104"/>
        <v>414</v>
      </c>
      <c r="O256" s="72">
        <f t="shared" si="104"/>
        <v>414</v>
      </c>
      <c r="P256" s="72">
        <f t="shared" si="104"/>
        <v>414</v>
      </c>
    </row>
    <row r="257" spans="1:16" ht="25.5">
      <c r="A257" s="25" t="s">
        <v>130</v>
      </c>
      <c r="B257" s="26">
        <v>546</v>
      </c>
      <c r="C257" s="27" t="s">
        <v>263</v>
      </c>
      <c r="D257" s="27" t="s">
        <v>264</v>
      </c>
      <c r="E257" s="26" t="s">
        <v>420</v>
      </c>
      <c r="F257" s="27"/>
      <c r="G257" s="72">
        <f>G258+G259</f>
        <v>39.199999999999996</v>
      </c>
      <c r="H257" s="72">
        <f aca="true" t="shared" si="105" ref="H257:P257">H258+H259</f>
        <v>0</v>
      </c>
      <c r="I257" s="72">
        <f t="shared" si="105"/>
        <v>56</v>
      </c>
      <c r="J257" s="72">
        <f t="shared" si="105"/>
        <v>0</v>
      </c>
      <c r="K257" s="72">
        <f t="shared" si="105"/>
        <v>0</v>
      </c>
      <c r="L257" s="72">
        <f t="shared" si="105"/>
        <v>39.2</v>
      </c>
      <c r="M257" s="72">
        <f t="shared" si="105"/>
        <v>0</v>
      </c>
      <c r="N257" s="72">
        <f t="shared" si="105"/>
        <v>39.199999999999996</v>
      </c>
      <c r="O257" s="72">
        <f t="shared" si="105"/>
        <v>39.199999999999996</v>
      </c>
      <c r="P257" s="72">
        <f t="shared" si="105"/>
        <v>39.199999999999996</v>
      </c>
    </row>
    <row r="258" spans="1:16" ht="12.75">
      <c r="A258" s="25" t="s">
        <v>320</v>
      </c>
      <c r="B258" s="26">
        <v>546</v>
      </c>
      <c r="C258" s="27" t="s">
        <v>263</v>
      </c>
      <c r="D258" s="27" t="s">
        <v>264</v>
      </c>
      <c r="E258" s="26" t="s">
        <v>420</v>
      </c>
      <c r="F258" s="27" t="s">
        <v>321</v>
      </c>
      <c r="G258" s="72">
        <f>M258+N258</f>
        <v>2.4</v>
      </c>
      <c r="H258" s="72"/>
      <c r="I258" s="72">
        <v>10</v>
      </c>
      <c r="J258" s="72"/>
      <c r="K258" s="72"/>
      <c r="L258" s="72">
        <v>3.6</v>
      </c>
      <c r="M258" s="72"/>
      <c r="N258" s="72">
        <v>2.4</v>
      </c>
      <c r="O258" s="72">
        <v>2.4</v>
      </c>
      <c r="P258" s="72">
        <v>2.4</v>
      </c>
    </row>
    <row r="259" spans="1:16" ht="12.75">
      <c r="A259" s="25" t="s">
        <v>173</v>
      </c>
      <c r="B259" s="26">
        <v>546</v>
      </c>
      <c r="C259" s="27" t="s">
        <v>263</v>
      </c>
      <c r="D259" s="27" t="s">
        <v>264</v>
      </c>
      <c r="E259" s="26" t="s">
        <v>420</v>
      </c>
      <c r="F259" s="27" t="s">
        <v>324</v>
      </c>
      <c r="G259" s="72">
        <f>M259+N259</f>
        <v>36.8</v>
      </c>
      <c r="H259" s="72"/>
      <c r="I259" s="72">
        <v>46</v>
      </c>
      <c r="J259" s="72"/>
      <c r="K259" s="72"/>
      <c r="L259" s="72">
        <v>35.6</v>
      </c>
      <c r="M259" s="72"/>
      <c r="N259" s="72">
        <v>36.8</v>
      </c>
      <c r="O259" s="72">
        <v>36.8</v>
      </c>
      <c r="P259" s="72">
        <v>36.8</v>
      </c>
    </row>
    <row r="260" spans="1:16" ht="12.75">
      <c r="A260" s="25" t="s">
        <v>131</v>
      </c>
      <c r="B260" s="26">
        <v>546</v>
      </c>
      <c r="C260" s="27" t="s">
        <v>263</v>
      </c>
      <c r="D260" s="27" t="s">
        <v>264</v>
      </c>
      <c r="E260" s="26" t="s">
        <v>421</v>
      </c>
      <c r="F260" s="27"/>
      <c r="G260" s="72">
        <f aca="true" t="shared" si="106" ref="G260:P260">G261+G262</f>
        <v>157.79999999999998</v>
      </c>
      <c r="H260" s="72">
        <f t="shared" si="106"/>
        <v>0</v>
      </c>
      <c r="I260" s="72">
        <f t="shared" si="106"/>
        <v>202.4</v>
      </c>
      <c r="J260" s="72">
        <f t="shared" si="106"/>
        <v>0</v>
      </c>
      <c r="K260" s="72">
        <f t="shared" si="106"/>
        <v>0</v>
      </c>
      <c r="L260" s="72">
        <f t="shared" si="106"/>
        <v>157.79999999999998</v>
      </c>
      <c r="M260" s="72">
        <f t="shared" si="106"/>
        <v>0</v>
      </c>
      <c r="N260" s="72">
        <f t="shared" si="106"/>
        <v>157.79999999999998</v>
      </c>
      <c r="O260" s="72">
        <f t="shared" si="106"/>
        <v>157.79999999999998</v>
      </c>
      <c r="P260" s="72">
        <f t="shared" si="106"/>
        <v>157.79999999999998</v>
      </c>
    </row>
    <row r="261" spans="1:16" ht="12.75">
      <c r="A261" s="25" t="s">
        <v>320</v>
      </c>
      <c r="B261" s="26">
        <v>546</v>
      </c>
      <c r="C261" s="27" t="s">
        <v>263</v>
      </c>
      <c r="D261" s="27" t="s">
        <v>264</v>
      </c>
      <c r="E261" s="26" t="s">
        <v>421</v>
      </c>
      <c r="F261" s="27" t="s">
        <v>321</v>
      </c>
      <c r="G261" s="72">
        <f>M261+N261</f>
        <v>134.1</v>
      </c>
      <c r="H261" s="72"/>
      <c r="I261" s="72">
        <v>187.4</v>
      </c>
      <c r="J261" s="72"/>
      <c r="K261" s="72"/>
      <c r="L261" s="72">
        <v>134.1</v>
      </c>
      <c r="M261" s="72"/>
      <c r="N261" s="72">
        <v>134.1</v>
      </c>
      <c r="O261" s="72">
        <v>134.1</v>
      </c>
      <c r="P261" s="72">
        <v>134.1</v>
      </c>
    </row>
    <row r="262" spans="1:16" ht="12.75">
      <c r="A262" s="25" t="s">
        <v>173</v>
      </c>
      <c r="B262" s="26">
        <v>546</v>
      </c>
      <c r="C262" s="27" t="s">
        <v>263</v>
      </c>
      <c r="D262" s="27" t="s">
        <v>264</v>
      </c>
      <c r="E262" s="26" t="s">
        <v>421</v>
      </c>
      <c r="F262" s="27" t="s">
        <v>324</v>
      </c>
      <c r="G262" s="72">
        <f>M262+N262</f>
        <v>23.7</v>
      </c>
      <c r="H262" s="72"/>
      <c r="I262" s="72">
        <v>15</v>
      </c>
      <c r="J262" s="72"/>
      <c r="K262" s="72"/>
      <c r="L262" s="72">
        <v>23.7</v>
      </c>
      <c r="M262" s="72"/>
      <c r="N262" s="72">
        <v>23.7</v>
      </c>
      <c r="O262" s="72">
        <v>23.7</v>
      </c>
      <c r="P262" s="72">
        <v>23.7</v>
      </c>
    </row>
    <row r="263" spans="1:16" ht="12.75">
      <c r="A263" s="36" t="s">
        <v>139</v>
      </c>
      <c r="B263" s="26">
        <v>546</v>
      </c>
      <c r="C263" s="27" t="s">
        <v>263</v>
      </c>
      <c r="D263" s="27" t="s">
        <v>264</v>
      </c>
      <c r="E263" s="26" t="s">
        <v>422</v>
      </c>
      <c r="F263" s="27"/>
      <c r="G263" s="72">
        <f>G264+G265</f>
        <v>217</v>
      </c>
      <c r="H263" s="72">
        <f aca="true" t="shared" si="107" ref="H263:P263">H264+H265</f>
        <v>0</v>
      </c>
      <c r="I263" s="72">
        <f t="shared" si="107"/>
        <v>203</v>
      </c>
      <c r="J263" s="72">
        <f t="shared" si="107"/>
        <v>0</v>
      </c>
      <c r="K263" s="72">
        <f t="shared" si="107"/>
        <v>0</v>
      </c>
      <c r="L263" s="72">
        <f t="shared" si="107"/>
        <v>217</v>
      </c>
      <c r="M263" s="72">
        <f t="shared" si="107"/>
        <v>0</v>
      </c>
      <c r="N263" s="72">
        <f t="shared" si="107"/>
        <v>217</v>
      </c>
      <c r="O263" s="72">
        <f t="shared" si="107"/>
        <v>217</v>
      </c>
      <c r="P263" s="72">
        <f t="shared" si="107"/>
        <v>217</v>
      </c>
    </row>
    <row r="264" spans="1:16" ht="12.75">
      <c r="A264" s="25" t="s">
        <v>320</v>
      </c>
      <c r="B264" s="26">
        <v>546</v>
      </c>
      <c r="C264" s="27" t="s">
        <v>263</v>
      </c>
      <c r="D264" s="27" t="s">
        <v>264</v>
      </c>
      <c r="E264" s="26" t="s">
        <v>422</v>
      </c>
      <c r="F264" s="27" t="s">
        <v>321</v>
      </c>
      <c r="G264" s="72">
        <f>M264+N264</f>
        <v>197</v>
      </c>
      <c r="H264" s="72"/>
      <c r="I264" s="72">
        <v>170.1</v>
      </c>
      <c r="J264" s="72"/>
      <c r="K264" s="72"/>
      <c r="L264" s="72">
        <v>197</v>
      </c>
      <c r="M264" s="72"/>
      <c r="N264" s="72">
        <v>197</v>
      </c>
      <c r="O264" s="72">
        <v>197</v>
      </c>
      <c r="P264" s="72">
        <v>197</v>
      </c>
    </row>
    <row r="265" spans="1:16" ht="12.75">
      <c r="A265" s="25" t="s">
        <v>173</v>
      </c>
      <c r="B265" s="26">
        <v>546</v>
      </c>
      <c r="C265" s="27" t="s">
        <v>263</v>
      </c>
      <c r="D265" s="27" t="s">
        <v>264</v>
      </c>
      <c r="E265" s="26" t="s">
        <v>422</v>
      </c>
      <c r="F265" s="71" t="s">
        <v>324</v>
      </c>
      <c r="G265" s="72">
        <f>M265+N265</f>
        <v>20</v>
      </c>
      <c r="H265" s="72"/>
      <c r="I265" s="72">
        <v>32.9</v>
      </c>
      <c r="J265" s="72"/>
      <c r="K265" s="72"/>
      <c r="L265" s="72">
        <v>20</v>
      </c>
      <c r="M265" s="72"/>
      <c r="N265" s="72">
        <v>20</v>
      </c>
      <c r="O265" s="72">
        <v>20</v>
      </c>
      <c r="P265" s="72">
        <v>20</v>
      </c>
    </row>
    <row r="266" spans="1:16" ht="25.5">
      <c r="A266" s="36" t="s">
        <v>410</v>
      </c>
      <c r="B266" s="26">
        <v>546</v>
      </c>
      <c r="C266" s="27" t="s">
        <v>263</v>
      </c>
      <c r="D266" s="27" t="s">
        <v>264</v>
      </c>
      <c r="E266" s="26" t="s">
        <v>107</v>
      </c>
      <c r="F266" s="27"/>
      <c r="G266" s="72">
        <f>G267</f>
        <v>187.9</v>
      </c>
      <c r="H266" s="72">
        <f aca="true" t="shared" si="108" ref="H266:O267">H267</f>
        <v>0</v>
      </c>
      <c r="I266" s="72">
        <f t="shared" si="108"/>
        <v>0</v>
      </c>
      <c r="J266" s="72">
        <f t="shared" si="108"/>
        <v>0</v>
      </c>
      <c r="K266" s="72">
        <f t="shared" si="108"/>
        <v>190</v>
      </c>
      <c r="L266" s="72">
        <f t="shared" si="108"/>
        <v>0</v>
      </c>
      <c r="M266" s="72">
        <f t="shared" si="108"/>
        <v>187.9</v>
      </c>
      <c r="N266" s="72">
        <f t="shared" si="108"/>
        <v>0</v>
      </c>
      <c r="O266" s="72">
        <f t="shared" si="108"/>
        <v>187.9</v>
      </c>
      <c r="P266" s="72">
        <f>P267</f>
        <v>187.9</v>
      </c>
    </row>
    <row r="267" spans="1:16" ht="38.25">
      <c r="A267" s="36" t="s">
        <v>520</v>
      </c>
      <c r="B267" s="26">
        <v>546</v>
      </c>
      <c r="C267" s="27" t="s">
        <v>263</v>
      </c>
      <c r="D267" s="27" t="s">
        <v>264</v>
      </c>
      <c r="E267" s="26" t="s">
        <v>112</v>
      </c>
      <c r="F267" s="27"/>
      <c r="G267" s="72">
        <f>G268</f>
        <v>187.9</v>
      </c>
      <c r="H267" s="72">
        <f t="shared" si="108"/>
        <v>0</v>
      </c>
      <c r="I267" s="72">
        <f t="shared" si="108"/>
        <v>0</v>
      </c>
      <c r="J267" s="72">
        <f t="shared" si="108"/>
        <v>0</v>
      </c>
      <c r="K267" s="72">
        <f t="shared" si="108"/>
        <v>190</v>
      </c>
      <c r="L267" s="72">
        <f t="shared" si="108"/>
        <v>0</v>
      </c>
      <c r="M267" s="72">
        <f t="shared" si="108"/>
        <v>187.9</v>
      </c>
      <c r="N267" s="72">
        <f t="shared" si="108"/>
        <v>0</v>
      </c>
      <c r="O267" s="72">
        <f t="shared" si="108"/>
        <v>187.9</v>
      </c>
      <c r="P267" s="72">
        <f>P268</f>
        <v>187.9</v>
      </c>
    </row>
    <row r="268" spans="1:16" ht="12.75">
      <c r="A268" s="36" t="s">
        <v>401</v>
      </c>
      <c r="B268" s="26">
        <v>546</v>
      </c>
      <c r="C268" s="27" t="s">
        <v>263</v>
      </c>
      <c r="D268" s="27" t="s">
        <v>264</v>
      </c>
      <c r="E268" s="26" t="s">
        <v>112</v>
      </c>
      <c r="F268" s="27" t="s">
        <v>400</v>
      </c>
      <c r="G268" s="72">
        <f>M268+N268</f>
        <v>187.9</v>
      </c>
      <c r="H268" s="72"/>
      <c r="I268" s="72"/>
      <c r="J268" s="72"/>
      <c r="K268" s="72">
        <v>190</v>
      </c>
      <c r="L268" s="72"/>
      <c r="M268" s="72">
        <v>187.9</v>
      </c>
      <c r="N268" s="72"/>
      <c r="O268" s="72">
        <v>187.9</v>
      </c>
      <c r="P268" s="72">
        <v>187.9</v>
      </c>
    </row>
    <row r="269" spans="1:16" ht="12.75">
      <c r="A269" s="25" t="s">
        <v>369</v>
      </c>
      <c r="B269" s="26">
        <v>546</v>
      </c>
      <c r="C269" s="27" t="s">
        <v>263</v>
      </c>
      <c r="D269" s="27" t="s">
        <v>264</v>
      </c>
      <c r="E269" s="55" t="s">
        <v>423</v>
      </c>
      <c r="F269" s="27"/>
      <c r="G269" s="72">
        <f aca="true" t="shared" si="109" ref="G269:P269">G270</f>
        <v>23013.300000000003</v>
      </c>
      <c r="H269" s="72">
        <f t="shared" si="109"/>
        <v>23016.600000000002</v>
      </c>
      <c r="I269" s="72">
        <f t="shared" si="109"/>
        <v>0</v>
      </c>
      <c r="J269" s="72">
        <f t="shared" si="109"/>
        <v>0</v>
      </c>
      <c r="K269" s="72">
        <f t="shared" si="109"/>
        <v>23001.7</v>
      </c>
      <c r="L269" s="72">
        <f t="shared" si="109"/>
        <v>0</v>
      </c>
      <c r="M269" s="72">
        <f t="shared" si="109"/>
        <v>23013.300000000003</v>
      </c>
      <c r="N269" s="72">
        <f t="shared" si="109"/>
        <v>0</v>
      </c>
      <c r="O269" s="72">
        <f t="shared" si="109"/>
        <v>23655.6</v>
      </c>
      <c r="P269" s="72">
        <f t="shared" si="109"/>
        <v>23191.8</v>
      </c>
    </row>
    <row r="270" spans="1:16" ht="12.75">
      <c r="A270" s="25" t="s">
        <v>337</v>
      </c>
      <c r="B270" s="26">
        <v>546</v>
      </c>
      <c r="C270" s="27" t="s">
        <v>263</v>
      </c>
      <c r="D270" s="27" t="s">
        <v>264</v>
      </c>
      <c r="E270" s="26" t="s">
        <v>424</v>
      </c>
      <c r="F270" s="27"/>
      <c r="G270" s="72">
        <f>G271+G272+G273</f>
        <v>23013.300000000003</v>
      </c>
      <c r="H270" s="72">
        <f aca="true" t="shared" si="110" ref="H270:P270">H271+H272+H273</f>
        <v>23016.600000000002</v>
      </c>
      <c r="I270" s="72">
        <f t="shared" si="110"/>
        <v>0</v>
      </c>
      <c r="J270" s="72">
        <f t="shared" si="110"/>
        <v>0</v>
      </c>
      <c r="K270" s="72">
        <f t="shared" si="110"/>
        <v>23001.7</v>
      </c>
      <c r="L270" s="72">
        <f t="shared" si="110"/>
        <v>0</v>
      </c>
      <c r="M270" s="72">
        <f t="shared" si="110"/>
        <v>23013.300000000003</v>
      </c>
      <c r="N270" s="72">
        <f t="shared" si="110"/>
        <v>0</v>
      </c>
      <c r="O270" s="72">
        <f t="shared" si="110"/>
        <v>23655.6</v>
      </c>
      <c r="P270" s="72">
        <f t="shared" si="110"/>
        <v>23191.8</v>
      </c>
    </row>
    <row r="271" spans="1:16" ht="12.75">
      <c r="A271" s="25" t="s">
        <v>320</v>
      </c>
      <c r="B271" s="26">
        <v>546</v>
      </c>
      <c r="C271" s="27" t="s">
        <v>263</v>
      </c>
      <c r="D271" s="27" t="s">
        <v>264</v>
      </c>
      <c r="E271" s="26" t="s">
        <v>424</v>
      </c>
      <c r="F271" s="27" t="s">
        <v>321</v>
      </c>
      <c r="G271" s="72">
        <f>M271+N271</f>
        <v>19402.9</v>
      </c>
      <c r="H271" s="72">
        <v>19497</v>
      </c>
      <c r="I271" s="72"/>
      <c r="J271" s="72"/>
      <c r="K271" s="72">
        <v>19417.2</v>
      </c>
      <c r="L271" s="72"/>
      <c r="M271" s="72">
        <v>19402.9</v>
      </c>
      <c r="N271" s="72"/>
      <c r="O271" s="72">
        <v>19946.8</v>
      </c>
      <c r="P271" s="72">
        <v>19554.1</v>
      </c>
    </row>
    <row r="272" spans="1:16" ht="12.75">
      <c r="A272" s="25" t="s">
        <v>173</v>
      </c>
      <c r="B272" s="26">
        <v>546</v>
      </c>
      <c r="C272" s="27" t="s">
        <v>263</v>
      </c>
      <c r="D272" s="27" t="s">
        <v>264</v>
      </c>
      <c r="E272" s="26" t="s">
        <v>424</v>
      </c>
      <c r="F272" s="27" t="s">
        <v>324</v>
      </c>
      <c r="G272" s="72">
        <f>M272+N272</f>
        <v>3510.4</v>
      </c>
      <c r="H272" s="72">
        <v>3416.9</v>
      </c>
      <c r="I272" s="72"/>
      <c r="J272" s="72"/>
      <c r="K272" s="72">
        <v>3482.1</v>
      </c>
      <c r="L272" s="72"/>
      <c r="M272" s="72">
        <v>3510.4</v>
      </c>
      <c r="N272" s="72"/>
      <c r="O272" s="72">
        <v>3608.8</v>
      </c>
      <c r="P272" s="72">
        <v>3537.7</v>
      </c>
    </row>
    <row r="273" spans="1:16" ht="12" customHeight="1">
      <c r="A273" s="25" t="s">
        <v>322</v>
      </c>
      <c r="B273" s="26">
        <v>546</v>
      </c>
      <c r="C273" s="27" t="s">
        <v>263</v>
      </c>
      <c r="D273" s="27" t="s">
        <v>264</v>
      </c>
      <c r="E273" s="26" t="s">
        <v>424</v>
      </c>
      <c r="F273" s="27" t="s">
        <v>325</v>
      </c>
      <c r="G273" s="72">
        <f>M273+N273</f>
        <v>100</v>
      </c>
      <c r="H273" s="72">
        <v>102.7</v>
      </c>
      <c r="I273" s="72"/>
      <c r="J273" s="72"/>
      <c r="K273" s="72">
        <v>102.4</v>
      </c>
      <c r="L273" s="72"/>
      <c r="M273" s="72">
        <v>100</v>
      </c>
      <c r="N273" s="72"/>
      <c r="O273" s="72">
        <v>100</v>
      </c>
      <c r="P273" s="72">
        <v>100</v>
      </c>
    </row>
    <row r="274" spans="1:16" ht="12.75">
      <c r="A274" s="25" t="s">
        <v>313</v>
      </c>
      <c r="B274" s="26">
        <v>546</v>
      </c>
      <c r="C274" s="27" t="s">
        <v>263</v>
      </c>
      <c r="D274" s="27" t="s">
        <v>271</v>
      </c>
      <c r="E274" s="26"/>
      <c r="F274" s="27"/>
      <c r="G274" s="72">
        <f>G275</f>
        <v>23.5</v>
      </c>
      <c r="H274" s="72">
        <f aca="true" t="shared" si="111" ref="H274:P275">H275</f>
        <v>0</v>
      </c>
      <c r="I274" s="72">
        <f t="shared" si="111"/>
        <v>0</v>
      </c>
      <c r="J274" s="72">
        <f t="shared" si="111"/>
        <v>0</v>
      </c>
      <c r="K274" s="72">
        <f t="shared" si="111"/>
        <v>0</v>
      </c>
      <c r="L274" s="72">
        <f t="shared" si="111"/>
        <v>0</v>
      </c>
      <c r="M274" s="72">
        <f t="shared" si="111"/>
        <v>0</v>
      </c>
      <c r="N274" s="72">
        <f t="shared" si="111"/>
        <v>23.5</v>
      </c>
      <c r="O274" s="72">
        <f t="shared" si="111"/>
        <v>1</v>
      </c>
      <c r="P274" s="72">
        <f t="shared" si="111"/>
        <v>1.5</v>
      </c>
    </row>
    <row r="275" spans="1:16" ht="25.5">
      <c r="A275" s="25" t="s">
        <v>175</v>
      </c>
      <c r="B275" s="26">
        <v>546</v>
      </c>
      <c r="C275" s="27" t="s">
        <v>263</v>
      </c>
      <c r="D275" s="27" t="s">
        <v>271</v>
      </c>
      <c r="E275" s="26" t="s">
        <v>427</v>
      </c>
      <c r="F275" s="27"/>
      <c r="G275" s="72">
        <f>G276</f>
        <v>23.5</v>
      </c>
      <c r="H275" s="72">
        <f t="shared" si="111"/>
        <v>0</v>
      </c>
      <c r="I275" s="72">
        <f t="shared" si="111"/>
        <v>0</v>
      </c>
      <c r="J275" s="72">
        <f t="shared" si="111"/>
        <v>0</v>
      </c>
      <c r="K275" s="72">
        <f t="shared" si="111"/>
        <v>0</v>
      </c>
      <c r="L275" s="72">
        <f t="shared" si="111"/>
        <v>0</v>
      </c>
      <c r="M275" s="72">
        <f t="shared" si="111"/>
        <v>0</v>
      </c>
      <c r="N275" s="72">
        <f t="shared" si="111"/>
        <v>23.5</v>
      </c>
      <c r="O275" s="72">
        <f t="shared" si="111"/>
        <v>1</v>
      </c>
      <c r="P275" s="72">
        <f t="shared" si="111"/>
        <v>1.5</v>
      </c>
    </row>
    <row r="276" spans="1:16" ht="12.75">
      <c r="A276" s="25" t="s">
        <v>173</v>
      </c>
      <c r="B276" s="26">
        <v>546</v>
      </c>
      <c r="C276" s="27" t="s">
        <v>263</v>
      </c>
      <c r="D276" s="27" t="s">
        <v>271</v>
      </c>
      <c r="E276" s="26" t="s">
        <v>427</v>
      </c>
      <c r="F276" s="27" t="s">
        <v>324</v>
      </c>
      <c r="G276" s="72">
        <f>M276+N276</f>
        <v>23.5</v>
      </c>
      <c r="H276" s="72"/>
      <c r="I276" s="72"/>
      <c r="J276" s="72"/>
      <c r="K276" s="72"/>
      <c r="L276" s="72"/>
      <c r="M276" s="72"/>
      <c r="N276" s="72">
        <v>23.5</v>
      </c>
      <c r="O276" s="72">
        <v>1</v>
      </c>
      <c r="P276" s="72">
        <v>1.5</v>
      </c>
    </row>
    <row r="277" spans="1:16" ht="12.75">
      <c r="A277" s="25" t="s">
        <v>265</v>
      </c>
      <c r="B277" s="26">
        <v>546</v>
      </c>
      <c r="C277" s="27" t="s">
        <v>263</v>
      </c>
      <c r="D277" s="27" t="s">
        <v>286</v>
      </c>
      <c r="E277" s="26"/>
      <c r="F277" s="27"/>
      <c r="G277" s="72">
        <f>G278</f>
        <v>5511.3</v>
      </c>
      <c r="H277" s="72">
        <f aca="true" t="shared" si="112" ref="H277:P279">H278</f>
        <v>187.8</v>
      </c>
      <c r="I277" s="72">
        <f t="shared" si="112"/>
        <v>0</v>
      </c>
      <c r="J277" s="72">
        <f t="shared" si="112"/>
        <v>0</v>
      </c>
      <c r="K277" s="72">
        <f t="shared" si="112"/>
        <v>264.9</v>
      </c>
      <c r="L277" s="72">
        <f t="shared" si="112"/>
        <v>0</v>
      </c>
      <c r="M277" s="72">
        <f t="shared" si="112"/>
        <v>5511.3</v>
      </c>
      <c r="N277" s="72">
        <f t="shared" si="112"/>
        <v>0</v>
      </c>
      <c r="O277" s="72">
        <f t="shared" si="112"/>
        <v>410</v>
      </c>
      <c r="P277" s="72">
        <f t="shared" si="112"/>
        <v>475.3</v>
      </c>
    </row>
    <row r="278" spans="1:16" ht="12.75">
      <c r="A278" s="25" t="s">
        <v>265</v>
      </c>
      <c r="B278" s="26">
        <v>546</v>
      </c>
      <c r="C278" s="27" t="s">
        <v>263</v>
      </c>
      <c r="D278" s="27" t="s">
        <v>286</v>
      </c>
      <c r="E278" s="26" t="s">
        <v>428</v>
      </c>
      <c r="F278" s="27"/>
      <c r="G278" s="72">
        <f>G279</f>
        <v>5511.3</v>
      </c>
      <c r="H278" s="72">
        <f t="shared" si="112"/>
        <v>187.8</v>
      </c>
      <c r="I278" s="72">
        <f t="shared" si="112"/>
        <v>0</v>
      </c>
      <c r="J278" s="72">
        <f t="shared" si="112"/>
        <v>0</v>
      </c>
      <c r="K278" s="72">
        <f t="shared" si="112"/>
        <v>264.9</v>
      </c>
      <c r="L278" s="72">
        <f t="shared" si="112"/>
        <v>0</v>
      </c>
      <c r="M278" s="72">
        <f t="shared" si="112"/>
        <v>5511.3</v>
      </c>
      <c r="N278" s="72">
        <f t="shared" si="112"/>
        <v>0</v>
      </c>
      <c r="O278" s="72">
        <f t="shared" si="112"/>
        <v>410</v>
      </c>
      <c r="P278" s="72">
        <f t="shared" si="112"/>
        <v>475.3</v>
      </c>
    </row>
    <row r="279" spans="1:16" ht="12.75">
      <c r="A279" s="25" t="s">
        <v>292</v>
      </c>
      <c r="B279" s="26">
        <v>546</v>
      </c>
      <c r="C279" s="27" t="s">
        <v>263</v>
      </c>
      <c r="D279" s="27" t="s">
        <v>286</v>
      </c>
      <c r="E279" s="26" t="s">
        <v>429</v>
      </c>
      <c r="F279" s="27"/>
      <c r="G279" s="72">
        <f>G280</f>
        <v>5511.3</v>
      </c>
      <c r="H279" s="72">
        <f t="shared" si="112"/>
        <v>187.8</v>
      </c>
      <c r="I279" s="72">
        <f t="shared" si="112"/>
        <v>0</v>
      </c>
      <c r="J279" s="72">
        <f t="shared" si="112"/>
        <v>0</v>
      </c>
      <c r="K279" s="72">
        <f t="shared" si="112"/>
        <v>264.9</v>
      </c>
      <c r="L279" s="72">
        <f t="shared" si="112"/>
        <v>0</v>
      </c>
      <c r="M279" s="72">
        <f t="shared" si="112"/>
        <v>5511.3</v>
      </c>
      <c r="N279" s="72">
        <f t="shared" si="112"/>
        <v>0</v>
      </c>
      <c r="O279" s="72">
        <f t="shared" si="112"/>
        <v>410</v>
      </c>
      <c r="P279" s="72">
        <f t="shared" si="112"/>
        <v>475.3</v>
      </c>
    </row>
    <row r="280" spans="1:16" ht="14.25">
      <c r="A280" s="25" t="s">
        <v>331</v>
      </c>
      <c r="B280" s="26">
        <v>546</v>
      </c>
      <c r="C280" s="27" t="s">
        <v>263</v>
      </c>
      <c r="D280" s="27" t="s">
        <v>286</v>
      </c>
      <c r="E280" s="26" t="s">
        <v>429</v>
      </c>
      <c r="F280" s="27" t="s">
        <v>330</v>
      </c>
      <c r="G280" s="72">
        <f>M280+N280</f>
        <v>5511.3</v>
      </c>
      <c r="H280" s="72">
        <v>187.8</v>
      </c>
      <c r="I280" s="72"/>
      <c r="J280" s="72"/>
      <c r="K280" s="72">
        <v>264.9</v>
      </c>
      <c r="L280" s="72">
        <v>0</v>
      </c>
      <c r="M280" s="72">
        <v>5511.3</v>
      </c>
      <c r="N280" s="72"/>
      <c r="O280" s="96">
        <v>410</v>
      </c>
      <c r="P280" s="96">
        <v>475.3</v>
      </c>
    </row>
    <row r="281" spans="1:16" ht="12.75">
      <c r="A281" s="25" t="s">
        <v>287</v>
      </c>
      <c r="B281" s="26">
        <v>546</v>
      </c>
      <c r="C281" s="27" t="s">
        <v>263</v>
      </c>
      <c r="D281" s="27" t="s">
        <v>304</v>
      </c>
      <c r="E281" s="26"/>
      <c r="F281" s="27"/>
      <c r="G281" s="72">
        <f>G287+G295+G300+G282</f>
        <v>3948.7</v>
      </c>
      <c r="H281" s="72">
        <f aca="true" t="shared" si="113" ref="H281:P281">H287+H295+H300+H282</f>
        <v>1977.1</v>
      </c>
      <c r="I281" s="72">
        <f t="shared" si="113"/>
        <v>2095.3</v>
      </c>
      <c r="J281" s="72">
        <f t="shared" si="113"/>
        <v>2265.9</v>
      </c>
      <c r="K281" s="72">
        <f t="shared" si="113"/>
        <v>1412.5</v>
      </c>
      <c r="L281" s="72">
        <f t="shared" si="113"/>
        <v>2397.1</v>
      </c>
      <c r="M281" s="72">
        <f t="shared" si="113"/>
        <v>1470.5</v>
      </c>
      <c r="N281" s="72">
        <f t="shared" si="113"/>
        <v>2478.2</v>
      </c>
      <c r="O281" s="72">
        <f t="shared" si="113"/>
        <v>3948.7</v>
      </c>
      <c r="P281" s="72">
        <f t="shared" si="113"/>
        <v>3948.7</v>
      </c>
    </row>
    <row r="282" spans="1:16" ht="25.5">
      <c r="A282" s="31" t="s">
        <v>514</v>
      </c>
      <c r="B282" s="26">
        <v>546</v>
      </c>
      <c r="C282" s="27" t="s">
        <v>263</v>
      </c>
      <c r="D282" s="27" t="s">
        <v>304</v>
      </c>
      <c r="E282" s="26" t="s">
        <v>430</v>
      </c>
      <c r="F282" s="27"/>
      <c r="G282" s="72">
        <f>G283</f>
        <v>5</v>
      </c>
      <c r="H282" s="72">
        <f aca="true" t="shared" si="114" ref="H282:P285">H283</f>
        <v>0</v>
      </c>
      <c r="I282" s="72">
        <f t="shared" si="114"/>
        <v>0</v>
      </c>
      <c r="J282" s="72">
        <f t="shared" si="114"/>
        <v>0</v>
      </c>
      <c r="K282" s="72">
        <f t="shared" si="114"/>
        <v>5</v>
      </c>
      <c r="L282" s="72">
        <f t="shared" si="114"/>
        <v>0</v>
      </c>
      <c r="M282" s="72">
        <f t="shared" si="114"/>
        <v>5</v>
      </c>
      <c r="N282" s="72">
        <f t="shared" si="114"/>
        <v>0</v>
      </c>
      <c r="O282" s="72">
        <f t="shared" si="114"/>
        <v>5</v>
      </c>
      <c r="P282" s="72">
        <f t="shared" si="114"/>
        <v>5</v>
      </c>
    </row>
    <row r="283" spans="1:16" ht="12.75">
      <c r="A283" s="36" t="s">
        <v>355</v>
      </c>
      <c r="B283" s="26">
        <v>546</v>
      </c>
      <c r="C283" s="27" t="s">
        <v>263</v>
      </c>
      <c r="D283" s="27" t="s">
        <v>304</v>
      </c>
      <c r="E283" s="26" t="s">
        <v>102</v>
      </c>
      <c r="F283" s="27"/>
      <c r="G283" s="72">
        <f>G284</f>
        <v>5</v>
      </c>
      <c r="H283" s="72">
        <f t="shared" si="114"/>
        <v>0</v>
      </c>
      <c r="I283" s="72">
        <f t="shared" si="114"/>
        <v>0</v>
      </c>
      <c r="J283" s="72">
        <f t="shared" si="114"/>
        <v>0</v>
      </c>
      <c r="K283" s="72">
        <f t="shared" si="114"/>
        <v>5</v>
      </c>
      <c r="L283" s="72">
        <f t="shared" si="114"/>
        <v>0</v>
      </c>
      <c r="M283" s="72">
        <f t="shared" si="114"/>
        <v>5</v>
      </c>
      <c r="N283" s="72">
        <f t="shared" si="114"/>
        <v>0</v>
      </c>
      <c r="O283" s="72">
        <f t="shared" si="114"/>
        <v>5</v>
      </c>
      <c r="P283" s="72">
        <f t="shared" si="114"/>
        <v>5</v>
      </c>
    </row>
    <row r="284" spans="1:16" ht="38.25">
      <c r="A284" s="36" t="s">
        <v>103</v>
      </c>
      <c r="B284" s="26">
        <v>546</v>
      </c>
      <c r="C284" s="27" t="s">
        <v>263</v>
      </c>
      <c r="D284" s="27" t="s">
        <v>304</v>
      </c>
      <c r="E284" s="26" t="s">
        <v>579</v>
      </c>
      <c r="F284" s="27"/>
      <c r="G284" s="72">
        <f>G285</f>
        <v>5</v>
      </c>
      <c r="H284" s="72">
        <f t="shared" si="114"/>
        <v>0</v>
      </c>
      <c r="I284" s="72">
        <f t="shared" si="114"/>
        <v>0</v>
      </c>
      <c r="J284" s="72">
        <f t="shared" si="114"/>
        <v>0</v>
      </c>
      <c r="K284" s="72">
        <f t="shared" si="114"/>
        <v>5</v>
      </c>
      <c r="L284" s="72">
        <f t="shared" si="114"/>
        <v>0</v>
      </c>
      <c r="M284" s="72">
        <f t="shared" si="114"/>
        <v>5</v>
      </c>
      <c r="N284" s="72">
        <f t="shared" si="114"/>
        <v>0</v>
      </c>
      <c r="O284" s="72">
        <f t="shared" si="114"/>
        <v>5</v>
      </c>
      <c r="P284" s="72">
        <f t="shared" si="114"/>
        <v>5</v>
      </c>
    </row>
    <row r="285" spans="1:16" ht="12.75">
      <c r="A285" s="36" t="s">
        <v>371</v>
      </c>
      <c r="B285" s="26">
        <v>546</v>
      </c>
      <c r="C285" s="27" t="s">
        <v>263</v>
      </c>
      <c r="D285" s="27" t="s">
        <v>304</v>
      </c>
      <c r="E285" s="26" t="s">
        <v>557</v>
      </c>
      <c r="F285" s="27"/>
      <c r="G285" s="72">
        <f>G286</f>
        <v>5</v>
      </c>
      <c r="H285" s="72">
        <f t="shared" si="114"/>
        <v>0</v>
      </c>
      <c r="I285" s="72">
        <f t="shared" si="114"/>
        <v>0</v>
      </c>
      <c r="J285" s="72">
        <f t="shared" si="114"/>
        <v>0</v>
      </c>
      <c r="K285" s="72">
        <f t="shared" si="114"/>
        <v>5</v>
      </c>
      <c r="L285" s="72">
        <f t="shared" si="114"/>
        <v>0</v>
      </c>
      <c r="M285" s="72">
        <f t="shared" si="114"/>
        <v>5</v>
      </c>
      <c r="N285" s="72">
        <f t="shared" si="114"/>
        <v>0</v>
      </c>
      <c r="O285" s="72">
        <f t="shared" si="114"/>
        <v>5</v>
      </c>
      <c r="P285" s="72">
        <f t="shared" si="114"/>
        <v>5</v>
      </c>
    </row>
    <row r="286" spans="1:16" ht="12.75">
      <c r="A286" s="25" t="s">
        <v>173</v>
      </c>
      <c r="B286" s="26">
        <v>546</v>
      </c>
      <c r="C286" s="27" t="s">
        <v>263</v>
      </c>
      <c r="D286" s="27" t="s">
        <v>304</v>
      </c>
      <c r="E286" s="26" t="s">
        <v>557</v>
      </c>
      <c r="F286" s="27" t="s">
        <v>324</v>
      </c>
      <c r="G286" s="72">
        <f>M286+N286</f>
        <v>5</v>
      </c>
      <c r="H286" s="72"/>
      <c r="I286" s="72"/>
      <c r="J286" s="72"/>
      <c r="K286" s="72">
        <v>5</v>
      </c>
      <c r="L286" s="72"/>
      <c r="M286" s="72">
        <v>5</v>
      </c>
      <c r="N286" s="72"/>
      <c r="O286" s="72">
        <v>5</v>
      </c>
      <c r="P286" s="72">
        <v>5</v>
      </c>
    </row>
    <row r="287" spans="1:16" ht="25.5">
      <c r="A287" s="25" t="s">
        <v>558</v>
      </c>
      <c r="B287" s="26">
        <v>546</v>
      </c>
      <c r="C287" s="27" t="s">
        <v>263</v>
      </c>
      <c r="D287" s="27" t="s">
        <v>304</v>
      </c>
      <c r="E287" s="26" t="s">
        <v>431</v>
      </c>
      <c r="F287" s="26"/>
      <c r="G287" s="72">
        <f>G288</f>
        <v>80</v>
      </c>
      <c r="H287" s="72">
        <f aca="true" t="shared" si="115" ref="H287:O287">H288</f>
        <v>9</v>
      </c>
      <c r="I287" s="72">
        <f t="shared" si="115"/>
        <v>0</v>
      </c>
      <c r="J287" s="72">
        <f t="shared" si="115"/>
        <v>0</v>
      </c>
      <c r="K287" s="72">
        <f t="shared" si="115"/>
        <v>80</v>
      </c>
      <c r="L287" s="72">
        <f t="shared" si="115"/>
        <v>0</v>
      </c>
      <c r="M287" s="72">
        <f t="shared" si="115"/>
        <v>80</v>
      </c>
      <c r="N287" s="72">
        <f t="shared" si="115"/>
        <v>0</v>
      </c>
      <c r="O287" s="72">
        <f t="shared" si="115"/>
        <v>80</v>
      </c>
      <c r="P287" s="72">
        <f>P288</f>
        <v>80</v>
      </c>
    </row>
    <row r="288" spans="1:16" ht="25.5">
      <c r="A288" s="25" t="s">
        <v>559</v>
      </c>
      <c r="B288" s="26">
        <v>546</v>
      </c>
      <c r="C288" s="27" t="s">
        <v>263</v>
      </c>
      <c r="D288" s="27" t="s">
        <v>304</v>
      </c>
      <c r="E288" s="26" t="s">
        <v>560</v>
      </c>
      <c r="F288" s="26"/>
      <c r="G288" s="72">
        <f>G289+G292</f>
        <v>80</v>
      </c>
      <c r="H288" s="72">
        <f aca="true" t="shared" si="116" ref="H288:P288">H289+H292</f>
        <v>9</v>
      </c>
      <c r="I288" s="72">
        <f t="shared" si="116"/>
        <v>0</v>
      </c>
      <c r="J288" s="72">
        <f t="shared" si="116"/>
        <v>0</v>
      </c>
      <c r="K288" s="72">
        <f t="shared" si="116"/>
        <v>80</v>
      </c>
      <c r="L288" s="72">
        <f t="shared" si="116"/>
        <v>0</v>
      </c>
      <c r="M288" s="72">
        <f t="shared" si="116"/>
        <v>80</v>
      </c>
      <c r="N288" s="72">
        <f t="shared" si="116"/>
        <v>0</v>
      </c>
      <c r="O288" s="72">
        <f t="shared" si="116"/>
        <v>80</v>
      </c>
      <c r="P288" s="72">
        <f t="shared" si="116"/>
        <v>80</v>
      </c>
    </row>
    <row r="289" spans="1:16" ht="25.5">
      <c r="A289" s="22" t="s">
        <v>57</v>
      </c>
      <c r="B289" s="26">
        <v>546</v>
      </c>
      <c r="C289" s="27" t="s">
        <v>263</v>
      </c>
      <c r="D289" s="27" t="s">
        <v>304</v>
      </c>
      <c r="E289" s="26" t="s">
        <v>566</v>
      </c>
      <c r="F289" s="26"/>
      <c r="G289" s="72">
        <f>G290</f>
        <v>10</v>
      </c>
      <c r="H289" s="72">
        <f aca="true" t="shared" si="117" ref="H289:P290">H290</f>
        <v>9</v>
      </c>
      <c r="I289" s="72">
        <f t="shared" si="117"/>
        <v>0</v>
      </c>
      <c r="J289" s="72">
        <f t="shared" si="117"/>
        <v>0</v>
      </c>
      <c r="K289" s="72">
        <f t="shared" si="117"/>
        <v>10</v>
      </c>
      <c r="L289" s="72">
        <f t="shared" si="117"/>
        <v>0</v>
      </c>
      <c r="M289" s="72">
        <f t="shared" si="117"/>
        <v>10</v>
      </c>
      <c r="N289" s="72">
        <f t="shared" si="117"/>
        <v>0</v>
      </c>
      <c r="O289" s="72">
        <f t="shared" si="117"/>
        <v>10</v>
      </c>
      <c r="P289" s="72">
        <f t="shared" si="117"/>
        <v>10</v>
      </c>
    </row>
    <row r="290" spans="1:16" ht="24" customHeight="1">
      <c r="A290" s="25" t="s">
        <v>367</v>
      </c>
      <c r="B290" s="26">
        <v>546</v>
      </c>
      <c r="C290" s="27" t="s">
        <v>263</v>
      </c>
      <c r="D290" s="27" t="s">
        <v>304</v>
      </c>
      <c r="E290" s="26" t="s">
        <v>567</v>
      </c>
      <c r="F290" s="26"/>
      <c r="G290" s="72">
        <f>G291</f>
        <v>10</v>
      </c>
      <c r="H290" s="72">
        <f t="shared" si="117"/>
        <v>9</v>
      </c>
      <c r="I290" s="72">
        <f t="shared" si="117"/>
        <v>0</v>
      </c>
      <c r="J290" s="72">
        <f t="shared" si="117"/>
        <v>0</v>
      </c>
      <c r="K290" s="72">
        <f t="shared" si="117"/>
        <v>10</v>
      </c>
      <c r="L290" s="72">
        <f t="shared" si="117"/>
        <v>0</v>
      </c>
      <c r="M290" s="72">
        <f t="shared" si="117"/>
        <v>10</v>
      </c>
      <c r="N290" s="72">
        <f t="shared" si="117"/>
        <v>0</v>
      </c>
      <c r="O290" s="72">
        <f t="shared" si="117"/>
        <v>10</v>
      </c>
      <c r="P290" s="72">
        <f t="shared" si="117"/>
        <v>10</v>
      </c>
    </row>
    <row r="291" spans="1:16" ht="15.75" customHeight="1">
      <c r="A291" s="25" t="s">
        <v>173</v>
      </c>
      <c r="B291" s="26">
        <v>546</v>
      </c>
      <c r="C291" s="27" t="s">
        <v>263</v>
      </c>
      <c r="D291" s="27" t="s">
        <v>304</v>
      </c>
      <c r="E291" s="26" t="s">
        <v>567</v>
      </c>
      <c r="F291" s="26">
        <v>240</v>
      </c>
      <c r="G291" s="72">
        <f>M291+N291</f>
        <v>10</v>
      </c>
      <c r="H291" s="72">
        <v>9</v>
      </c>
      <c r="I291" s="72"/>
      <c r="J291" s="72"/>
      <c r="K291" s="72">
        <v>10</v>
      </c>
      <c r="L291" s="72"/>
      <c r="M291" s="72">
        <v>10</v>
      </c>
      <c r="N291" s="72"/>
      <c r="O291" s="72">
        <v>10</v>
      </c>
      <c r="P291" s="72">
        <v>10</v>
      </c>
    </row>
    <row r="292" spans="1:16" ht="27" customHeight="1">
      <c r="A292" s="22" t="s">
        <v>526</v>
      </c>
      <c r="B292" s="26">
        <v>546</v>
      </c>
      <c r="C292" s="27" t="s">
        <v>263</v>
      </c>
      <c r="D292" s="27" t="s">
        <v>304</v>
      </c>
      <c r="E292" s="26" t="s">
        <v>569</v>
      </c>
      <c r="F292" s="26"/>
      <c r="G292" s="72">
        <f aca="true" t="shared" si="118" ref="G292:P293">G293</f>
        <v>70</v>
      </c>
      <c r="H292" s="72">
        <f t="shared" si="118"/>
        <v>0</v>
      </c>
      <c r="I292" s="72">
        <f t="shared" si="118"/>
        <v>0</v>
      </c>
      <c r="J292" s="72">
        <f t="shared" si="118"/>
        <v>0</v>
      </c>
      <c r="K292" s="72">
        <f t="shared" si="118"/>
        <v>70</v>
      </c>
      <c r="L292" s="72">
        <f t="shared" si="118"/>
        <v>0</v>
      </c>
      <c r="M292" s="72">
        <f t="shared" si="118"/>
        <v>70</v>
      </c>
      <c r="N292" s="72">
        <f t="shared" si="118"/>
        <v>0</v>
      </c>
      <c r="O292" s="72">
        <f t="shared" si="118"/>
        <v>70</v>
      </c>
      <c r="P292" s="72">
        <f t="shared" si="118"/>
        <v>70</v>
      </c>
    </row>
    <row r="293" spans="1:16" ht="13.5" customHeight="1">
      <c r="A293" s="25" t="s">
        <v>528</v>
      </c>
      <c r="B293" s="26">
        <v>546</v>
      </c>
      <c r="C293" s="27" t="s">
        <v>263</v>
      </c>
      <c r="D293" s="27" t="s">
        <v>304</v>
      </c>
      <c r="E293" s="26" t="s">
        <v>568</v>
      </c>
      <c r="F293" s="26"/>
      <c r="G293" s="72">
        <f t="shared" si="118"/>
        <v>70</v>
      </c>
      <c r="H293" s="72">
        <f t="shared" si="118"/>
        <v>0</v>
      </c>
      <c r="I293" s="72">
        <f t="shared" si="118"/>
        <v>0</v>
      </c>
      <c r="J293" s="72">
        <f t="shared" si="118"/>
        <v>0</v>
      </c>
      <c r="K293" s="72">
        <f t="shared" si="118"/>
        <v>70</v>
      </c>
      <c r="L293" s="72">
        <f t="shared" si="118"/>
        <v>0</v>
      </c>
      <c r="M293" s="72">
        <f t="shared" si="118"/>
        <v>70</v>
      </c>
      <c r="N293" s="72">
        <f t="shared" si="118"/>
        <v>0</v>
      </c>
      <c r="O293" s="72">
        <f t="shared" si="118"/>
        <v>70</v>
      </c>
      <c r="P293" s="72">
        <f t="shared" si="118"/>
        <v>70</v>
      </c>
    </row>
    <row r="294" spans="1:16" ht="16.5" customHeight="1">
      <c r="A294" s="25" t="s">
        <v>173</v>
      </c>
      <c r="B294" s="26">
        <v>546</v>
      </c>
      <c r="C294" s="27" t="s">
        <v>263</v>
      </c>
      <c r="D294" s="27" t="s">
        <v>304</v>
      </c>
      <c r="E294" s="26" t="s">
        <v>568</v>
      </c>
      <c r="F294" s="26">
        <v>240</v>
      </c>
      <c r="G294" s="72">
        <f>M294+N294</f>
        <v>70</v>
      </c>
      <c r="H294" s="72"/>
      <c r="I294" s="72"/>
      <c r="J294" s="72"/>
      <c r="K294" s="72">
        <v>70</v>
      </c>
      <c r="L294" s="72">
        <v>0</v>
      </c>
      <c r="M294" s="72">
        <v>70</v>
      </c>
      <c r="N294" s="72"/>
      <c r="O294" s="72">
        <v>70</v>
      </c>
      <c r="P294" s="72">
        <v>70</v>
      </c>
    </row>
    <row r="295" spans="1:16" ht="12.75">
      <c r="A295" s="25" t="s">
        <v>309</v>
      </c>
      <c r="B295" s="26">
        <v>546</v>
      </c>
      <c r="C295" s="27" t="s">
        <v>263</v>
      </c>
      <c r="D295" s="27" t="s">
        <v>304</v>
      </c>
      <c r="E295" s="55" t="s">
        <v>414</v>
      </c>
      <c r="F295" s="27"/>
      <c r="G295" s="72">
        <f>G298+G296</f>
        <v>2478.2</v>
      </c>
      <c r="H295" s="72">
        <f aca="true" t="shared" si="119" ref="H295:P295">H298+H296</f>
        <v>0</v>
      </c>
      <c r="I295" s="72">
        <f t="shared" si="119"/>
        <v>2095.3</v>
      </c>
      <c r="J295" s="72">
        <f t="shared" si="119"/>
        <v>2265.9</v>
      </c>
      <c r="K295" s="72">
        <f t="shared" si="119"/>
        <v>0</v>
      </c>
      <c r="L295" s="72">
        <f t="shared" si="119"/>
        <v>2397.1</v>
      </c>
      <c r="M295" s="72">
        <f t="shared" si="119"/>
        <v>0</v>
      </c>
      <c r="N295" s="72">
        <f t="shared" si="119"/>
        <v>2478.2</v>
      </c>
      <c r="O295" s="72">
        <f t="shared" si="119"/>
        <v>2478.2</v>
      </c>
      <c r="P295" s="72">
        <f t="shared" si="119"/>
        <v>2478.2</v>
      </c>
    </row>
    <row r="296" spans="1:16" ht="25.5" hidden="1">
      <c r="A296" s="25" t="s">
        <v>156</v>
      </c>
      <c r="B296" s="26">
        <v>546</v>
      </c>
      <c r="C296" s="27" t="s">
        <v>263</v>
      </c>
      <c r="D296" s="27" t="s">
        <v>304</v>
      </c>
      <c r="E296" s="55" t="s">
        <v>157</v>
      </c>
      <c r="F296" s="27"/>
      <c r="G296" s="72">
        <f>G297</f>
        <v>0</v>
      </c>
      <c r="H296" s="72"/>
      <c r="I296" s="72"/>
      <c r="J296" s="72"/>
      <c r="K296" s="72">
        <f>K297</f>
        <v>0</v>
      </c>
      <c r="L296" s="72">
        <f>L297</f>
        <v>0</v>
      </c>
      <c r="M296" s="72"/>
      <c r="N296" s="72"/>
      <c r="O296" s="72"/>
      <c r="P296" s="72"/>
    </row>
    <row r="297" spans="1:16" ht="12.75" hidden="1">
      <c r="A297" s="36" t="s">
        <v>173</v>
      </c>
      <c r="B297" s="26">
        <v>546</v>
      </c>
      <c r="C297" s="27" t="s">
        <v>263</v>
      </c>
      <c r="D297" s="27" t="s">
        <v>304</v>
      </c>
      <c r="E297" s="55" t="s">
        <v>157</v>
      </c>
      <c r="F297" s="27" t="s">
        <v>324</v>
      </c>
      <c r="G297" s="72">
        <f>K297+L297</f>
        <v>0</v>
      </c>
      <c r="H297" s="72"/>
      <c r="I297" s="72"/>
      <c r="J297" s="72"/>
      <c r="K297" s="72"/>
      <c r="L297" s="72"/>
      <c r="M297" s="72"/>
      <c r="N297" s="72"/>
      <c r="O297" s="72"/>
      <c r="P297" s="72"/>
    </row>
    <row r="298" spans="1:16" ht="51">
      <c r="A298" s="25" t="s">
        <v>231</v>
      </c>
      <c r="B298" s="26">
        <v>546</v>
      </c>
      <c r="C298" s="27" t="s">
        <v>263</v>
      </c>
      <c r="D298" s="27" t="s">
        <v>304</v>
      </c>
      <c r="E298" s="55" t="s">
        <v>432</v>
      </c>
      <c r="F298" s="27"/>
      <c r="G298" s="72">
        <f>G299</f>
        <v>2478.2</v>
      </c>
      <c r="H298" s="72">
        <f aca="true" t="shared" si="120" ref="H298:P298">H299</f>
        <v>0</v>
      </c>
      <c r="I298" s="72">
        <f t="shared" si="120"/>
        <v>2095.3</v>
      </c>
      <c r="J298" s="72">
        <f t="shared" si="120"/>
        <v>2265.9</v>
      </c>
      <c r="K298" s="72">
        <f t="shared" si="120"/>
        <v>0</v>
      </c>
      <c r="L298" s="72">
        <f t="shared" si="120"/>
        <v>2397.1</v>
      </c>
      <c r="M298" s="72">
        <f t="shared" si="120"/>
        <v>0</v>
      </c>
      <c r="N298" s="72">
        <f t="shared" si="120"/>
        <v>2478.2</v>
      </c>
      <c r="O298" s="72">
        <f t="shared" si="120"/>
        <v>2478.2</v>
      </c>
      <c r="P298" s="72">
        <f t="shared" si="120"/>
        <v>2478.2</v>
      </c>
    </row>
    <row r="299" spans="1:16" ht="12.75">
      <c r="A299" s="25" t="s">
        <v>339</v>
      </c>
      <c r="B299" s="26">
        <v>546</v>
      </c>
      <c r="C299" s="27" t="s">
        <v>263</v>
      </c>
      <c r="D299" s="27" t="s">
        <v>304</v>
      </c>
      <c r="E299" s="55" t="s">
        <v>432</v>
      </c>
      <c r="F299" s="27" t="s">
        <v>338</v>
      </c>
      <c r="G299" s="72">
        <f>M299+N299</f>
        <v>2478.2</v>
      </c>
      <c r="H299" s="72"/>
      <c r="I299" s="72">
        <v>2095.3</v>
      </c>
      <c r="J299" s="72">
        <v>2265.9</v>
      </c>
      <c r="K299" s="72"/>
      <c r="L299" s="72">
        <v>2397.1</v>
      </c>
      <c r="M299" s="72"/>
      <c r="N299" s="72">
        <v>2478.2</v>
      </c>
      <c r="O299" s="72">
        <v>2478.2</v>
      </c>
      <c r="P299" s="72">
        <v>2478.2</v>
      </c>
    </row>
    <row r="300" spans="1:16" ht="11.25" customHeight="1">
      <c r="A300" s="25" t="s">
        <v>358</v>
      </c>
      <c r="B300" s="26">
        <v>546</v>
      </c>
      <c r="C300" s="27" t="s">
        <v>263</v>
      </c>
      <c r="D300" s="27" t="s">
        <v>304</v>
      </c>
      <c r="E300" s="26" t="s">
        <v>434</v>
      </c>
      <c r="F300" s="27"/>
      <c r="G300" s="72">
        <f aca="true" t="shared" si="121" ref="G300:P300">G301+G303+G308</f>
        <v>1385.5</v>
      </c>
      <c r="H300" s="72">
        <f t="shared" si="121"/>
        <v>1968.1</v>
      </c>
      <c r="I300" s="72">
        <f t="shared" si="121"/>
        <v>0</v>
      </c>
      <c r="J300" s="72">
        <f t="shared" si="121"/>
        <v>0</v>
      </c>
      <c r="K300" s="72">
        <f t="shared" si="121"/>
        <v>1327.5</v>
      </c>
      <c r="L300" s="72">
        <f t="shared" si="121"/>
        <v>0</v>
      </c>
      <c r="M300" s="72">
        <f t="shared" si="121"/>
        <v>1385.5</v>
      </c>
      <c r="N300" s="72">
        <f t="shared" si="121"/>
        <v>0</v>
      </c>
      <c r="O300" s="72">
        <f t="shared" si="121"/>
        <v>1385.5</v>
      </c>
      <c r="P300" s="72">
        <f t="shared" si="121"/>
        <v>1385.5</v>
      </c>
    </row>
    <row r="301" spans="1:16" ht="12.75">
      <c r="A301" s="25" t="s">
        <v>368</v>
      </c>
      <c r="B301" s="26">
        <v>546</v>
      </c>
      <c r="C301" s="27" t="s">
        <v>263</v>
      </c>
      <c r="D301" s="27" t="s">
        <v>304</v>
      </c>
      <c r="E301" s="26" t="s">
        <v>474</v>
      </c>
      <c r="F301" s="27"/>
      <c r="G301" s="72">
        <f>G302</f>
        <v>984</v>
      </c>
      <c r="H301" s="72">
        <f aca="true" t="shared" si="122" ref="H301:P301">H302</f>
        <v>1175.7</v>
      </c>
      <c r="I301" s="72">
        <f t="shared" si="122"/>
        <v>0</v>
      </c>
      <c r="J301" s="72">
        <f t="shared" si="122"/>
        <v>0</v>
      </c>
      <c r="K301" s="72">
        <f t="shared" si="122"/>
        <v>926</v>
      </c>
      <c r="L301" s="72">
        <f t="shared" si="122"/>
        <v>0</v>
      </c>
      <c r="M301" s="72">
        <f t="shared" si="122"/>
        <v>984</v>
      </c>
      <c r="N301" s="72">
        <f t="shared" si="122"/>
        <v>0</v>
      </c>
      <c r="O301" s="72">
        <f t="shared" si="122"/>
        <v>984</v>
      </c>
      <c r="P301" s="72">
        <f t="shared" si="122"/>
        <v>984</v>
      </c>
    </row>
    <row r="302" spans="1:16" ht="12.75">
      <c r="A302" s="25" t="s">
        <v>339</v>
      </c>
      <c r="B302" s="26">
        <v>546</v>
      </c>
      <c r="C302" s="27" t="s">
        <v>263</v>
      </c>
      <c r="D302" s="27" t="s">
        <v>304</v>
      </c>
      <c r="E302" s="26" t="s">
        <v>474</v>
      </c>
      <c r="F302" s="27" t="s">
        <v>338</v>
      </c>
      <c r="G302" s="72">
        <f>M302+N302</f>
        <v>984</v>
      </c>
      <c r="H302" s="72">
        <v>1175.7</v>
      </c>
      <c r="I302" s="72"/>
      <c r="J302" s="72"/>
      <c r="K302" s="72">
        <v>926</v>
      </c>
      <c r="L302" s="72">
        <v>0</v>
      </c>
      <c r="M302" s="72">
        <v>984</v>
      </c>
      <c r="N302" s="72"/>
      <c r="O302" s="72">
        <v>984</v>
      </c>
      <c r="P302" s="72">
        <v>984</v>
      </c>
    </row>
    <row r="303" spans="1:16" ht="12.75">
      <c r="A303" s="25" t="s">
        <v>294</v>
      </c>
      <c r="B303" s="26">
        <v>546</v>
      </c>
      <c r="C303" s="27" t="s">
        <v>263</v>
      </c>
      <c r="D303" s="27" t="s">
        <v>304</v>
      </c>
      <c r="E303" s="26" t="s">
        <v>475</v>
      </c>
      <c r="F303" s="27"/>
      <c r="G303" s="72">
        <f>G304+G306+G307+G305</f>
        <v>401.5</v>
      </c>
      <c r="H303" s="72">
        <f aca="true" t="shared" si="123" ref="H303:P303">H304+H306+H307+H305</f>
        <v>792.4</v>
      </c>
      <c r="I303" s="72">
        <f t="shared" si="123"/>
        <v>0</v>
      </c>
      <c r="J303" s="72">
        <f t="shared" si="123"/>
        <v>0</v>
      </c>
      <c r="K303" s="72">
        <f t="shared" si="123"/>
        <v>401.5</v>
      </c>
      <c r="L303" s="72">
        <f t="shared" si="123"/>
        <v>0</v>
      </c>
      <c r="M303" s="72">
        <f t="shared" si="123"/>
        <v>401.5</v>
      </c>
      <c r="N303" s="72">
        <f t="shared" si="123"/>
        <v>0</v>
      </c>
      <c r="O303" s="72">
        <f t="shared" si="123"/>
        <v>401.5</v>
      </c>
      <c r="P303" s="72">
        <f t="shared" si="123"/>
        <v>401.5</v>
      </c>
    </row>
    <row r="304" spans="1:16" ht="15" customHeight="1">
      <c r="A304" s="25" t="s">
        <v>173</v>
      </c>
      <c r="B304" s="26">
        <v>546</v>
      </c>
      <c r="C304" s="27" t="s">
        <v>263</v>
      </c>
      <c r="D304" s="27" t="s">
        <v>304</v>
      </c>
      <c r="E304" s="26" t="s">
        <v>475</v>
      </c>
      <c r="F304" s="27" t="s">
        <v>324</v>
      </c>
      <c r="G304" s="72">
        <f aca="true" t="shared" si="124" ref="G304:G309">M304+N304</f>
        <v>100</v>
      </c>
      <c r="H304" s="72">
        <v>642.4</v>
      </c>
      <c r="I304" s="72"/>
      <c r="J304" s="72"/>
      <c r="K304" s="72">
        <v>100</v>
      </c>
      <c r="L304" s="72"/>
      <c r="M304" s="72">
        <v>100</v>
      </c>
      <c r="N304" s="72"/>
      <c r="O304" s="72">
        <v>100</v>
      </c>
      <c r="P304" s="72">
        <v>100</v>
      </c>
    </row>
    <row r="305" spans="1:16" ht="3" customHeight="1" hidden="1">
      <c r="A305" s="25" t="s">
        <v>170</v>
      </c>
      <c r="B305" s="26">
        <v>546</v>
      </c>
      <c r="C305" s="27" t="s">
        <v>263</v>
      </c>
      <c r="D305" s="27" t="s">
        <v>304</v>
      </c>
      <c r="E305" s="26" t="s">
        <v>475</v>
      </c>
      <c r="F305" s="27" t="s">
        <v>161</v>
      </c>
      <c r="G305" s="72">
        <f t="shared" si="124"/>
        <v>0</v>
      </c>
      <c r="H305" s="72"/>
      <c r="I305" s="72"/>
      <c r="J305" s="72"/>
      <c r="K305" s="72"/>
      <c r="L305" s="72"/>
      <c r="M305" s="72"/>
      <c r="N305" s="72"/>
      <c r="O305" s="72"/>
      <c r="P305" s="72"/>
    </row>
    <row r="306" spans="1:16" ht="24.75" customHeight="1">
      <c r="A306" s="25" t="s">
        <v>171</v>
      </c>
      <c r="B306" s="26">
        <v>546</v>
      </c>
      <c r="C306" s="27" t="s">
        <v>263</v>
      </c>
      <c r="D306" s="27" t="s">
        <v>304</v>
      </c>
      <c r="E306" s="26" t="s">
        <v>475</v>
      </c>
      <c r="F306" s="27" t="s">
        <v>336</v>
      </c>
      <c r="G306" s="72">
        <f t="shared" si="124"/>
        <v>210</v>
      </c>
      <c r="H306" s="72">
        <v>150</v>
      </c>
      <c r="I306" s="72"/>
      <c r="J306" s="72"/>
      <c r="K306" s="72">
        <v>210</v>
      </c>
      <c r="L306" s="72">
        <v>0</v>
      </c>
      <c r="M306" s="72">
        <v>210</v>
      </c>
      <c r="N306" s="72"/>
      <c r="O306" s="72">
        <v>210</v>
      </c>
      <c r="P306" s="72">
        <v>210</v>
      </c>
    </row>
    <row r="307" spans="1:16" ht="14.25" customHeight="1">
      <c r="A307" s="25" t="s">
        <v>322</v>
      </c>
      <c r="B307" s="26">
        <v>546</v>
      </c>
      <c r="C307" s="27" t="s">
        <v>263</v>
      </c>
      <c r="D307" s="27" t="s">
        <v>304</v>
      </c>
      <c r="E307" s="26" t="s">
        <v>475</v>
      </c>
      <c r="F307" s="27" t="s">
        <v>323</v>
      </c>
      <c r="G307" s="72">
        <f t="shared" si="124"/>
        <v>91.5</v>
      </c>
      <c r="H307" s="72"/>
      <c r="I307" s="72"/>
      <c r="J307" s="72"/>
      <c r="K307" s="72">
        <v>91.5</v>
      </c>
      <c r="L307" s="72"/>
      <c r="M307" s="72">
        <v>91.5</v>
      </c>
      <c r="N307" s="72"/>
      <c r="O307" s="72">
        <v>91.5</v>
      </c>
      <c r="P307" s="72">
        <v>91.5</v>
      </c>
    </row>
    <row r="308" spans="1:16" ht="12.75" hidden="1">
      <c r="A308" s="25" t="s">
        <v>191</v>
      </c>
      <c r="B308" s="26">
        <v>546</v>
      </c>
      <c r="C308" s="27" t="s">
        <v>263</v>
      </c>
      <c r="D308" s="27" t="s">
        <v>304</v>
      </c>
      <c r="E308" s="26" t="s">
        <v>192</v>
      </c>
      <c r="F308" s="27"/>
      <c r="G308" s="72">
        <f t="shared" si="124"/>
        <v>0</v>
      </c>
      <c r="H308" s="72"/>
      <c r="I308" s="72"/>
      <c r="J308" s="72"/>
      <c r="K308" s="72">
        <f>K309</f>
        <v>0</v>
      </c>
      <c r="L308" s="72">
        <f>L309</f>
        <v>0</v>
      </c>
      <c r="M308" s="72"/>
      <c r="N308" s="72"/>
      <c r="O308" s="72"/>
      <c r="P308" s="72"/>
    </row>
    <row r="309" spans="1:16" ht="20.25" customHeight="1" hidden="1">
      <c r="A309" s="25" t="s">
        <v>322</v>
      </c>
      <c r="B309" s="26">
        <v>546</v>
      </c>
      <c r="C309" s="27" t="s">
        <v>263</v>
      </c>
      <c r="D309" s="27" t="s">
        <v>304</v>
      </c>
      <c r="E309" s="26" t="s">
        <v>193</v>
      </c>
      <c r="F309" s="27" t="s">
        <v>323</v>
      </c>
      <c r="G309" s="72">
        <f t="shared" si="124"/>
        <v>0</v>
      </c>
      <c r="H309" s="72"/>
      <c r="I309" s="72"/>
      <c r="J309" s="72"/>
      <c r="K309" s="72">
        <v>0</v>
      </c>
      <c r="L309" s="72"/>
      <c r="M309" s="72"/>
      <c r="N309" s="72"/>
      <c r="O309" s="72"/>
      <c r="P309" s="72"/>
    </row>
    <row r="310" spans="1:16" ht="12.75">
      <c r="A310" s="25" t="s">
        <v>359</v>
      </c>
      <c r="B310" s="26">
        <v>546</v>
      </c>
      <c r="C310" s="27" t="s">
        <v>266</v>
      </c>
      <c r="D310" s="27"/>
      <c r="E310" s="26"/>
      <c r="F310" s="27"/>
      <c r="G310" s="72">
        <f>G311+G323</f>
        <v>312.70000000000005</v>
      </c>
      <c r="H310" s="72">
        <f aca="true" t="shared" si="125" ref="H310:P310">H311+H323</f>
        <v>0</v>
      </c>
      <c r="I310" s="72">
        <f t="shared" si="125"/>
        <v>47.9</v>
      </c>
      <c r="J310" s="72">
        <f t="shared" si="125"/>
        <v>0</v>
      </c>
      <c r="K310" s="72">
        <f t="shared" si="125"/>
        <v>19</v>
      </c>
      <c r="L310" s="72">
        <f t="shared" si="125"/>
        <v>47.9</v>
      </c>
      <c r="M310" s="72">
        <f t="shared" si="125"/>
        <v>190.8</v>
      </c>
      <c r="N310" s="72">
        <f t="shared" si="125"/>
        <v>121.9</v>
      </c>
      <c r="O310" s="72">
        <f t="shared" si="125"/>
        <v>283.2</v>
      </c>
      <c r="P310" s="72">
        <f t="shared" si="125"/>
        <v>283.2</v>
      </c>
    </row>
    <row r="311" spans="1:16" ht="25.5">
      <c r="A311" s="25" t="s">
        <v>521</v>
      </c>
      <c r="B311" s="26">
        <v>546</v>
      </c>
      <c r="C311" s="27" t="s">
        <v>266</v>
      </c>
      <c r="D311" s="27" t="s">
        <v>268</v>
      </c>
      <c r="E311" s="26"/>
      <c r="F311" s="27"/>
      <c r="G311" s="72">
        <f aca="true" t="shared" si="126" ref="G311:P311">G312+G318</f>
        <v>157.9</v>
      </c>
      <c r="H311" s="72">
        <f t="shared" si="126"/>
        <v>0</v>
      </c>
      <c r="I311" s="72">
        <f t="shared" si="126"/>
        <v>47.9</v>
      </c>
      <c r="J311" s="72">
        <f t="shared" si="126"/>
        <v>0</v>
      </c>
      <c r="K311" s="72">
        <f t="shared" si="126"/>
        <v>0</v>
      </c>
      <c r="L311" s="72">
        <f t="shared" si="126"/>
        <v>47.9</v>
      </c>
      <c r="M311" s="72">
        <f t="shared" si="126"/>
        <v>110</v>
      </c>
      <c r="N311" s="72">
        <f t="shared" si="126"/>
        <v>47.9</v>
      </c>
      <c r="O311" s="72">
        <f t="shared" si="126"/>
        <v>157.9</v>
      </c>
      <c r="P311" s="72">
        <f t="shared" si="126"/>
        <v>157.9</v>
      </c>
    </row>
    <row r="312" spans="1:16" ht="25.5">
      <c r="A312" s="25" t="s">
        <v>396</v>
      </c>
      <c r="B312" s="26">
        <v>546</v>
      </c>
      <c r="C312" s="27" t="s">
        <v>266</v>
      </c>
      <c r="D312" s="27" t="s">
        <v>268</v>
      </c>
      <c r="E312" s="26" t="s">
        <v>435</v>
      </c>
      <c r="F312" s="27"/>
      <c r="G312" s="72">
        <f>G313+G315</f>
        <v>110</v>
      </c>
      <c r="H312" s="72">
        <f aca="true" t="shared" si="127" ref="H312:P312">H313+H315</f>
        <v>0</v>
      </c>
      <c r="I312" s="72">
        <f t="shared" si="127"/>
        <v>0</v>
      </c>
      <c r="J312" s="72">
        <f t="shared" si="127"/>
        <v>0</v>
      </c>
      <c r="K312" s="72">
        <f t="shared" si="127"/>
        <v>0</v>
      </c>
      <c r="L312" s="72">
        <f t="shared" si="127"/>
        <v>0</v>
      </c>
      <c r="M312" s="72">
        <f t="shared" si="127"/>
        <v>110</v>
      </c>
      <c r="N312" s="72">
        <f t="shared" si="127"/>
        <v>0</v>
      </c>
      <c r="O312" s="72">
        <f t="shared" si="127"/>
        <v>110</v>
      </c>
      <c r="P312" s="72">
        <f t="shared" si="127"/>
        <v>110</v>
      </c>
    </row>
    <row r="313" spans="1:16" ht="25.5">
      <c r="A313" s="25" t="s">
        <v>395</v>
      </c>
      <c r="B313" s="26">
        <v>546</v>
      </c>
      <c r="C313" s="27" t="s">
        <v>266</v>
      </c>
      <c r="D313" s="27" t="s">
        <v>268</v>
      </c>
      <c r="E313" s="26" t="s">
        <v>164</v>
      </c>
      <c r="F313" s="27"/>
      <c r="G313" s="72">
        <f>G317</f>
        <v>110</v>
      </c>
      <c r="H313" s="72">
        <f aca="true" t="shared" si="128" ref="H313:P313">H317</f>
        <v>0</v>
      </c>
      <c r="I313" s="72">
        <f t="shared" si="128"/>
        <v>0</v>
      </c>
      <c r="J313" s="72">
        <f t="shared" si="128"/>
        <v>0</v>
      </c>
      <c r="K313" s="72">
        <f t="shared" si="128"/>
        <v>0</v>
      </c>
      <c r="L313" s="72">
        <f t="shared" si="128"/>
        <v>0</v>
      </c>
      <c r="M313" s="72">
        <f t="shared" si="128"/>
        <v>110</v>
      </c>
      <c r="N313" s="72">
        <f t="shared" si="128"/>
        <v>0</v>
      </c>
      <c r="O313" s="72">
        <f t="shared" si="128"/>
        <v>110</v>
      </c>
      <c r="P313" s="72">
        <f t="shared" si="128"/>
        <v>110</v>
      </c>
    </row>
    <row r="314" spans="1:16" ht="12.75" hidden="1">
      <c r="A314" s="25" t="s">
        <v>173</v>
      </c>
      <c r="B314" s="26">
        <v>546</v>
      </c>
      <c r="C314" s="27" t="s">
        <v>266</v>
      </c>
      <c r="D314" s="27" t="s">
        <v>268</v>
      </c>
      <c r="E314" s="26" t="s">
        <v>164</v>
      </c>
      <c r="F314" s="27" t="s">
        <v>324</v>
      </c>
      <c r="G314" s="72">
        <f>K314+L314</f>
        <v>110</v>
      </c>
      <c r="H314" s="72">
        <v>100</v>
      </c>
      <c r="I314" s="72"/>
      <c r="J314" s="72"/>
      <c r="K314" s="72">
        <v>110</v>
      </c>
      <c r="L314" s="72"/>
      <c r="M314" s="72"/>
      <c r="N314" s="72"/>
      <c r="O314" s="72"/>
      <c r="P314" s="72"/>
    </row>
    <row r="315" spans="1:16" ht="12.75" hidden="1">
      <c r="A315" s="31" t="s">
        <v>206</v>
      </c>
      <c r="B315" s="26">
        <v>546</v>
      </c>
      <c r="C315" s="27" t="s">
        <v>266</v>
      </c>
      <c r="D315" s="27" t="s">
        <v>268</v>
      </c>
      <c r="E315" s="26" t="s">
        <v>205</v>
      </c>
      <c r="F315" s="27"/>
      <c r="G315" s="72">
        <f>G316</f>
        <v>0</v>
      </c>
      <c r="H315" s="72"/>
      <c r="I315" s="72"/>
      <c r="J315" s="72"/>
      <c r="K315" s="72">
        <f>K316</f>
        <v>0</v>
      </c>
      <c r="L315" s="72">
        <f>L316</f>
        <v>0</v>
      </c>
      <c r="M315" s="72"/>
      <c r="N315" s="72"/>
      <c r="O315" s="72"/>
      <c r="P315" s="72"/>
    </row>
    <row r="316" spans="1:16" ht="12.75" hidden="1">
      <c r="A316" s="31" t="s">
        <v>333</v>
      </c>
      <c r="B316" s="26">
        <v>546</v>
      </c>
      <c r="C316" s="27" t="s">
        <v>266</v>
      </c>
      <c r="D316" s="27" t="s">
        <v>268</v>
      </c>
      <c r="E316" s="26" t="s">
        <v>205</v>
      </c>
      <c r="F316" s="27" t="s">
        <v>329</v>
      </c>
      <c r="G316" s="72">
        <f>K316+L316</f>
        <v>0</v>
      </c>
      <c r="H316" s="72"/>
      <c r="I316" s="72"/>
      <c r="J316" s="72"/>
      <c r="K316" s="72"/>
      <c r="L316" s="72"/>
      <c r="M316" s="72"/>
      <c r="N316" s="72"/>
      <c r="O316" s="72"/>
      <c r="P316" s="72"/>
    </row>
    <row r="317" spans="1:16" ht="12.75">
      <c r="A317" s="36" t="s">
        <v>320</v>
      </c>
      <c r="B317" s="26">
        <v>546</v>
      </c>
      <c r="C317" s="27" t="s">
        <v>266</v>
      </c>
      <c r="D317" s="27" t="s">
        <v>268</v>
      </c>
      <c r="E317" s="26" t="s">
        <v>164</v>
      </c>
      <c r="F317" s="27" t="s">
        <v>324</v>
      </c>
      <c r="G317" s="72">
        <f>M317+N317</f>
        <v>110</v>
      </c>
      <c r="H317" s="72"/>
      <c r="I317" s="72"/>
      <c r="J317" s="72"/>
      <c r="K317" s="72"/>
      <c r="L317" s="72"/>
      <c r="M317" s="72">
        <v>110</v>
      </c>
      <c r="N317" s="72"/>
      <c r="O317" s="72">
        <v>110</v>
      </c>
      <c r="P317" s="72">
        <v>110</v>
      </c>
    </row>
    <row r="318" spans="1:16" ht="12.75">
      <c r="A318" s="36" t="s">
        <v>401</v>
      </c>
      <c r="B318" s="26">
        <v>546</v>
      </c>
      <c r="C318" s="27" t="s">
        <v>266</v>
      </c>
      <c r="D318" s="27" t="s">
        <v>268</v>
      </c>
      <c r="E318" s="26" t="s">
        <v>418</v>
      </c>
      <c r="F318" s="27"/>
      <c r="G318" s="72">
        <f aca="true" t="shared" si="129" ref="G318:P319">G319</f>
        <v>47.9</v>
      </c>
      <c r="H318" s="72">
        <f t="shared" si="129"/>
        <v>0</v>
      </c>
      <c r="I318" s="72">
        <f t="shared" si="129"/>
        <v>47.9</v>
      </c>
      <c r="J318" s="72">
        <f t="shared" si="129"/>
        <v>0</v>
      </c>
      <c r="K318" s="72">
        <f t="shared" si="129"/>
        <v>0</v>
      </c>
      <c r="L318" s="72">
        <f t="shared" si="129"/>
        <v>47.9</v>
      </c>
      <c r="M318" s="72">
        <f t="shared" si="129"/>
        <v>0</v>
      </c>
      <c r="N318" s="72">
        <f t="shared" si="129"/>
        <v>47.9</v>
      </c>
      <c r="O318" s="72">
        <f t="shared" si="129"/>
        <v>47.9</v>
      </c>
      <c r="P318" s="72">
        <f t="shared" si="129"/>
        <v>47.9</v>
      </c>
    </row>
    <row r="319" spans="1:16" ht="12.75">
      <c r="A319" s="36" t="s">
        <v>409</v>
      </c>
      <c r="B319" s="26">
        <v>546</v>
      </c>
      <c r="C319" s="27" t="s">
        <v>266</v>
      </c>
      <c r="D319" s="27" t="s">
        <v>268</v>
      </c>
      <c r="E319" s="26" t="s">
        <v>419</v>
      </c>
      <c r="F319" s="27"/>
      <c r="G319" s="72">
        <f t="shared" si="129"/>
        <v>47.9</v>
      </c>
      <c r="H319" s="72">
        <f t="shared" si="129"/>
        <v>0</v>
      </c>
      <c r="I319" s="72">
        <f t="shared" si="129"/>
        <v>47.9</v>
      </c>
      <c r="J319" s="72">
        <f t="shared" si="129"/>
        <v>0</v>
      </c>
      <c r="K319" s="72">
        <f t="shared" si="129"/>
        <v>0</v>
      </c>
      <c r="L319" s="72">
        <f t="shared" si="129"/>
        <v>47.9</v>
      </c>
      <c r="M319" s="72">
        <f t="shared" si="129"/>
        <v>0</v>
      </c>
      <c r="N319" s="72">
        <f t="shared" si="129"/>
        <v>47.9</v>
      </c>
      <c r="O319" s="72">
        <f t="shared" si="129"/>
        <v>47.9</v>
      </c>
      <c r="P319" s="72">
        <f t="shared" si="129"/>
        <v>47.9</v>
      </c>
    </row>
    <row r="320" spans="1:16" ht="38.25">
      <c r="A320" s="36" t="s">
        <v>140</v>
      </c>
      <c r="B320" s="26">
        <v>546</v>
      </c>
      <c r="C320" s="27" t="s">
        <v>266</v>
      </c>
      <c r="D320" s="27" t="s">
        <v>268</v>
      </c>
      <c r="E320" s="26" t="s">
        <v>436</v>
      </c>
      <c r="F320" s="27"/>
      <c r="G320" s="72">
        <f aca="true" t="shared" si="130" ref="G320:P320">G321+G322</f>
        <v>47.9</v>
      </c>
      <c r="H320" s="72">
        <f t="shared" si="130"/>
        <v>0</v>
      </c>
      <c r="I320" s="72">
        <f t="shared" si="130"/>
        <v>47.9</v>
      </c>
      <c r="J320" s="72">
        <f t="shared" si="130"/>
        <v>0</v>
      </c>
      <c r="K320" s="72">
        <f t="shared" si="130"/>
        <v>0</v>
      </c>
      <c r="L320" s="72">
        <f t="shared" si="130"/>
        <v>47.9</v>
      </c>
      <c r="M320" s="72">
        <f t="shared" si="130"/>
        <v>0</v>
      </c>
      <c r="N320" s="72">
        <f t="shared" si="130"/>
        <v>47.9</v>
      </c>
      <c r="O320" s="72">
        <f t="shared" si="130"/>
        <v>47.9</v>
      </c>
      <c r="P320" s="72">
        <f t="shared" si="130"/>
        <v>47.9</v>
      </c>
    </row>
    <row r="321" spans="1:16" ht="12.75">
      <c r="A321" s="36" t="s">
        <v>320</v>
      </c>
      <c r="B321" s="26">
        <v>546</v>
      </c>
      <c r="C321" s="27" t="s">
        <v>266</v>
      </c>
      <c r="D321" s="27" t="s">
        <v>268</v>
      </c>
      <c r="E321" s="26" t="s">
        <v>436</v>
      </c>
      <c r="F321" s="27" t="s">
        <v>321</v>
      </c>
      <c r="G321" s="72">
        <f>M321+N321</f>
        <v>36.4</v>
      </c>
      <c r="H321" s="72"/>
      <c r="I321" s="72">
        <v>36.4</v>
      </c>
      <c r="J321" s="72"/>
      <c r="K321" s="72"/>
      <c r="L321" s="72">
        <v>36.4</v>
      </c>
      <c r="M321" s="72"/>
      <c r="N321" s="72">
        <v>36.4</v>
      </c>
      <c r="O321" s="72">
        <v>36.4</v>
      </c>
      <c r="P321" s="72">
        <v>36.4</v>
      </c>
    </row>
    <row r="322" spans="1:16" ht="12.75">
      <c r="A322" s="36" t="s">
        <v>173</v>
      </c>
      <c r="B322" s="26">
        <v>546</v>
      </c>
      <c r="C322" s="27" t="s">
        <v>266</v>
      </c>
      <c r="D322" s="27" t="s">
        <v>268</v>
      </c>
      <c r="E322" s="26" t="s">
        <v>436</v>
      </c>
      <c r="F322" s="27" t="s">
        <v>324</v>
      </c>
      <c r="G322" s="72">
        <f>M322+N322</f>
        <v>11.5</v>
      </c>
      <c r="H322" s="72"/>
      <c r="I322" s="72">
        <v>11.5</v>
      </c>
      <c r="J322" s="72"/>
      <c r="K322" s="72"/>
      <c r="L322" s="72">
        <v>11.5</v>
      </c>
      <c r="M322" s="72"/>
      <c r="N322" s="72">
        <v>11.5</v>
      </c>
      <c r="O322" s="72">
        <v>11.5</v>
      </c>
      <c r="P322" s="72">
        <v>11.5</v>
      </c>
    </row>
    <row r="323" spans="1:16" ht="12.75">
      <c r="A323" s="36" t="s">
        <v>360</v>
      </c>
      <c r="B323" s="26">
        <v>546</v>
      </c>
      <c r="C323" s="27" t="s">
        <v>266</v>
      </c>
      <c r="D323" s="27" t="s">
        <v>289</v>
      </c>
      <c r="E323" s="26"/>
      <c r="F323" s="27"/>
      <c r="G323" s="72">
        <f>G324</f>
        <v>154.8</v>
      </c>
      <c r="H323" s="72">
        <f aca="true" t="shared" si="131" ref="H323:P324">H324</f>
        <v>0</v>
      </c>
      <c r="I323" s="72">
        <f t="shared" si="131"/>
        <v>0</v>
      </c>
      <c r="J323" s="72">
        <f t="shared" si="131"/>
        <v>0</v>
      </c>
      <c r="K323" s="72">
        <f t="shared" si="131"/>
        <v>19</v>
      </c>
      <c r="L323" s="72">
        <f t="shared" si="131"/>
        <v>0</v>
      </c>
      <c r="M323" s="72">
        <f t="shared" si="131"/>
        <v>80.8</v>
      </c>
      <c r="N323" s="72">
        <f t="shared" si="131"/>
        <v>74</v>
      </c>
      <c r="O323" s="72">
        <f t="shared" si="131"/>
        <v>125.3</v>
      </c>
      <c r="P323" s="72">
        <f t="shared" si="131"/>
        <v>125.3</v>
      </c>
    </row>
    <row r="324" spans="1:16" ht="25.5">
      <c r="A324" s="25" t="s">
        <v>507</v>
      </c>
      <c r="B324" s="26">
        <v>546</v>
      </c>
      <c r="C324" s="27" t="s">
        <v>266</v>
      </c>
      <c r="D324" s="27" t="s">
        <v>289</v>
      </c>
      <c r="E324" s="26" t="s">
        <v>430</v>
      </c>
      <c r="F324" s="27"/>
      <c r="G324" s="72">
        <f>G325</f>
        <v>154.8</v>
      </c>
      <c r="H324" s="72">
        <f t="shared" si="131"/>
        <v>0</v>
      </c>
      <c r="I324" s="72">
        <f t="shared" si="131"/>
        <v>0</v>
      </c>
      <c r="J324" s="72">
        <f t="shared" si="131"/>
        <v>0</v>
      </c>
      <c r="K324" s="72">
        <f t="shared" si="131"/>
        <v>19</v>
      </c>
      <c r="L324" s="72">
        <f t="shared" si="131"/>
        <v>0</v>
      </c>
      <c r="M324" s="72">
        <f t="shared" si="131"/>
        <v>80.8</v>
      </c>
      <c r="N324" s="72">
        <f t="shared" si="131"/>
        <v>74</v>
      </c>
      <c r="O324" s="72">
        <f t="shared" si="131"/>
        <v>125.3</v>
      </c>
      <c r="P324" s="72">
        <f t="shared" si="131"/>
        <v>125.3</v>
      </c>
    </row>
    <row r="325" spans="1:16" ht="12.75">
      <c r="A325" s="36" t="s">
        <v>344</v>
      </c>
      <c r="B325" s="26">
        <v>546</v>
      </c>
      <c r="C325" s="27" t="s">
        <v>266</v>
      </c>
      <c r="D325" s="27" t="s">
        <v>289</v>
      </c>
      <c r="E325" s="26" t="s">
        <v>96</v>
      </c>
      <c r="F325" s="27"/>
      <c r="G325" s="72">
        <f aca="true" t="shared" si="132" ref="G325:P325">G330+G333+G326</f>
        <v>154.8</v>
      </c>
      <c r="H325" s="72">
        <f t="shared" si="132"/>
        <v>0</v>
      </c>
      <c r="I325" s="72">
        <f t="shared" si="132"/>
        <v>0</v>
      </c>
      <c r="J325" s="72">
        <f t="shared" si="132"/>
        <v>0</v>
      </c>
      <c r="K325" s="72">
        <f t="shared" si="132"/>
        <v>19</v>
      </c>
      <c r="L325" s="72">
        <f t="shared" si="132"/>
        <v>0</v>
      </c>
      <c r="M325" s="72">
        <f t="shared" si="132"/>
        <v>80.8</v>
      </c>
      <c r="N325" s="72">
        <f t="shared" si="132"/>
        <v>74</v>
      </c>
      <c r="O325" s="72">
        <f t="shared" si="132"/>
        <v>125.3</v>
      </c>
      <c r="P325" s="72">
        <f t="shared" si="132"/>
        <v>125.3</v>
      </c>
    </row>
    <row r="326" spans="1:16" ht="12.75">
      <c r="A326" s="25" t="s">
        <v>245</v>
      </c>
      <c r="B326" s="26">
        <v>546</v>
      </c>
      <c r="C326" s="27" t="s">
        <v>266</v>
      </c>
      <c r="D326" s="27" t="s">
        <v>289</v>
      </c>
      <c r="E326" s="26" t="s">
        <v>243</v>
      </c>
      <c r="F326" s="27"/>
      <c r="G326" s="72">
        <f aca="true" t="shared" si="133" ref="G326:P326">G327</f>
        <v>35.3</v>
      </c>
      <c r="H326" s="72">
        <f t="shared" si="133"/>
        <v>0</v>
      </c>
      <c r="I326" s="72">
        <f t="shared" si="133"/>
        <v>0</v>
      </c>
      <c r="J326" s="72">
        <f t="shared" si="133"/>
        <v>0</v>
      </c>
      <c r="K326" s="72">
        <f t="shared" si="133"/>
        <v>5</v>
      </c>
      <c r="L326" s="72">
        <f t="shared" si="133"/>
        <v>0</v>
      </c>
      <c r="M326" s="72">
        <f t="shared" si="133"/>
        <v>35.3</v>
      </c>
      <c r="N326" s="72">
        <f t="shared" si="133"/>
        <v>0</v>
      </c>
      <c r="O326" s="72">
        <f t="shared" si="133"/>
        <v>35.3</v>
      </c>
      <c r="P326" s="72">
        <f t="shared" si="133"/>
        <v>35.3</v>
      </c>
    </row>
    <row r="327" spans="1:16" ht="12.75">
      <c r="A327" s="25" t="s">
        <v>611</v>
      </c>
      <c r="B327" s="26">
        <v>546</v>
      </c>
      <c r="C327" s="27" t="s">
        <v>266</v>
      </c>
      <c r="D327" s="27" t="s">
        <v>289</v>
      </c>
      <c r="E327" s="26" t="s">
        <v>244</v>
      </c>
      <c r="F327" s="27"/>
      <c r="G327" s="72">
        <f>G329+G328</f>
        <v>35.3</v>
      </c>
      <c r="H327" s="72">
        <f aca="true" t="shared" si="134" ref="H327:P327">H329+H328</f>
        <v>0</v>
      </c>
      <c r="I327" s="72">
        <f t="shared" si="134"/>
        <v>0</v>
      </c>
      <c r="J327" s="72">
        <f t="shared" si="134"/>
        <v>0</v>
      </c>
      <c r="K327" s="72">
        <f t="shared" si="134"/>
        <v>5</v>
      </c>
      <c r="L327" s="72">
        <f t="shared" si="134"/>
        <v>0</v>
      </c>
      <c r="M327" s="72">
        <f t="shared" si="134"/>
        <v>35.3</v>
      </c>
      <c r="N327" s="72">
        <f t="shared" si="134"/>
        <v>0</v>
      </c>
      <c r="O327" s="72">
        <f t="shared" si="134"/>
        <v>35.3</v>
      </c>
      <c r="P327" s="72">
        <f t="shared" si="134"/>
        <v>35.3</v>
      </c>
    </row>
    <row r="328" spans="1:16" ht="12.75">
      <c r="A328" s="25" t="s">
        <v>173</v>
      </c>
      <c r="B328" s="26">
        <v>546</v>
      </c>
      <c r="C328" s="27" t="s">
        <v>266</v>
      </c>
      <c r="D328" s="27" t="s">
        <v>289</v>
      </c>
      <c r="E328" s="26" t="s">
        <v>244</v>
      </c>
      <c r="F328" s="27" t="s">
        <v>324</v>
      </c>
      <c r="G328" s="72">
        <f>M328+N328</f>
        <v>30.3</v>
      </c>
      <c r="H328" s="72"/>
      <c r="I328" s="72"/>
      <c r="J328" s="72"/>
      <c r="K328" s="72"/>
      <c r="L328" s="72"/>
      <c r="M328" s="72">
        <v>30.3</v>
      </c>
      <c r="N328" s="72"/>
      <c r="O328" s="72">
        <v>30.3</v>
      </c>
      <c r="P328" s="72">
        <v>30.3</v>
      </c>
    </row>
    <row r="329" spans="1:16" ht="12.75">
      <c r="A329" s="25" t="s">
        <v>333</v>
      </c>
      <c r="B329" s="26">
        <v>546</v>
      </c>
      <c r="C329" s="27" t="s">
        <v>266</v>
      </c>
      <c r="D329" s="27" t="s">
        <v>289</v>
      </c>
      <c r="E329" s="26" t="s">
        <v>244</v>
      </c>
      <c r="F329" s="27" t="s">
        <v>329</v>
      </c>
      <c r="G329" s="72">
        <f>M329+N329</f>
        <v>5</v>
      </c>
      <c r="H329" s="72"/>
      <c r="I329" s="72"/>
      <c r="J329" s="72"/>
      <c r="K329" s="72">
        <v>5</v>
      </c>
      <c r="L329" s="72">
        <v>0</v>
      </c>
      <c r="M329" s="72">
        <v>5</v>
      </c>
      <c r="N329" s="72"/>
      <c r="O329" s="72">
        <v>5</v>
      </c>
      <c r="P329" s="72">
        <v>5</v>
      </c>
    </row>
    <row r="330" spans="1:16" ht="25.5">
      <c r="A330" s="25" t="s">
        <v>122</v>
      </c>
      <c r="B330" s="26">
        <v>546</v>
      </c>
      <c r="C330" s="27" t="s">
        <v>266</v>
      </c>
      <c r="D330" s="27" t="s">
        <v>289</v>
      </c>
      <c r="E330" s="26" t="s">
        <v>99</v>
      </c>
      <c r="F330" s="27"/>
      <c r="G330" s="72">
        <f>G331</f>
        <v>109.5</v>
      </c>
      <c r="H330" s="72">
        <f aca="true" t="shared" si="135" ref="H330:P331">H331</f>
        <v>0</v>
      </c>
      <c r="I330" s="72">
        <f t="shared" si="135"/>
        <v>0</v>
      </c>
      <c r="J330" s="72">
        <f t="shared" si="135"/>
        <v>0</v>
      </c>
      <c r="K330" s="72">
        <f t="shared" si="135"/>
        <v>4</v>
      </c>
      <c r="L330" s="72">
        <f t="shared" si="135"/>
        <v>0</v>
      </c>
      <c r="M330" s="72">
        <f t="shared" si="135"/>
        <v>35.5</v>
      </c>
      <c r="N330" s="72">
        <f t="shared" si="135"/>
        <v>74</v>
      </c>
      <c r="O330" s="72">
        <f t="shared" si="135"/>
        <v>80</v>
      </c>
      <c r="P330" s="72">
        <f t="shared" si="135"/>
        <v>80</v>
      </c>
    </row>
    <row r="331" spans="1:16" ht="12.75">
      <c r="A331" s="25" t="s">
        <v>534</v>
      </c>
      <c r="B331" s="26">
        <v>546</v>
      </c>
      <c r="C331" s="27" t="s">
        <v>266</v>
      </c>
      <c r="D331" s="27" t="s">
        <v>289</v>
      </c>
      <c r="E331" s="26" t="s">
        <v>142</v>
      </c>
      <c r="F331" s="27"/>
      <c r="G331" s="72">
        <f>G332</f>
        <v>109.5</v>
      </c>
      <c r="H331" s="72">
        <f t="shared" si="135"/>
        <v>0</v>
      </c>
      <c r="I331" s="72">
        <f t="shared" si="135"/>
        <v>0</v>
      </c>
      <c r="J331" s="72">
        <f t="shared" si="135"/>
        <v>0</v>
      </c>
      <c r="K331" s="72">
        <f t="shared" si="135"/>
        <v>4</v>
      </c>
      <c r="L331" s="72">
        <f t="shared" si="135"/>
        <v>0</v>
      </c>
      <c r="M331" s="72">
        <f t="shared" si="135"/>
        <v>35.5</v>
      </c>
      <c r="N331" s="72">
        <f t="shared" si="135"/>
        <v>74</v>
      </c>
      <c r="O331" s="72">
        <f t="shared" si="135"/>
        <v>80</v>
      </c>
      <c r="P331" s="72">
        <f t="shared" si="135"/>
        <v>80</v>
      </c>
    </row>
    <row r="332" spans="1:16" ht="12.75">
      <c r="A332" s="25" t="s">
        <v>173</v>
      </c>
      <c r="B332" s="26">
        <v>546</v>
      </c>
      <c r="C332" s="27" t="s">
        <v>266</v>
      </c>
      <c r="D332" s="27" t="s">
        <v>289</v>
      </c>
      <c r="E332" s="26" t="s">
        <v>142</v>
      </c>
      <c r="F332" s="27" t="s">
        <v>324</v>
      </c>
      <c r="G332" s="72">
        <f>M332+N332</f>
        <v>109.5</v>
      </c>
      <c r="H332" s="72"/>
      <c r="I332" s="72"/>
      <c r="J332" s="72"/>
      <c r="K332" s="72">
        <v>4</v>
      </c>
      <c r="L332" s="72">
        <v>0</v>
      </c>
      <c r="M332" s="72">
        <v>35.5</v>
      </c>
      <c r="N332" s="72">
        <v>74</v>
      </c>
      <c r="O332" s="72">
        <v>80</v>
      </c>
      <c r="P332" s="72">
        <v>80</v>
      </c>
    </row>
    <row r="333" spans="1:16" ht="12.75">
      <c r="A333" s="25" t="s">
        <v>36</v>
      </c>
      <c r="B333" s="26">
        <v>546</v>
      </c>
      <c r="C333" s="27" t="s">
        <v>266</v>
      </c>
      <c r="D333" s="27" t="s">
        <v>289</v>
      </c>
      <c r="E333" s="26" t="s">
        <v>100</v>
      </c>
      <c r="F333" s="27"/>
      <c r="G333" s="72">
        <f>G334</f>
        <v>10</v>
      </c>
      <c r="H333" s="72">
        <f aca="true" t="shared" si="136" ref="H333:P334">H334</f>
        <v>0</v>
      </c>
      <c r="I333" s="72">
        <f t="shared" si="136"/>
        <v>0</v>
      </c>
      <c r="J333" s="72">
        <f t="shared" si="136"/>
        <v>0</v>
      </c>
      <c r="K333" s="72">
        <f t="shared" si="136"/>
        <v>10</v>
      </c>
      <c r="L333" s="72">
        <f t="shared" si="136"/>
        <v>0</v>
      </c>
      <c r="M333" s="72">
        <f t="shared" si="136"/>
        <v>10</v>
      </c>
      <c r="N333" s="72">
        <f t="shared" si="136"/>
        <v>0</v>
      </c>
      <c r="O333" s="72">
        <f t="shared" si="136"/>
        <v>10</v>
      </c>
      <c r="P333" s="72">
        <f t="shared" si="136"/>
        <v>10</v>
      </c>
    </row>
    <row r="334" spans="1:16" ht="12.75">
      <c r="A334" s="25" t="s">
        <v>611</v>
      </c>
      <c r="B334" s="26">
        <v>546</v>
      </c>
      <c r="C334" s="27" t="s">
        <v>266</v>
      </c>
      <c r="D334" s="27" t="s">
        <v>289</v>
      </c>
      <c r="E334" s="26" t="s">
        <v>101</v>
      </c>
      <c r="F334" s="27"/>
      <c r="G334" s="72">
        <f>G335</f>
        <v>10</v>
      </c>
      <c r="H334" s="72">
        <f t="shared" si="136"/>
        <v>0</v>
      </c>
      <c r="I334" s="72">
        <f t="shared" si="136"/>
        <v>0</v>
      </c>
      <c r="J334" s="72">
        <f t="shared" si="136"/>
        <v>0</v>
      </c>
      <c r="K334" s="72">
        <f t="shared" si="136"/>
        <v>10</v>
      </c>
      <c r="L334" s="72">
        <f t="shared" si="136"/>
        <v>0</v>
      </c>
      <c r="M334" s="72">
        <f t="shared" si="136"/>
        <v>10</v>
      </c>
      <c r="N334" s="72">
        <f t="shared" si="136"/>
        <v>0</v>
      </c>
      <c r="O334" s="72">
        <f t="shared" si="136"/>
        <v>10</v>
      </c>
      <c r="P334" s="72">
        <f t="shared" si="136"/>
        <v>10</v>
      </c>
    </row>
    <row r="335" spans="1:16" ht="12.75">
      <c r="A335" s="25" t="s">
        <v>333</v>
      </c>
      <c r="B335" s="26">
        <v>546</v>
      </c>
      <c r="C335" s="27" t="s">
        <v>266</v>
      </c>
      <c r="D335" s="27" t="s">
        <v>289</v>
      </c>
      <c r="E335" s="26" t="s">
        <v>101</v>
      </c>
      <c r="F335" s="27" t="s">
        <v>329</v>
      </c>
      <c r="G335" s="72">
        <f>M335+N335</f>
        <v>10</v>
      </c>
      <c r="H335" s="72"/>
      <c r="I335" s="72"/>
      <c r="J335" s="72"/>
      <c r="K335" s="72">
        <v>10</v>
      </c>
      <c r="L335" s="72">
        <v>0</v>
      </c>
      <c r="M335" s="72">
        <v>10</v>
      </c>
      <c r="N335" s="72"/>
      <c r="O335" s="72">
        <v>10</v>
      </c>
      <c r="P335" s="72">
        <v>10</v>
      </c>
    </row>
    <row r="336" spans="1:16" ht="12.75">
      <c r="A336" s="25" t="s">
        <v>270</v>
      </c>
      <c r="B336" s="26">
        <v>546</v>
      </c>
      <c r="C336" s="27" t="s">
        <v>264</v>
      </c>
      <c r="D336" s="27"/>
      <c r="E336" s="27"/>
      <c r="F336" s="27"/>
      <c r="G336" s="72">
        <f aca="true" t="shared" si="137" ref="G336:P336">G337+G351</f>
        <v>11261.4</v>
      </c>
      <c r="H336" s="72">
        <f t="shared" si="137"/>
        <v>3463.5</v>
      </c>
      <c r="I336" s="72">
        <f t="shared" si="137"/>
        <v>0</v>
      </c>
      <c r="J336" s="72">
        <f t="shared" si="137"/>
        <v>0</v>
      </c>
      <c r="K336" s="72">
        <f t="shared" si="137"/>
        <v>11597.9</v>
      </c>
      <c r="L336" s="72">
        <f t="shared" si="137"/>
        <v>10677.2</v>
      </c>
      <c r="M336" s="72">
        <f t="shared" si="137"/>
        <v>11261.4</v>
      </c>
      <c r="N336" s="72">
        <f t="shared" si="137"/>
        <v>0</v>
      </c>
      <c r="O336" s="72">
        <f>O337+O351</f>
        <v>12827.4</v>
      </c>
      <c r="P336" s="72">
        <f t="shared" si="137"/>
        <v>13557.4</v>
      </c>
    </row>
    <row r="337" spans="1:16" ht="12.75">
      <c r="A337" s="25" t="s">
        <v>305</v>
      </c>
      <c r="B337" s="26">
        <v>546</v>
      </c>
      <c r="C337" s="27" t="s">
        <v>264</v>
      </c>
      <c r="D337" s="27" t="s">
        <v>268</v>
      </c>
      <c r="E337" s="27"/>
      <c r="F337" s="27"/>
      <c r="G337" s="72">
        <f>G338</f>
        <v>11249</v>
      </c>
      <c r="H337" s="72">
        <f aca="true" t="shared" si="138" ref="H337:P337">H338</f>
        <v>3463.5</v>
      </c>
      <c r="I337" s="72">
        <f t="shared" si="138"/>
        <v>0</v>
      </c>
      <c r="J337" s="72">
        <f t="shared" si="138"/>
        <v>0</v>
      </c>
      <c r="K337" s="72">
        <f t="shared" si="138"/>
        <v>11585.1</v>
      </c>
      <c r="L337" s="72">
        <f t="shared" si="138"/>
        <v>10677.2</v>
      </c>
      <c r="M337" s="72">
        <f t="shared" si="138"/>
        <v>11249</v>
      </c>
      <c r="N337" s="72">
        <f t="shared" si="138"/>
        <v>0</v>
      </c>
      <c r="O337" s="72">
        <f t="shared" si="138"/>
        <v>12815</v>
      </c>
      <c r="P337" s="72">
        <f t="shared" si="138"/>
        <v>13545</v>
      </c>
    </row>
    <row r="338" spans="1:16" ht="29.25" customHeight="1">
      <c r="A338" s="25" t="s">
        <v>45</v>
      </c>
      <c r="B338" s="26">
        <v>546</v>
      </c>
      <c r="C338" s="27" t="s">
        <v>264</v>
      </c>
      <c r="D338" s="27" t="s">
        <v>268</v>
      </c>
      <c r="E338" s="27" t="s">
        <v>254</v>
      </c>
      <c r="F338" s="27"/>
      <c r="G338" s="72">
        <f>G339+G343</f>
        <v>11249</v>
      </c>
      <c r="H338" s="72">
        <f aca="true" t="shared" si="139" ref="H338:P338">H339+H343</f>
        <v>3463.5</v>
      </c>
      <c r="I338" s="72">
        <f t="shared" si="139"/>
        <v>0</v>
      </c>
      <c r="J338" s="72">
        <f t="shared" si="139"/>
        <v>0</v>
      </c>
      <c r="K338" s="72">
        <f t="shared" si="139"/>
        <v>11585.1</v>
      </c>
      <c r="L338" s="72">
        <f t="shared" si="139"/>
        <v>10677.2</v>
      </c>
      <c r="M338" s="72">
        <f t="shared" si="139"/>
        <v>11249</v>
      </c>
      <c r="N338" s="72">
        <f t="shared" si="139"/>
        <v>0</v>
      </c>
      <c r="O338" s="72">
        <f t="shared" si="139"/>
        <v>12815</v>
      </c>
      <c r="P338" s="72">
        <f t="shared" si="139"/>
        <v>13545</v>
      </c>
    </row>
    <row r="339" spans="1:16" ht="12.75">
      <c r="A339" s="25" t="s">
        <v>32</v>
      </c>
      <c r="B339" s="26">
        <v>546</v>
      </c>
      <c r="C339" s="27" t="s">
        <v>264</v>
      </c>
      <c r="D339" s="27" t="s">
        <v>268</v>
      </c>
      <c r="E339" s="27" t="s">
        <v>255</v>
      </c>
      <c r="F339" s="27"/>
      <c r="G339" s="72">
        <f>G340</f>
        <v>8100</v>
      </c>
      <c r="H339" s="72">
        <f aca="true" t="shared" si="140" ref="H339:P339">H340</f>
        <v>0</v>
      </c>
      <c r="I339" s="72">
        <f t="shared" si="140"/>
        <v>0</v>
      </c>
      <c r="J339" s="72">
        <f t="shared" si="140"/>
        <v>0</v>
      </c>
      <c r="K339" s="72">
        <f t="shared" si="140"/>
        <v>8460</v>
      </c>
      <c r="L339" s="72">
        <f t="shared" si="140"/>
        <v>0</v>
      </c>
      <c r="M339" s="72">
        <f t="shared" si="140"/>
        <v>8100</v>
      </c>
      <c r="N339" s="72">
        <f t="shared" si="140"/>
        <v>0</v>
      </c>
      <c r="O339" s="72">
        <f t="shared" si="140"/>
        <v>8100</v>
      </c>
      <c r="P339" s="72">
        <f t="shared" si="140"/>
        <v>8100</v>
      </c>
    </row>
    <row r="340" spans="1:16" ht="12.75">
      <c r="A340" s="36" t="s">
        <v>385</v>
      </c>
      <c r="B340" s="26">
        <v>546</v>
      </c>
      <c r="C340" s="27" t="s">
        <v>264</v>
      </c>
      <c r="D340" s="27" t="s">
        <v>268</v>
      </c>
      <c r="E340" s="27" t="s">
        <v>256</v>
      </c>
      <c r="F340" s="27"/>
      <c r="G340" s="72">
        <f>G341+G342</f>
        <v>8100</v>
      </c>
      <c r="H340" s="72">
        <f aca="true" t="shared" si="141" ref="H340:P340">H341+H342</f>
        <v>0</v>
      </c>
      <c r="I340" s="72">
        <f t="shared" si="141"/>
        <v>0</v>
      </c>
      <c r="J340" s="72">
        <f t="shared" si="141"/>
        <v>0</v>
      </c>
      <c r="K340" s="72">
        <f t="shared" si="141"/>
        <v>8460</v>
      </c>
      <c r="L340" s="72">
        <f t="shared" si="141"/>
        <v>0</v>
      </c>
      <c r="M340" s="72">
        <f t="shared" si="141"/>
        <v>8100</v>
      </c>
      <c r="N340" s="72">
        <f t="shared" si="141"/>
        <v>0</v>
      </c>
      <c r="O340" s="72">
        <f t="shared" si="141"/>
        <v>8100</v>
      </c>
      <c r="P340" s="72">
        <f t="shared" si="141"/>
        <v>8100</v>
      </c>
    </row>
    <row r="341" spans="1:16" ht="12.75">
      <c r="A341" s="25" t="s">
        <v>173</v>
      </c>
      <c r="B341" s="26">
        <v>546</v>
      </c>
      <c r="C341" s="27" t="s">
        <v>264</v>
      </c>
      <c r="D341" s="27" t="s">
        <v>268</v>
      </c>
      <c r="E341" s="27" t="s">
        <v>256</v>
      </c>
      <c r="F341" s="27" t="s">
        <v>324</v>
      </c>
      <c r="G341" s="72">
        <f>M341+N341</f>
        <v>2700</v>
      </c>
      <c r="H341" s="72"/>
      <c r="I341" s="72"/>
      <c r="J341" s="72"/>
      <c r="K341" s="72">
        <v>3000</v>
      </c>
      <c r="L341" s="72"/>
      <c r="M341" s="72">
        <v>2700</v>
      </c>
      <c r="N341" s="72"/>
      <c r="O341" s="72">
        <v>2700</v>
      </c>
      <c r="P341" s="72">
        <v>2700</v>
      </c>
    </row>
    <row r="342" spans="1:16" ht="12.75">
      <c r="A342" s="36" t="s">
        <v>401</v>
      </c>
      <c r="B342" s="26">
        <v>546</v>
      </c>
      <c r="C342" s="27" t="s">
        <v>264</v>
      </c>
      <c r="D342" s="27" t="s">
        <v>268</v>
      </c>
      <c r="E342" s="27" t="s">
        <v>256</v>
      </c>
      <c r="F342" s="27" t="s">
        <v>400</v>
      </c>
      <c r="G342" s="72">
        <f>M342+N342</f>
        <v>5400</v>
      </c>
      <c r="H342" s="72"/>
      <c r="I342" s="72"/>
      <c r="J342" s="72"/>
      <c r="K342" s="72">
        <v>5460</v>
      </c>
      <c r="L342" s="72"/>
      <c r="M342" s="72">
        <v>5400</v>
      </c>
      <c r="N342" s="72"/>
      <c r="O342" s="72">
        <v>5400</v>
      </c>
      <c r="P342" s="72">
        <v>5400</v>
      </c>
    </row>
    <row r="343" spans="1:16" ht="12.75">
      <c r="A343" s="25" t="s">
        <v>33</v>
      </c>
      <c r="B343" s="26">
        <v>546</v>
      </c>
      <c r="C343" s="27" t="s">
        <v>264</v>
      </c>
      <c r="D343" s="27" t="s">
        <v>268</v>
      </c>
      <c r="E343" s="27" t="s">
        <v>257</v>
      </c>
      <c r="F343" s="27"/>
      <c r="G343" s="72">
        <f>G344+G348</f>
        <v>3149</v>
      </c>
      <c r="H343" s="72">
        <f aca="true" t="shared" si="142" ref="H343:P343">H344+H348</f>
        <v>3463.5</v>
      </c>
      <c r="I343" s="72">
        <f t="shared" si="142"/>
        <v>0</v>
      </c>
      <c r="J343" s="72">
        <f t="shared" si="142"/>
        <v>0</v>
      </c>
      <c r="K343" s="72">
        <f t="shared" si="142"/>
        <v>3125.1</v>
      </c>
      <c r="L343" s="72">
        <f t="shared" si="142"/>
        <v>10677.2</v>
      </c>
      <c r="M343" s="72">
        <f t="shared" si="142"/>
        <v>3149</v>
      </c>
      <c r="N343" s="72">
        <f t="shared" si="142"/>
        <v>0</v>
      </c>
      <c r="O343" s="72">
        <f t="shared" si="142"/>
        <v>4715</v>
      </c>
      <c r="P343" s="72">
        <f t="shared" si="142"/>
        <v>5445</v>
      </c>
    </row>
    <row r="344" spans="1:16" ht="12.75">
      <c r="A344" s="25" t="s">
        <v>384</v>
      </c>
      <c r="B344" s="26">
        <v>546</v>
      </c>
      <c r="C344" s="27" t="s">
        <v>264</v>
      </c>
      <c r="D344" s="27" t="s">
        <v>268</v>
      </c>
      <c r="E344" s="27" t="s">
        <v>258</v>
      </c>
      <c r="F344" s="27"/>
      <c r="G344" s="72">
        <f>G345+G346+G347</f>
        <v>3099.9</v>
      </c>
      <c r="H344" s="72">
        <f aca="true" t="shared" si="143" ref="H344:P344">H345+H346+H347</f>
        <v>3463.5</v>
      </c>
      <c r="I344" s="72">
        <f t="shared" si="143"/>
        <v>0</v>
      </c>
      <c r="J344" s="72">
        <f t="shared" si="143"/>
        <v>0</v>
      </c>
      <c r="K344" s="72">
        <f t="shared" si="143"/>
        <v>3125.1</v>
      </c>
      <c r="L344" s="72">
        <f t="shared" si="143"/>
        <v>0</v>
      </c>
      <c r="M344" s="72">
        <f t="shared" si="143"/>
        <v>3099.9</v>
      </c>
      <c r="N344" s="72">
        <f t="shared" si="143"/>
        <v>0</v>
      </c>
      <c r="O344" s="72">
        <f t="shared" si="143"/>
        <v>4686.2</v>
      </c>
      <c r="P344" s="72">
        <f t="shared" si="143"/>
        <v>5389.8</v>
      </c>
    </row>
    <row r="345" spans="1:16" ht="13.5" customHeight="1">
      <c r="A345" s="25" t="s">
        <v>173</v>
      </c>
      <c r="B345" s="26">
        <v>546</v>
      </c>
      <c r="C345" s="27" t="s">
        <v>264</v>
      </c>
      <c r="D345" s="27" t="s">
        <v>268</v>
      </c>
      <c r="E345" s="27" t="s">
        <v>258</v>
      </c>
      <c r="F345" s="27" t="s">
        <v>324</v>
      </c>
      <c r="G345" s="72">
        <f>M345+N345</f>
        <v>3099.9</v>
      </c>
      <c r="H345" s="72">
        <v>3463.5</v>
      </c>
      <c r="I345" s="72"/>
      <c r="J345" s="72"/>
      <c r="K345" s="72">
        <v>3125.1</v>
      </c>
      <c r="L345" s="72"/>
      <c r="M345" s="72">
        <v>3099.9</v>
      </c>
      <c r="N345" s="72"/>
      <c r="O345" s="72">
        <v>4686.2</v>
      </c>
      <c r="P345" s="72">
        <v>5389.8</v>
      </c>
    </row>
    <row r="346" spans="1:16" ht="12.75" hidden="1">
      <c r="A346" s="36" t="s">
        <v>401</v>
      </c>
      <c r="B346" s="26">
        <v>546</v>
      </c>
      <c r="C346" s="27" t="s">
        <v>264</v>
      </c>
      <c r="D346" s="27" t="s">
        <v>268</v>
      </c>
      <c r="E346" s="27" t="s">
        <v>108</v>
      </c>
      <c r="F346" s="27" t="s">
        <v>400</v>
      </c>
      <c r="G346" s="72">
        <f>M346+N346</f>
        <v>0</v>
      </c>
      <c r="H346" s="72"/>
      <c r="I346" s="72"/>
      <c r="J346" s="72"/>
      <c r="K346" s="72"/>
      <c r="L346" s="72"/>
      <c r="M346" s="72"/>
      <c r="N346" s="72"/>
      <c r="O346" s="72"/>
      <c r="P346" s="72"/>
    </row>
    <row r="347" spans="1:16" ht="0.75" customHeight="1" hidden="1">
      <c r="A347" s="36" t="s">
        <v>401</v>
      </c>
      <c r="B347" s="26">
        <v>546</v>
      </c>
      <c r="C347" s="27" t="s">
        <v>264</v>
      </c>
      <c r="D347" s="27" t="s">
        <v>268</v>
      </c>
      <c r="E347" s="27" t="s">
        <v>258</v>
      </c>
      <c r="F347" s="27" t="s">
        <v>400</v>
      </c>
      <c r="G347" s="72">
        <f>M347+N347</f>
        <v>0</v>
      </c>
      <c r="H347" s="72"/>
      <c r="I347" s="72"/>
      <c r="J347" s="72"/>
      <c r="K347" s="72"/>
      <c r="L347" s="72"/>
      <c r="M347" s="72"/>
      <c r="N347" s="72"/>
      <c r="O347" s="72"/>
      <c r="P347" s="72"/>
    </row>
    <row r="348" spans="1:16" ht="24.75" customHeight="1">
      <c r="A348" s="36" t="s">
        <v>229</v>
      </c>
      <c r="B348" s="26">
        <v>546</v>
      </c>
      <c r="C348" s="27" t="s">
        <v>264</v>
      </c>
      <c r="D348" s="27" t="s">
        <v>268</v>
      </c>
      <c r="E348" s="27" t="s">
        <v>47</v>
      </c>
      <c r="F348" s="27"/>
      <c r="G348" s="72">
        <f>G349+G350</f>
        <v>49.1</v>
      </c>
      <c r="H348" s="72">
        <f aca="true" t="shared" si="144" ref="H348:P348">H349+H350</f>
        <v>0</v>
      </c>
      <c r="I348" s="72">
        <f t="shared" si="144"/>
        <v>0</v>
      </c>
      <c r="J348" s="72">
        <f t="shared" si="144"/>
        <v>0</v>
      </c>
      <c r="K348" s="72">
        <f t="shared" si="144"/>
        <v>0</v>
      </c>
      <c r="L348" s="72">
        <f t="shared" si="144"/>
        <v>10677.2</v>
      </c>
      <c r="M348" s="72">
        <f t="shared" si="144"/>
        <v>49.1</v>
      </c>
      <c r="N348" s="72">
        <f t="shared" si="144"/>
        <v>0</v>
      </c>
      <c r="O348" s="72">
        <f t="shared" si="144"/>
        <v>28.8</v>
      </c>
      <c r="P348" s="72">
        <f t="shared" si="144"/>
        <v>55.2</v>
      </c>
    </row>
    <row r="349" spans="1:16" ht="12.75" hidden="1">
      <c r="A349" s="25" t="s">
        <v>173</v>
      </c>
      <c r="B349" s="26">
        <v>546</v>
      </c>
      <c r="C349" s="27" t="s">
        <v>264</v>
      </c>
      <c r="D349" s="27" t="s">
        <v>268</v>
      </c>
      <c r="E349" s="27" t="s">
        <v>47</v>
      </c>
      <c r="F349" s="27" t="s">
        <v>324</v>
      </c>
      <c r="G349" s="72"/>
      <c r="H349" s="72"/>
      <c r="I349" s="72"/>
      <c r="J349" s="72"/>
      <c r="K349" s="72"/>
      <c r="L349" s="72">
        <v>4860</v>
      </c>
      <c r="M349" s="72"/>
      <c r="N349" s="72"/>
      <c r="O349" s="72"/>
      <c r="P349" s="72"/>
    </row>
    <row r="350" spans="1:16" ht="12.75">
      <c r="A350" s="36" t="s">
        <v>401</v>
      </c>
      <c r="B350" s="26">
        <v>546</v>
      </c>
      <c r="C350" s="27" t="s">
        <v>264</v>
      </c>
      <c r="D350" s="27" t="s">
        <v>268</v>
      </c>
      <c r="E350" s="27" t="s">
        <v>47</v>
      </c>
      <c r="F350" s="27" t="s">
        <v>400</v>
      </c>
      <c r="G350" s="72">
        <f>M350+N350</f>
        <v>49.1</v>
      </c>
      <c r="H350" s="72"/>
      <c r="I350" s="72"/>
      <c r="J350" s="72"/>
      <c r="K350" s="72"/>
      <c r="L350" s="72">
        <v>5817.2</v>
      </c>
      <c r="M350" s="72">
        <v>49.1</v>
      </c>
      <c r="N350" s="72"/>
      <c r="O350" s="72">
        <v>28.8</v>
      </c>
      <c r="P350" s="72">
        <v>55.2</v>
      </c>
    </row>
    <row r="351" spans="1:16" ht="12.75">
      <c r="A351" s="36" t="s">
        <v>316</v>
      </c>
      <c r="B351" s="26">
        <v>546</v>
      </c>
      <c r="C351" s="27" t="s">
        <v>264</v>
      </c>
      <c r="D351" s="27" t="s">
        <v>317</v>
      </c>
      <c r="E351" s="27"/>
      <c r="F351" s="27"/>
      <c r="G351" s="72">
        <f>G352</f>
        <v>12.4</v>
      </c>
      <c r="H351" s="72">
        <f aca="true" t="shared" si="145" ref="H351:P352">H352</f>
        <v>0</v>
      </c>
      <c r="I351" s="72">
        <f t="shared" si="145"/>
        <v>0</v>
      </c>
      <c r="J351" s="72">
        <f t="shared" si="145"/>
        <v>0</v>
      </c>
      <c r="K351" s="72">
        <f t="shared" si="145"/>
        <v>12.8</v>
      </c>
      <c r="L351" s="72">
        <f t="shared" si="145"/>
        <v>0</v>
      </c>
      <c r="M351" s="72">
        <f t="shared" si="145"/>
        <v>12.4</v>
      </c>
      <c r="N351" s="72">
        <f t="shared" si="145"/>
        <v>0</v>
      </c>
      <c r="O351" s="72">
        <f>O352</f>
        <v>12.4</v>
      </c>
      <c r="P351" s="72">
        <f t="shared" si="145"/>
        <v>12.4</v>
      </c>
    </row>
    <row r="352" spans="1:16" ht="12.75">
      <c r="A352" s="36" t="s">
        <v>401</v>
      </c>
      <c r="B352" s="26">
        <v>546</v>
      </c>
      <c r="C352" s="27" t="s">
        <v>264</v>
      </c>
      <c r="D352" s="27" t="s">
        <v>317</v>
      </c>
      <c r="E352" s="26" t="s">
        <v>418</v>
      </c>
      <c r="F352" s="27"/>
      <c r="G352" s="72">
        <f>G353</f>
        <v>12.4</v>
      </c>
      <c r="H352" s="72">
        <f t="shared" si="145"/>
        <v>0</v>
      </c>
      <c r="I352" s="72">
        <f t="shared" si="145"/>
        <v>0</v>
      </c>
      <c r="J352" s="72">
        <f t="shared" si="145"/>
        <v>0</v>
      </c>
      <c r="K352" s="72">
        <f t="shared" si="145"/>
        <v>12.8</v>
      </c>
      <c r="L352" s="72">
        <f t="shared" si="145"/>
        <v>0</v>
      </c>
      <c r="M352" s="72">
        <f t="shared" si="145"/>
        <v>12.4</v>
      </c>
      <c r="N352" s="72">
        <f t="shared" si="145"/>
        <v>0</v>
      </c>
      <c r="O352" s="72">
        <f t="shared" si="145"/>
        <v>12.4</v>
      </c>
      <c r="P352" s="72">
        <f t="shared" si="145"/>
        <v>12.4</v>
      </c>
    </row>
    <row r="353" spans="1:16" ht="25.5">
      <c r="A353" s="36" t="s">
        <v>410</v>
      </c>
      <c r="B353" s="26">
        <v>546</v>
      </c>
      <c r="C353" s="27" t="s">
        <v>264</v>
      </c>
      <c r="D353" s="27" t="s">
        <v>317</v>
      </c>
      <c r="E353" s="26" t="s">
        <v>107</v>
      </c>
      <c r="F353" s="27"/>
      <c r="G353" s="72">
        <f>G354+G356</f>
        <v>12.4</v>
      </c>
      <c r="H353" s="72">
        <f aca="true" t="shared" si="146" ref="H353:P353">H354+H356</f>
        <v>0</v>
      </c>
      <c r="I353" s="72">
        <f t="shared" si="146"/>
        <v>0</v>
      </c>
      <c r="J353" s="72">
        <f t="shared" si="146"/>
        <v>0</v>
      </c>
      <c r="K353" s="72">
        <f t="shared" si="146"/>
        <v>12.8</v>
      </c>
      <c r="L353" s="72">
        <f t="shared" si="146"/>
        <v>0</v>
      </c>
      <c r="M353" s="72">
        <f t="shared" si="146"/>
        <v>12.4</v>
      </c>
      <c r="N353" s="72">
        <f t="shared" si="146"/>
        <v>0</v>
      </c>
      <c r="O353" s="72">
        <f t="shared" si="146"/>
        <v>12.4</v>
      </c>
      <c r="P353" s="72">
        <f t="shared" si="146"/>
        <v>12.4</v>
      </c>
    </row>
    <row r="354" spans="1:16" ht="38.25">
      <c r="A354" s="36" t="s">
        <v>154</v>
      </c>
      <c r="B354" s="26">
        <v>546</v>
      </c>
      <c r="C354" s="27" t="s">
        <v>264</v>
      </c>
      <c r="D354" s="27" t="s">
        <v>317</v>
      </c>
      <c r="E354" s="26" t="s">
        <v>235</v>
      </c>
      <c r="F354" s="27"/>
      <c r="G354" s="72">
        <f>G355</f>
        <v>6.2</v>
      </c>
      <c r="H354" s="72">
        <f aca="true" t="shared" si="147" ref="H354:M354">H355</f>
        <v>0</v>
      </c>
      <c r="I354" s="72">
        <f t="shared" si="147"/>
        <v>0</v>
      </c>
      <c r="J354" s="72">
        <f t="shared" si="147"/>
        <v>0</v>
      </c>
      <c r="K354" s="72">
        <f t="shared" si="147"/>
        <v>6.4</v>
      </c>
      <c r="L354" s="72">
        <f t="shared" si="147"/>
        <v>0</v>
      </c>
      <c r="M354" s="72">
        <f t="shared" si="147"/>
        <v>6.2</v>
      </c>
      <c r="N354" s="72">
        <f>N355</f>
        <v>0</v>
      </c>
      <c r="O354" s="72">
        <f>O355</f>
        <v>6.2</v>
      </c>
      <c r="P354" s="72">
        <f>P355</f>
        <v>6.2</v>
      </c>
    </row>
    <row r="355" spans="1:16" ht="12.75">
      <c r="A355" s="36" t="s">
        <v>401</v>
      </c>
      <c r="B355" s="26">
        <v>546</v>
      </c>
      <c r="C355" s="27" t="s">
        <v>264</v>
      </c>
      <c r="D355" s="27" t="s">
        <v>317</v>
      </c>
      <c r="E355" s="26" t="s">
        <v>235</v>
      </c>
      <c r="F355" s="27" t="s">
        <v>400</v>
      </c>
      <c r="G355" s="72">
        <f>M355+N355</f>
        <v>6.2</v>
      </c>
      <c r="H355" s="72"/>
      <c r="I355" s="72"/>
      <c r="J355" s="72"/>
      <c r="K355" s="72">
        <v>6.4</v>
      </c>
      <c r="L355" s="72"/>
      <c r="M355" s="72">
        <v>6.2</v>
      </c>
      <c r="N355" s="72"/>
      <c r="O355" s="72">
        <v>6.2</v>
      </c>
      <c r="P355" s="72">
        <v>6.2</v>
      </c>
    </row>
    <row r="356" spans="1:16" ht="25.5">
      <c r="A356" s="36" t="s">
        <v>179</v>
      </c>
      <c r="B356" s="26">
        <v>546</v>
      </c>
      <c r="C356" s="27" t="s">
        <v>264</v>
      </c>
      <c r="D356" s="27" t="s">
        <v>317</v>
      </c>
      <c r="E356" s="26" t="s">
        <v>236</v>
      </c>
      <c r="F356" s="27"/>
      <c r="G356" s="72">
        <f>G357</f>
        <v>6.2</v>
      </c>
      <c r="H356" s="72">
        <f aca="true" t="shared" si="148" ref="H356:P356">H357</f>
        <v>0</v>
      </c>
      <c r="I356" s="72">
        <f t="shared" si="148"/>
        <v>0</v>
      </c>
      <c r="J356" s="72">
        <f t="shared" si="148"/>
        <v>0</v>
      </c>
      <c r="K356" s="72">
        <f t="shared" si="148"/>
        <v>6.4</v>
      </c>
      <c r="L356" s="72">
        <f t="shared" si="148"/>
        <v>0</v>
      </c>
      <c r="M356" s="72">
        <f t="shared" si="148"/>
        <v>6.2</v>
      </c>
      <c r="N356" s="72">
        <f t="shared" si="148"/>
        <v>0</v>
      </c>
      <c r="O356" s="72">
        <f t="shared" si="148"/>
        <v>6.2</v>
      </c>
      <c r="P356" s="72">
        <f t="shared" si="148"/>
        <v>6.2</v>
      </c>
    </row>
    <row r="357" spans="1:16" ht="12.75">
      <c r="A357" s="36" t="s">
        <v>401</v>
      </c>
      <c r="B357" s="26">
        <v>546</v>
      </c>
      <c r="C357" s="27" t="s">
        <v>264</v>
      </c>
      <c r="D357" s="27" t="s">
        <v>317</v>
      </c>
      <c r="E357" s="26" t="s">
        <v>236</v>
      </c>
      <c r="F357" s="27" t="s">
        <v>400</v>
      </c>
      <c r="G357" s="72">
        <f>M357+N357</f>
        <v>6.2</v>
      </c>
      <c r="H357" s="72"/>
      <c r="I357" s="72"/>
      <c r="J357" s="72"/>
      <c r="K357" s="72">
        <v>6.4</v>
      </c>
      <c r="L357" s="72"/>
      <c r="M357" s="72">
        <v>6.2</v>
      </c>
      <c r="N357" s="72"/>
      <c r="O357" s="72">
        <v>6.2</v>
      </c>
      <c r="P357" s="72">
        <v>6.2</v>
      </c>
    </row>
    <row r="358" spans="1:16" ht="14.25" customHeight="1">
      <c r="A358" s="25" t="s">
        <v>311</v>
      </c>
      <c r="B358" s="26">
        <v>546</v>
      </c>
      <c r="C358" s="27" t="s">
        <v>271</v>
      </c>
      <c r="D358" s="27"/>
      <c r="E358" s="26"/>
      <c r="F358" s="27"/>
      <c r="G358" s="72">
        <f aca="true" t="shared" si="149" ref="G358:P358">G374+G382</f>
        <v>8900.599999999999</v>
      </c>
      <c r="H358" s="72">
        <f t="shared" si="149"/>
        <v>0</v>
      </c>
      <c r="I358" s="72">
        <f t="shared" si="149"/>
        <v>0</v>
      </c>
      <c r="J358" s="72">
        <f t="shared" si="149"/>
        <v>0</v>
      </c>
      <c r="K358" s="72">
        <f t="shared" si="149"/>
        <v>60</v>
      </c>
      <c r="L358" s="72">
        <f t="shared" si="149"/>
        <v>0</v>
      </c>
      <c r="M358" s="72">
        <f t="shared" si="149"/>
        <v>2651.2</v>
      </c>
      <c r="N358" s="72">
        <f t="shared" si="149"/>
        <v>6249.4</v>
      </c>
      <c r="O358" s="72">
        <f t="shared" si="149"/>
        <v>568</v>
      </c>
      <c r="P358" s="72">
        <f t="shared" si="149"/>
        <v>568</v>
      </c>
    </row>
    <row r="359" spans="1:16" ht="3" customHeight="1" hidden="1">
      <c r="A359" s="25" t="s">
        <v>303</v>
      </c>
      <c r="B359" s="26">
        <v>546</v>
      </c>
      <c r="C359" s="27" t="s">
        <v>271</v>
      </c>
      <c r="D359" s="27" t="s">
        <v>267</v>
      </c>
      <c r="E359" s="26"/>
      <c r="F359" s="27"/>
      <c r="G359" s="72">
        <f>G360</f>
        <v>0</v>
      </c>
      <c r="H359" s="72" t="e">
        <f>H360</f>
        <v>#REF!</v>
      </c>
      <c r="I359" s="72" t="e">
        <f>I360</f>
        <v>#REF!</v>
      </c>
      <c r="J359" s="72"/>
      <c r="K359" s="72">
        <f>K360</f>
        <v>0</v>
      </c>
      <c r="L359" s="72">
        <f>L360</f>
        <v>0</v>
      </c>
      <c r="M359" s="72"/>
      <c r="N359" s="72"/>
      <c r="O359" s="72">
        <f aca="true" t="shared" si="150" ref="O359:P373">O375+O383</f>
        <v>500</v>
      </c>
      <c r="P359" s="72">
        <f t="shared" si="150"/>
        <v>500</v>
      </c>
    </row>
    <row r="360" spans="1:16" ht="25.5" hidden="1">
      <c r="A360" s="25" t="s">
        <v>411</v>
      </c>
      <c r="B360" s="26">
        <v>546</v>
      </c>
      <c r="C360" s="27" t="s">
        <v>271</v>
      </c>
      <c r="D360" s="27" t="s">
        <v>267</v>
      </c>
      <c r="E360" s="26" t="s">
        <v>437</v>
      </c>
      <c r="F360" s="27"/>
      <c r="G360" s="72">
        <f>G361+G370</f>
        <v>0</v>
      </c>
      <c r="H360" s="72" t="e">
        <f>#REF!+H361+#REF!</f>
        <v>#REF!</v>
      </c>
      <c r="I360" s="72" t="e">
        <f>#REF!+I361+#REF!</f>
        <v>#REF!</v>
      </c>
      <c r="J360" s="72"/>
      <c r="K360" s="72">
        <f>K361+K370</f>
        <v>0</v>
      </c>
      <c r="L360" s="72">
        <f>L361+L370</f>
        <v>0</v>
      </c>
      <c r="M360" s="72"/>
      <c r="N360" s="72"/>
      <c r="O360" s="72">
        <f t="shared" si="150"/>
        <v>500</v>
      </c>
      <c r="P360" s="72">
        <f t="shared" si="150"/>
        <v>500</v>
      </c>
    </row>
    <row r="361" spans="1:16" ht="12.75" hidden="1">
      <c r="A361" s="25" t="s">
        <v>397</v>
      </c>
      <c r="B361" s="26">
        <v>546</v>
      </c>
      <c r="C361" s="27" t="s">
        <v>271</v>
      </c>
      <c r="D361" s="27" t="s">
        <v>267</v>
      </c>
      <c r="E361" s="26" t="s">
        <v>438</v>
      </c>
      <c r="F361" s="27"/>
      <c r="G361" s="72">
        <f>G364+G362</f>
        <v>0</v>
      </c>
      <c r="H361" s="72">
        <f>H365</f>
        <v>580</v>
      </c>
      <c r="I361" s="72">
        <f>I365</f>
        <v>0</v>
      </c>
      <c r="J361" s="72"/>
      <c r="K361" s="72">
        <f>K364+K362</f>
        <v>0</v>
      </c>
      <c r="L361" s="72">
        <f>L364+L362</f>
        <v>0</v>
      </c>
      <c r="M361" s="72"/>
      <c r="N361" s="72"/>
      <c r="O361" s="72">
        <f t="shared" si="150"/>
        <v>500</v>
      </c>
      <c r="P361" s="72">
        <f t="shared" si="150"/>
        <v>500</v>
      </c>
    </row>
    <row r="362" spans="1:16" ht="12.75" hidden="1">
      <c r="A362" s="25" t="s">
        <v>398</v>
      </c>
      <c r="B362" s="26">
        <v>546</v>
      </c>
      <c r="C362" s="27" t="s">
        <v>271</v>
      </c>
      <c r="D362" s="27" t="s">
        <v>267</v>
      </c>
      <c r="E362" s="26" t="s">
        <v>207</v>
      </c>
      <c r="F362" s="27"/>
      <c r="G362" s="72">
        <f>G363</f>
        <v>0</v>
      </c>
      <c r="H362" s="72"/>
      <c r="I362" s="72"/>
      <c r="J362" s="72"/>
      <c r="K362" s="72">
        <f>K363</f>
        <v>0</v>
      </c>
      <c r="L362" s="72">
        <f>L363</f>
        <v>0</v>
      </c>
      <c r="M362" s="72"/>
      <c r="N362" s="72"/>
      <c r="O362" s="72">
        <f t="shared" si="150"/>
        <v>500</v>
      </c>
      <c r="P362" s="72">
        <f t="shared" si="150"/>
        <v>500</v>
      </c>
    </row>
    <row r="363" spans="1:16" ht="12.75" hidden="1">
      <c r="A363" s="25" t="s">
        <v>173</v>
      </c>
      <c r="B363" s="26">
        <v>546</v>
      </c>
      <c r="C363" s="27" t="s">
        <v>271</v>
      </c>
      <c r="D363" s="27" t="s">
        <v>267</v>
      </c>
      <c r="E363" s="26" t="s">
        <v>202</v>
      </c>
      <c r="F363" s="27" t="s">
        <v>324</v>
      </c>
      <c r="G363" s="72">
        <f>K363+L363</f>
        <v>0</v>
      </c>
      <c r="H363" s="72"/>
      <c r="I363" s="72"/>
      <c r="J363" s="72"/>
      <c r="K363" s="72"/>
      <c r="L363" s="72"/>
      <c r="M363" s="72"/>
      <c r="N363" s="72"/>
      <c r="O363" s="72">
        <f t="shared" si="150"/>
        <v>68</v>
      </c>
      <c r="P363" s="72">
        <f t="shared" si="150"/>
        <v>68</v>
      </c>
    </row>
    <row r="364" spans="1:16" ht="25.5" hidden="1">
      <c r="A364" s="25" t="s">
        <v>138</v>
      </c>
      <c r="B364" s="26">
        <v>546</v>
      </c>
      <c r="C364" s="27" t="s">
        <v>271</v>
      </c>
      <c r="D364" s="27" t="s">
        <v>267</v>
      </c>
      <c r="E364" s="26" t="s">
        <v>84</v>
      </c>
      <c r="F364" s="27"/>
      <c r="G364" s="72">
        <f>G365+G367</f>
        <v>0</v>
      </c>
      <c r="H364" s="72"/>
      <c r="I364" s="72"/>
      <c r="J364" s="72"/>
      <c r="K364" s="72">
        <f>K365+K367</f>
        <v>0</v>
      </c>
      <c r="L364" s="72">
        <f>L365+L367</f>
        <v>0</v>
      </c>
      <c r="M364" s="72"/>
      <c r="N364" s="72"/>
      <c r="O364" s="72">
        <f t="shared" si="150"/>
        <v>228.3</v>
      </c>
      <c r="P364" s="72">
        <f t="shared" si="150"/>
        <v>228.3</v>
      </c>
    </row>
    <row r="365" spans="1:16" ht="12.75" hidden="1">
      <c r="A365" s="25" t="s">
        <v>398</v>
      </c>
      <c r="B365" s="26">
        <v>546</v>
      </c>
      <c r="C365" s="27" t="s">
        <v>271</v>
      </c>
      <c r="D365" s="27" t="s">
        <v>267</v>
      </c>
      <c r="E365" s="26" t="s">
        <v>95</v>
      </c>
      <c r="F365" s="27"/>
      <c r="G365" s="72">
        <f>G366</f>
        <v>0</v>
      </c>
      <c r="H365" s="72">
        <f>H366</f>
        <v>580</v>
      </c>
      <c r="I365" s="72">
        <f>I366</f>
        <v>0</v>
      </c>
      <c r="J365" s="72"/>
      <c r="K365" s="72">
        <f>K366</f>
        <v>0</v>
      </c>
      <c r="L365" s="72">
        <f>L366</f>
        <v>0</v>
      </c>
      <c r="M365" s="72"/>
      <c r="N365" s="72"/>
      <c r="O365" s="72">
        <f t="shared" si="150"/>
        <v>228.3</v>
      </c>
      <c r="P365" s="72">
        <f t="shared" si="150"/>
        <v>228.3</v>
      </c>
    </row>
    <row r="366" spans="1:16" ht="12.75" hidden="1">
      <c r="A366" s="25" t="s">
        <v>173</v>
      </c>
      <c r="B366" s="26">
        <v>546</v>
      </c>
      <c r="C366" s="27" t="s">
        <v>271</v>
      </c>
      <c r="D366" s="27" t="s">
        <v>267</v>
      </c>
      <c r="E366" s="26" t="s">
        <v>95</v>
      </c>
      <c r="F366" s="27" t="s">
        <v>324</v>
      </c>
      <c r="G366" s="72">
        <f>K366+L366</f>
        <v>0</v>
      </c>
      <c r="H366" s="72">
        <v>580</v>
      </c>
      <c r="I366" s="72"/>
      <c r="J366" s="72"/>
      <c r="K366" s="72"/>
      <c r="L366" s="72"/>
      <c r="M366" s="72"/>
      <c r="N366" s="72"/>
      <c r="O366" s="72">
        <f t="shared" si="150"/>
        <v>0</v>
      </c>
      <c r="P366" s="72">
        <f t="shared" si="150"/>
        <v>0</v>
      </c>
    </row>
    <row r="367" spans="1:16" ht="38.25" hidden="1">
      <c r="A367" s="25" t="s">
        <v>143</v>
      </c>
      <c r="B367" s="26">
        <v>546</v>
      </c>
      <c r="C367" s="27" t="s">
        <v>271</v>
      </c>
      <c r="D367" s="27" t="s">
        <v>267</v>
      </c>
      <c r="E367" s="26" t="s">
        <v>144</v>
      </c>
      <c r="F367" s="27"/>
      <c r="G367" s="72">
        <f>G368</f>
        <v>0</v>
      </c>
      <c r="H367" s="72"/>
      <c r="I367" s="72"/>
      <c r="J367" s="72"/>
      <c r="K367" s="72">
        <f>K368</f>
        <v>0</v>
      </c>
      <c r="L367" s="72">
        <f>L368</f>
        <v>0</v>
      </c>
      <c r="M367" s="72"/>
      <c r="N367" s="72"/>
      <c r="O367" s="72">
        <f t="shared" si="150"/>
        <v>0</v>
      </c>
      <c r="P367" s="72">
        <f t="shared" si="150"/>
        <v>0</v>
      </c>
    </row>
    <row r="368" spans="1:16" ht="12.75" hidden="1">
      <c r="A368" s="25" t="s">
        <v>398</v>
      </c>
      <c r="B368" s="26">
        <v>546</v>
      </c>
      <c r="C368" s="27" t="s">
        <v>271</v>
      </c>
      <c r="D368" s="27" t="s">
        <v>267</v>
      </c>
      <c r="E368" s="26" t="s">
        <v>145</v>
      </c>
      <c r="F368" s="27"/>
      <c r="G368" s="72">
        <f>G369</f>
        <v>0</v>
      </c>
      <c r="H368" s="72"/>
      <c r="I368" s="72"/>
      <c r="J368" s="72"/>
      <c r="K368" s="72">
        <f>K369</f>
        <v>0</v>
      </c>
      <c r="L368" s="72">
        <f>L369</f>
        <v>0</v>
      </c>
      <c r="M368" s="72"/>
      <c r="N368" s="72"/>
      <c r="O368" s="72">
        <f t="shared" si="150"/>
        <v>0</v>
      </c>
      <c r="P368" s="72">
        <f t="shared" si="150"/>
        <v>0</v>
      </c>
    </row>
    <row r="369" spans="1:16" ht="12.75" hidden="1">
      <c r="A369" s="25" t="s">
        <v>173</v>
      </c>
      <c r="B369" s="26">
        <v>546</v>
      </c>
      <c r="C369" s="27" t="s">
        <v>271</v>
      </c>
      <c r="D369" s="27" t="s">
        <v>267</v>
      </c>
      <c r="E369" s="26" t="s">
        <v>145</v>
      </c>
      <c r="F369" s="27" t="s">
        <v>324</v>
      </c>
      <c r="G369" s="72">
        <f>K369+L369</f>
        <v>0</v>
      </c>
      <c r="H369" s="72"/>
      <c r="I369" s="72"/>
      <c r="J369" s="72"/>
      <c r="K369" s="72"/>
      <c r="L369" s="72"/>
      <c r="M369" s="72"/>
      <c r="N369" s="72"/>
      <c r="O369" s="72">
        <f t="shared" si="150"/>
        <v>0</v>
      </c>
      <c r="P369" s="72">
        <f t="shared" si="150"/>
        <v>0</v>
      </c>
    </row>
    <row r="370" spans="1:16" ht="25.5" hidden="1">
      <c r="A370" s="25" t="s">
        <v>394</v>
      </c>
      <c r="B370" s="26">
        <v>546</v>
      </c>
      <c r="C370" s="27" t="s">
        <v>271</v>
      </c>
      <c r="D370" s="27" t="s">
        <v>267</v>
      </c>
      <c r="E370" s="27" t="s">
        <v>16</v>
      </c>
      <c r="F370" s="27"/>
      <c r="G370" s="72">
        <f>G371</f>
        <v>0</v>
      </c>
      <c r="H370" s="72"/>
      <c r="I370" s="72"/>
      <c r="J370" s="72"/>
      <c r="K370" s="72">
        <f aca="true" t="shared" si="151" ref="K370:L372">K371</f>
        <v>0</v>
      </c>
      <c r="L370" s="72">
        <f t="shared" si="151"/>
        <v>0</v>
      </c>
      <c r="M370" s="72"/>
      <c r="N370" s="72"/>
      <c r="O370" s="72">
        <f t="shared" si="150"/>
        <v>0</v>
      </c>
      <c r="P370" s="72">
        <f t="shared" si="150"/>
        <v>0</v>
      </c>
    </row>
    <row r="371" spans="1:16" ht="12.75" hidden="1">
      <c r="A371" s="25" t="s">
        <v>147</v>
      </c>
      <c r="B371" s="26">
        <v>546</v>
      </c>
      <c r="C371" s="27" t="s">
        <v>271</v>
      </c>
      <c r="D371" s="27" t="s">
        <v>267</v>
      </c>
      <c r="E371" s="27" t="s">
        <v>146</v>
      </c>
      <c r="F371" s="27"/>
      <c r="G371" s="72">
        <f>G372</f>
        <v>0</v>
      </c>
      <c r="H371" s="72"/>
      <c r="I371" s="72"/>
      <c r="J371" s="72"/>
      <c r="K371" s="72">
        <f t="shared" si="151"/>
        <v>0</v>
      </c>
      <c r="L371" s="72">
        <f t="shared" si="151"/>
        <v>0</v>
      </c>
      <c r="M371" s="72"/>
      <c r="N371" s="72"/>
      <c r="O371" s="72">
        <f t="shared" si="150"/>
        <v>0</v>
      </c>
      <c r="P371" s="72">
        <f t="shared" si="150"/>
        <v>0</v>
      </c>
    </row>
    <row r="372" spans="1:16" ht="12.75" hidden="1">
      <c r="A372" s="25" t="s">
        <v>148</v>
      </c>
      <c r="B372" s="26">
        <v>546</v>
      </c>
      <c r="C372" s="27" t="s">
        <v>271</v>
      </c>
      <c r="D372" s="27" t="s">
        <v>267</v>
      </c>
      <c r="E372" s="27" t="s">
        <v>149</v>
      </c>
      <c r="F372" s="27"/>
      <c r="G372" s="72">
        <f>G373</f>
        <v>0</v>
      </c>
      <c r="H372" s="72"/>
      <c r="I372" s="72"/>
      <c r="J372" s="72"/>
      <c r="K372" s="72">
        <f t="shared" si="151"/>
        <v>0</v>
      </c>
      <c r="L372" s="72">
        <f t="shared" si="151"/>
        <v>0</v>
      </c>
      <c r="M372" s="72"/>
      <c r="N372" s="72"/>
      <c r="O372" s="72">
        <f t="shared" si="150"/>
        <v>160.3</v>
      </c>
      <c r="P372" s="72">
        <f t="shared" si="150"/>
        <v>160.3</v>
      </c>
    </row>
    <row r="373" spans="1:16" ht="12.75" hidden="1">
      <c r="A373" s="25" t="s">
        <v>302</v>
      </c>
      <c r="B373" s="26">
        <v>546</v>
      </c>
      <c r="C373" s="27" t="s">
        <v>271</v>
      </c>
      <c r="D373" s="27" t="s">
        <v>267</v>
      </c>
      <c r="E373" s="27" t="s">
        <v>149</v>
      </c>
      <c r="F373" s="27" t="s">
        <v>332</v>
      </c>
      <c r="G373" s="72">
        <f>K373+L373</f>
        <v>0</v>
      </c>
      <c r="H373" s="72"/>
      <c r="I373" s="72"/>
      <c r="J373" s="72"/>
      <c r="K373" s="72"/>
      <c r="L373" s="72"/>
      <c r="M373" s="72"/>
      <c r="N373" s="72"/>
      <c r="O373" s="72">
        <f t="shared" si="150"/>
        <v>160.3</v>
      </c>
      <c r="P373" s="72">
        <f t="shared" si="150"/>
        <v>160.3</v>
      </c>
    </row>
    <row r="374" spans="1:16" ht="12.75">
      <c r="A374" s="25" t="s">
        <v>312</v>
      </c>
      <c r="B374" s="26">
        <v>546</v>
      </c>
      <c r="C374" s="27" t="s">
        <v>271</v>
      </c>
      <c r="D374" s="27" t="s">
        <v>263</v>
      </c>
      <c r="E374" s="26"/>
      <c r="F374" s="27"/>
      <c r="G374" s="72">
        <f>G379+G375</f>
        <v>568</v>
      </c>
      <c r="H374" s="72">
        <f aca="true" t="shared" si="152" ref="H374:P374">H379+H375</f>
        <v>0</v>
      </c>
      <c r="I374" s="72">
        <f t="shared" si="152"/>
        <v>0</v>
      </c>
      <c r="J374" s="72">
        <f t="shared" si="152"/>
        <v>0</v>
      </c>
      <c r="K374" s="72">
        <f t="shared" si="152"/>
        <v>60</v>
      </c>
      <c r="L374" s="72">
        <f t="shared" si="152"/>
        <v>0</v>
      </c>
      <c r="M374" s="72">
        <f t="shared" si="152"/>
        <v>568</v>
      </c>
      <c r="N374" s="72">
        <f t="shared" si="152"/>
        <v>0</v>
      </c>
      <c r="O374" s="72">
        <f t="shared" si="152"/>
        <v>568</v>
      </c>
      <c r="P374" s="72">
        <f t="shared" si="152"/>
        <v>568</v>
      </c>
    </row>
    <row r="375" spans="1:16" ht="25.5">
      <c r="A375" s="25" t="s">
        <v>196</v>
      </c>
      <c r="B375" s="26">
        <v>546</v>
      </c>
      <c r="C375" s="27" t="s">
        <v>271</v>
      </c>
      <c r="D375" s="27" t="s">
        <v>263</v>
      </c>
      <c r="E375" s="27" t="s">
        <v>473</v>
      </c>
      <c r="F375" s="20"/>
      <c r="G375" s="72">
        <f>G376</f>
        <v>500</v>
      </c>
      <c r="H375" s="72">
        <f aca="true" t="shared" si="153" ref="H375:P377">H376</f>
        <v>0</v>
      </c>
      <c r="I375" s="72">
        <f t="shared" si="153"/>
        <v>0</v>
      </c>
      <c r="J375" s="72">
        <f t="shared" si="153"/>
        <v>0</v>
      </c>
      <c r="K375" s="72">
        <f t="shared" si="153"/>
        <v>0</v>
      </c>
      <c r="L375" s="72">
        <f t="shared" si="153"/>
        <v>0</v>
      </c>
      <c r="M375" s="72">
        <f t="shared" si="153"/>
        <v>500</v>
      </c>
      <c r="N375" s="72">
        <f t="shared" si="153"/>
        <v>0</v>
      </c>
      <c r="O375" s="72">
        <f t="shared" si="153"/>
        <v>500</v>
      </c>
      <c r="P375" s="72">
        <f t="shared" si="153"/>
        <v>500</v>
      </c>
    </row>
    <row r="376" spans="1:16" ht="12.75">
      <c r="A376" s="120" t="s">
        <v>48</v>
      </c>
      <c r="B376" s="26">
        <v>546</v>
      </c>
      <c r="C376" s="27" t="s">
        <v>271</v>
      </c>
      <c r="D376" s="27" t="s">
        <v>263</v>
      </c>
      <c r="E376" s="27" t="s">
        <v>49</v>
      </c>
      <c r="F376" s="20"/>
      <c r="G376" s="72">
        <f>G377</f>
        <v>500</v>
      </c>
      <c r="H376" s="72">
        <f t="shared" si="153"/>
        <v>0</v>
      </c>
      <c r="I376" s="72">
        <f t="shared" si="153"/>
        <v>0</v>
      </c>
      <c r="J376" s="72">
        <f t="shared" si="153"/>
        <v>0</v>
      </c>
      <c r="K376" s="72">
        <f t="shared" si="153"/>
        <v>0</v>
      </c>
      <c r="L376" s="72">
        <f t="shared" si="153"/>
        <v>0</v>
      </c>
      <c r="M376" s="72">
        <f t="shared" si="153"/>
        <v>500</v>
      </c>
      <c r="N376" s="72">
        <f t="shared" si="153"/>
        <v>0</v>
      </c>
      <c r="O376" s="72">
        <f t="shared" si="153"/>
        <v>500</v>
      </c>
      <c r="P376" s="72">
        <f t="shared" si="153"/>
        <v>500</v>
      </c>
    </row>
    <row r="377" spans="1:16" ht="12.75">
      <c r="A377" s="38" t="s">
        <v>404</v>
      </c>
      <c r="B377" s="26">
        <v>546</v>
      </c>
      <c r="C377" s="27" t="s">
        <v>271</v>
      </c>
      <c r="D377" s="27" t="s">
        <v>263</v>
      </c>
      <c r="E377" s="27" t="s">
        <v>50</v>
      </c>
      <c r="F377" s="20"/>
      <c r="G377" s="72">
        <f>G378</f>
        <v>500</v>
      </c>
      <c r="H377" s="72">
        <f t="shared" si="153"/>
        <v>0</v>
      </c>
      <c r="I377" s="72">
        <f t="shared" si="153"/>
        <v>0</v>
      </c>
      <c r="J377" s="72">
        <f t="shared" si="153"/>
        <v>0</v>
      </c>
      <c r="K377" s="72">
        <f t="shared" si="153"/>
        <v>0</v>
      </c>
      <c r="L377" s="72">
        <f t="shared" si="153"/>
        <v>0</v>
      </c>
      <c r="M377" s="72">
        <f t="shared" si="153"/>
        <v>500</v>
      </c>
      <c r="N377" s="72">
        <f t="shared" si="153"/>
        <v>0</v>
      </c>
      <c r="O377" s="72">
        <f t="shared" si="153"/>
        <v>500</v>
      </c>
      <c r="P377" s="72">
        <f t="shared" si="153"/>
        <v>500</v>
      </c>
    </row>
    <row r="378" spans="1:16" ht="12.75">
      <c r="A378" s="25" t="s">
        <v>580</v>
      </c>
      <c r="B378" s="26">
        <v>546</v>
      </c>
      <c r="C378" s="27" t="s">
        <v>271</v>
      </c>
      <c r="D378" s="27" t="s">
        <v>263</v>
      </c>
      <c r="E378" s="27" t="s">
        <v>50</v>
      </c>
      <c r="F378" s="27" t="s">
        <v>332</v>
      </c>
      <c r="G378" s="72">
        <f>M378+N378</f>
        <v>500</v>
      </c>
      <c r="H378" s="72"/>
      <c r="I378" s="72"/>
      <c r="J378" s="72"/>
      <c r="K378" s="72"/>
      <c r="L378" s="72"/>
      <c r="M378" s="72">
        <v>500</v>
      </c>
      <c r="N378" s="72"/>
      <c r="O378" s="72">
        <v>500</v>
      </c>
      <c r="P378" s="72">
        <v>500</v>
      </c>
    </row>
    <row r="379" spans="1:16" ht="12.75">
      <c r="A379" s="25" t="s">
        <v>312</v>
      </c>
      <c r="B379" s="26">
        <v>546</v>
      </c>
      <c r="C379" s="27" t="s">
        <v>271</v>
      </c>
      <c r="D379" s="27" t="s">
        <v>263</v>
      </c>
      <c r="E379" s="26" t="s">
        <v>58</v>
      </c>
      <c r="F379" s="27"/>
      <c r="G379" s="72">
        <f>G380</f>
        <v>68</v>
      </c>
      <c r="H379" s="72">
        <f aca="true" t="shared" si="154" ref="H379:P380">H380</f>
        <v>0</v>
      </c>
      <c r="I379" s="72">
        <f t="shared" si="154"/>
        <v>0</v>
      </c>
      <c r="J379" s="72">
        <f t="shared" si="154"/>
        <v>0</v>
      </c>
      <c r="K379" s="72">
        <f t="shared" si="154"/>
        <v>60</v>
      </c>
      <c r="L379" s="72">
        <f t="shared" si="154"/>
        <v>0</v>
      </c>
      <c r="M379" s="72">
        <f t="shared" si="154"/>
        <v>68</v>
      </c>
      <c r="N379" s="72">
        <f t="shared" si="154"/>
        <v>0</v>
      </c>
      <c r="O379" s="72">
        <f t="shared" si="154"/>
        <v>68</v>
      </c>
      <c r="P379" s="72">
        <f t="shared" si="154"/>
        <v>68</v>
      </c>
    </row>
    <row r="380" spans="1:16" ht="12.75">
      <c r="A380" s="25" t="s">
        <v>537</v>
      </c>
      <c r="B380" s="26">
        <v>546</v>
      </c>
      <c r="C380" s="27" t="s">
        <v>271</v>
      </c>
      <c r="D380" s="27" t="s">
        <v>263</v>
      </c>
      <c r="E380" s="26" t="s">
        <v>59</v>
      </c>
      <c r="F380" s="27"/>
      <c r="G380" s="72">
        <f>G381</f>
        <v>68</v>
      </c>
      <c r="H380" s="72">
        <f t="shared" si="154"/>
        <v>0</v>
      </c>
      <c r="I380" s="72">
        <f t="shared" si="154"/>
        <v>0</v>
      </c>
      <c r="J380" s="72">
        <f t="shared" si="154"/>
        <v>0</v>
      </c>
      <c r="K380" s="72">
        <f t="shared" si="154"/>
        <v>60</v>
      </c>
      <c r="L380" s="72">
        <f t="shared" si="154"/>
        <v>0</v>
      </c>
      <c r="M380" s="72">
        <f t="shared" si="154"/>
        <v>68</v>
      </c>
      <c r="N380" s="72">
        <f t="shared" si="154"/>
        <v>0</v>
      </c>
      <c r="O380" s="72">
        <f t="shared" si="154"/>
        <v>68</v>
      </c>
      <c r="P380" s="72">
        <f t="shared" si="154"/>
        <v>68</v>
      </c>
    </row>
    <row r="381" spans="1:16" ht="12.75">
      <c r="A381" s="25" t="s">
        <v>173</v>
      </c>
      <c r="B381" s="26">
        <v>546</v>
      </c>
      <c r="C381" s="27" t="s">
        <v>271</v>
      </c>
      <c r="D381" s="27" t="s">
        <v>263</v>
      </c>
      <c r="E381" s="26" t="s">
        <v>59</v>
      </c>
      <c r="F381" s="27" t="s">
        <v>324</v>
      </c>
      <c r="G381" s="72">
        <f>M381+N381</f>
        <v>68</v>
      </c>
      <c r="H381" s="72"/>
      <c r="I381" s="72"/>
      <c r="J381" s="72"/>
      <c r="K381" s="72">
        <v>60</v>
      </c>
      <c r="L381" s="72"/>
      <c r="M381" s="72">
        <v>68</v>
      </c>
      <c r="N381" s="72"/>
      <c r="O381" s="72">
        <v>68</v>
      </c>
      <c r="P381" s="72">
        <v>68</v>
      </c>
    </row>
    <row r="382" spans="1:16" ht="12.75">
      <c r="A382" s="36" t="s">
        <v>303</v>
      </c>
      <c r="B382" s="26">
        <v>546</v>
      </c>
      <c r="C382" s="27" t="s">
        <v>271</v>
      </c>
      <c r="D382" s="27" t="s">
        <v>267</v>
      </c>
      <c r="E382" s="26"/>
      <c r="F382" s="27"/>
      <c r="G382" s="72">
        <f>G383</f>
        <v>8332.599999999999</v>
      </c>
      <c r="H382" s="72">
        <f aca="true" t="shared" si="155" ref="H382:P386">H383</f>
        <v>0</v>
      </c>
      <c r="I382" s="72">
        <f t="shared" si="155"/>
        <v>0</v>
      </c>
      <c r="J382" s="72">
        <f t="shared" si="155"/>
        <v>0</v>
      </c>
      <c r="K382" s="72">
        <f t="shared" si="155"/>
        <v>0</v>
      </c>
      <c r="L382" s="72">
        <f t="shared" si="155"/>
        <v>0</v>
      </c>
      <c r="M382" s="72">
        <f t="shared" si="155"/>
        <v>2083.2</v>
      </c>
      <c r="N382" s="72">
        <f t="shared" si="155"/>
        <v>6249.4</v>
      </c>
      <c r="O382" s="72">
        <f t="shared" si="155"/>
        <v>0</v>
      </c>
      <c r="P382" s="72">
        <f t="shared" si="155"/>
        <v>0</v>
      </c>
    </row>
    <row r="383" spans="1:16" ht="25.5">
      <c r="A383" s="25" t="s">
        <v>411</v>
      </c>
      <c r="B383" s="26">
        <v>546</v>
      </c>
      <c r="C383" s="27" t="s">
        <v>271</v>
      </c>
      <c r="D383" s="27" t="s">
        <v>267</v>
      </c>
      <c r="E383" s="27" t="s">
        <v>437</v>
      </c>
      <c r="F383" s="20"/>
      <c r="G383" s="72">
        <f>G384</f>
        <v>8332.599999999999</v>
      </c>
      <c r="H383" s="72">
        <f t="shared" si="155"/>
        <v>0</v>
      </c>
      <c r="I383" s="72">
        <f t="shared" si="155"/>
        <v>0</v>
      </c>
      <c r="J383" s="72">
        <f t="shared" si="155"/>
        <v>0</v>
      </c>
      <c r="K383" s="72">
        <f t="shared" si="155"/>
        <v>0</v>
      </c>
      <c r="L383" s="72">
        <f t="shared" si="155"/>
        <v>0</v>
      </c>
      <c r="M383" s="72">
        <f t="shared" si="155"/>
        <v>2083.2</v>
      </c>
      <c r="N383" s="72">
        <f t="shared" si="155"/>
        <v>6249.4</v>
      </c>
      <c r="O383" s="72">
        <f t="shared" si="155"/>
        <v>0</v>
      </c>
      <c r="P383" s="72">
        <f t="shared" si="155"/>
        <v>0</v>
      </c>
    </row>
    <row r="384" spans="1:16" ht="12.75">
      <c r="A384" s="25" t="s">
        <v>397</v>
      </c>
      <c r="B384" s="26">
        <v>546</v>
      </c>
      <c r="C384" s="27" t="s">
        <v>271</v>
      </c>
      <c r="D384" s="27" t="s">
        <v>267</v>
      </c>
      <c r="E384" s="27" t="s">
        <v>438</v>
      </c>
      <c r="F384" s="20"/>
      <c r="G384" s="72">
        <f>G385</f>
        <v>8332.599999999999</v>
      </c>
      <c r="H384" s="72">
        <f t="shared" si="155"/>
        <v>0</v>
      </c>
      <c r="I384" s="72">
        <f t="shared" si="155"/>
        <v>0</v>
      </c>
      <c r="J384" s="72">
        <f t="shared" si="155"/>
        <v>0</v>
      </c>
      <c r="K384" s="72">
        <f t="shared" si="155"/>
        <v>0</v>
      </c>
      <c r="L384" s="72">
        <f t="shared" si="155"/>
        <v>0</v>
      </c>
      <c r="M384" s="72">
        <f t="shared" si="155"/>
        <v>2083.2</v>
      </c>
      <c r="N384" s="72">
        <f t="shared" si="155"/>
        <v>6249.4</v>
      </c>
      <c r="O384" s="72">
        <f t="shared" si="155"/>
        <v>0</v>
      </c>
      <c r="P384" s="72">
        <f t="shared" si="155"/>
        <v>0</v>
      </c>
    </row>
    <row r="385" spans="1:16" ht="25.5">
      <c r="A385" s="25" t="s">
        <v>582</v>
      </c>
      <c r="B385" s="26">
        <v>546</v>
      </c>
      <c r="C385" s="27" t="s">
        <v>271</v>
      </c>
      <c r="D385" s="27" t="s">
        <v>267</v>
      </c>
      <c r="E385" s="27" t="s">
        <v>144</v>
      </c>
      <c r="F385" s="20"/>
      <c r="G385" s="72">
        <f>G386</f>
        <v>8332.599999999999</v>
      </c>
      <c r="H385" s="72">
        <f t="shared" si="155"/>
        <v>0</v>
      </c>
      <c r="I385" s="72">
        <f t="shared" si="155"/>
        <v>0</v>
      </c>
      <c r="J385" s="72">
        <f t="shared" si="155"/>
        <v>0</v>
      </c>
      <c r="K385" s="72">
        <f t="shared" si="155"/>
        <v>0</v>
      </c>
      <c r="L385" s="72">
        <f t="shared" si="155"/>
        <v>0</v>
      </c>
      <c r="M385" s="72">
        <f t="shared" si="155"/>
        <v>2083.2</v>
      </c>
      <c r="N385" s="72">
        <f t="shared" si="155"/>
        <v>6249.4</v>
      </c>
      <c r="O385" s="72">
        <f t="shared" si="155"/>
        <v>0</v>
      </c>
      <c r="P385" s="72">
        <f t="shared" si="155"/>
        <v>0</v>
      </c>
    </row>
    <row r="386" spans="1:16" ht="32.25" customHeight="1">
      <c r="A386" s="25" t="s">
        <v>561</v>
      </c>
      <c r="B386" s="26">
        <v>546</v>
      </c>
      <c r="C386" s="27" t="s">
        <v>271</v>
      </c>
      <c r="D386" s="27" t="s">
        <v>267</v>
      </c>
      <c r="E386" s="27" t="s">
        <v>562</v>
      </c>
      <c r="F386" s="20"/>
      <c r="G386" s="72">
        <f>G387</f>
        <v>8332.599999999999</v>
      </c>
      <c r="H386" s="72">
        <f t="shared" si="155"/>
        <v>0</v>
      </c>
      <c r="I386" s="72">
        <f t="shared" si="155"/>
        <v>0</v>
      </c>
      <c r="J386" s="72">
        <f t="shared" si="155"/>
        <v>0</v>
      </c>
      <c r="K386" s="72">
        <f t="shared" si="155"/>
        <v>0</v>
      </c>
      <c r="L386" s="72">
        <f t="shared" si="155"/>
        <v>0</v>
      </c>
      <c r="M386" s="72">
        <f t="shared" si="155"/>
        <v>2083.2</v>
      </c>
      <c r="N386" s="72">
        <f t="shared" si="155"/>
        <v>6249.4</v>
      </c>
      <c r="O386" s="72">
        <f t="shared" si="155"/>
        <v>0</v>
      </c>
      <c r="P386" s="72">
        <f t="shared" si="155"/>
        <v>0</v>
      </c>
    </row>
    <row r="387" spans="1:16" ht="12.75">
      <c r="A387" s="83" t="s">
        <v>302</v>
      </c>
      <c r="B387" s="26">
        <v>546</v>
      </c>
      <c r="C387" s="27" t="s">
        <v>271</v>
      </c>
      <c r="D387" s="27" t="s">
        <v>267</v>
      </c>
      <c r="E387" s="27" t="s">
        <v>562</v>
      </c>
      <c r="F387" s="20" t="s">
        <v>332</v>
      </c>
      <c r="G387" s="72">
        <f>M387+N387</f>
        <v>8332.599999999999</v>
      </c>
      <c r="H387" s="72"/>
      <c r="I387" s="72"/>
      <c r="J387" s="72"/>
      <c r="K387" s="72"/>
      <c r="L387" s="72"/>
      <c r="M387" s="72">
        <v>2083.2</v>
      </c>
      <c r="N387" s="72">
        <v>6249.4</v>
      </c>
      <c r="O387" s="72">
        <v>0</v>
      </c>
      <c r="P387" s="72">
        <v>0</v>
      </c>
    </row>
    <row r="388" spans="1:16" ht="12.75">
      <c r="A388" s="25" t="s">
        <v>284</v>
      </c>
      <c r="B388" s="26">
        <v>546</v>
      </c>
      <c r="C388" s="27" t="s">
        <v>279</v>
      </c>
      <c r="D388" s="27"/>
      <c r="E388" s="27"/>
      <c r="F388" s="27"/>
      <c r="G388" s="72">
        <f>G389</f>
        <v>603.3</v>
      </c>
      <c r="H388" s="72">
        <f aca="true" t="shared" si="156" ref="H388:P390">H389</f>
        <v>351</v>
      </c>
      <c r="I388" s="72">
        <f t="shared" si="156"/>
        <v>160.5</v>
      </c>
      <c r="J388" s="72">
        <f t="shared" si="156"/>
        <v>0</v>
      </c>
      <c r="K388" s="72">
        <f t="shared" si="156"/>
        <v>543</v>
      </c>
      <c r="L388" s="72">
        <f t="shared" si="156"/>
        <v>160.2</v>
      </c>
      <c r="M388" s="72">
        <f t="shared" si="156"/>
        <v>443</v>
      </c>
      <c r="N388" s="72">
        <f t="shared" si="156"/>
        <v>160.3</v>
      </c>
      <c r="O388" s="72">
        <f t="shared" si="156"/>
        <v>160.3</v>
      </c>
      <c r="P388" s="72">
        <f t="shared" si="156"/>
        <v>160.3</v>
      </c>
    </row>
    <row r="389" spans="1:16" ht="12.75">
      <c r="A389" s="25" t="s">
        <v>310</v>
      </c>
      <c r="B389" s="26">
        <v>546</v>
      </c>
      <c r="C389" s="27" t="s">
        <v>279</v>
      </c>
      <c r="D389" s="27" t="s">
        <v>271</v>
      </c>
      <c r="E389" s="27"/>
      <c r="F389" s="27"/>
      <c r="G389" s="72">
        <f>G390+G399</f>
        <v>603.3</v>
      </c>
      <c r="H389" s="72">
        <f aca="true" t="shared" si="157" ref="H389:P389">H390+H399</f>
        <v>351</v>
      </c>
      <c r="I389" s="72">
        <f t="shared" si="157"/>
        <v>160.5</v>
      </c>
      <c r="J389" s="72">
        <f t="shared" si="157"/>
        <v>0</v>
      </c>
      <c r="K389" s="72">
        <f t="shared" si="157"/>
        <v>543</v>
      </c>
      <c r="L389" s="72">
        <f t="shared" si="157"/>
        <v>160.2</v>
      </c>
      <c r="M389" s="72">
        <f t="shared" si="157"/>
        <v>443</v>
      </c>
      <c r="N389" s="72">
        <f t="shared" si="157"/>
        <v>160.3</v>
      </c>
      <c r="O389" s="72">
        <f t="shared" si="157"/>
        <v>160.3</v>
      </c>
      <c r="P389" s="72">
        <f t="shared" si="157"/>
        <v>160.3</v>
      </c>
    </row>
    <row r="390" spans="1:16" ht="25.5">
      <c r="A390" s="25" t="s">
        <v>411</v>
      </c>
      <c r="B390" s="26">
        <v>546</v>
      </c>
      <c r="C390" s="27" t="s">
        <v>279</v>
      </c>
      <c r="D390" s="27" t="s">
        <v>271</v>
      </c>
      <c r="E390" s="27" t="s">
        <v>437</v>
      </c>
      <c r="F390" s="27"/>
      <c r="G390" s="72">
        <f>G391</f>
        <v>603.3</v>
      </c>
      <c r="H390" s="72">
        <f t="shared" si="156"/>
        <v>351</v>
      </c>
      <c r="I390" s="72">
        <f t="shared" si="156"/>
        <v>160.5</v>
      </c>
      <c r="J390" s="72">
        <f t="shared" si="156"/>
        <v>0</v>
      </c>
      <c r="K390" s="72">
        <f t="shared" si="156"/>
        <v>543</v>
      </c>
      <c r="L390" s="72">
        <f t="shared" si="156"/>
        <v>160.2</v>
      </c>
      <c r="M390" s="72">
        <f t="shared" si="156"/>
        <v>443</v>
      </c>
      <c r="N390" s="72">
        <f t="shared" si="156"/>
        <v>160.3</v>
      </c>
      <c r="O390" s="72">
        <f t="shared" si="156"/>
        <v>0</v>
      </c>
      <c r="P390" s="72">
        <f t="shared" si="156"/>
        <v>0</v>
      </c>
    </row>
    <row r="391" spans="1:16" ht="25.5">
      <c r="A391" s="25" t="s">
        <v>394</v>
      </c>
      <c r="B391" s="26">
        <v>546</v>
      </c>
      <c r="C391" s="27" t="s">
        <v>279</v>
      </c>
      <c r="D391" s="27" t="s">
        <v>271</v>
      </c>
      <c r="E391" s="27" t="s">
        <v>16</v>
      </c>
      <c r="F391" s="27"/>
      <c r="G391" s="72">
        <f aca="true" t="shared" si="158" ref="G391:P391">G392+G395</f>
        <v>603.3</v>
      </c>
      <c r="H391" s="72">
        <f t="shared" si="158"/>
        <v>351</v>
      </c>
      <c r="I391" s="72">
        <f t="shared" si="158"/>
        <v>160.5</v>
      </c>
      <c r="J391" s="72">
        <f t="shared" si="158"/>
        <v>0</v>
      </c>
      <c r="K391" s="72">
        <f t="shared" si="158"/>
        <v>543</v>
      </c>
      <c r="L391" s="72">
        <f t="shared" si="158"/>
        <v>160.2</v>
      </c>
      <c r="M391" s="72">
        <f t="shared" si="158"/>
        <v>443</v>
      </c>
      <c r="N391" s="72">
        <f t="shared" si="158"/>
        <v>160.3</v>
      </c>
      <c r="O391" s="72">
        <f t="shared" si="158"/>
        <v>0</v>
      </c>
      <c r="P391" s="72">
        <f t="shared" si="158"/>
        <v>0</v>
      </c>
    </row>
    <row r="392" spans="1:16" ht="25.5">
      <c r="A392" s="25" t="s">
        <v>18</v>
      </c>
      <c r="B392" s="26">
        <v>546</v>
      </c>
      <c r="C392" s="27" t="s">
        <v>279</v>
      </c>
      <c r="D392" s="27" t="s">
        <v>271</v>
      </c>
      <c r="E392" s="27" t="s">
        <v>17</v>
      </c>
      <c r="F392" s="27"/>
      <c r="G392" s="72">
        <f>G393</f>
        <v>443</v>
      </c>
      <c r="H392" s="72">
        <f aca="true" t="shared" si="159" ref="H392:P393">H393</f>
        <v>351</v>
      </c>
      <c r="I392" s="72">
        <f t="shared" si="159"/>
        <v>0</v>
      </c>
      <c r="J392" s="72">
        <f t="shared" si="159"/>
        <v>0</v>
      </c>
      <c r="K392" s="72">
        <f t="shared" si="159"/>
        <v>543</v>
      </c>
      <c r="L392" s="72">
        <f t="shared" si="159"/>
        <v>0</v>
      </c>
      <c r="M392" s="72">
        <f t="shared" si="159"/>
        <v>443</v>
      </c>
      <c r="N392" s="72">
        <f t="shared" si="159"/>
        <v>0</v>
      </c>
      <c r="O392" s="72">
        <f t="shared" si="159"/>
        <v>0</v>
      </c>
      <c r="P392" s="72">
        <f t="shared" si="159"/>
        <v>0</v>
      </c>
    </row>
    <row r="393" spans="1:16" ht="12.75">
      <c r="A393" s="25" t="s">
        <v>383</v>
      </c>
      <c r="B393" s="26">
        <v>546</v>
      </c>
      <c r="C393" s="27" t="s">
        <v>279</v>
      </c>
      <c r="D393" s="27" t="s">
        <v>271</v>
      </c>
      <c r="E393" s="27" t="s">
        <v>55</v>
      </c>
      <c r="F393" s="27"/>
      <c r="G393" s="72">
        <f>G394</f>
        <v>443</v>
      </c>
      <c r="H393" s="72">
        <f t="shared" si="159"/>
        <v>351</v>
      </c>
      <c r="I393" s="72">
        <f t="shared" si="159"/>
        <v>0</v>
      </c>
      <c r="J393" s="72">
        <f t="shared" si="159"/>
        <v>0</v>
      </c>
      <c r="K393" s="72">
        <f t="shared" si="159"/>
        <v>543</v>
      </c>
      <c r="L393" s="72">
        <f t="shared" si="159"/>
        <v>0</v>
      </c>
      <c r="M393" s="72">
        <f t="shared" si="159"/>
        <v>443</v>
      </c>
      <c r="N393" s="72">
        <f t="shared" si="159"/>
        <v>0</v>
      </c>
      <c r="O393" s="72">
        <f t="shared" si="159"/>
        <v>0</v>
      </c>
      <c r="P393" s="72">
        <f t="shared" si="159"/>
        <v>0</v>
      </c>
    </row>
    <row r="394" spans="1:16" ht="12.75">
      <c r="A394" s="25" t="s">
        <v>173</v>
      </c>
      <c r="B394" s="26">
        <v>546</v>
      </c>
      <c r="C394" s="27" t="s">
        <v>279</v>
      </c>
      <c r="D394" s="27" t="s">
        <v>271</v>
      </c>
      <c r="E394" s="27" t="s">
        <v>55</v>
      </c>
      <c r="F394" s="27" t="s">
        <v>324</v>
      </c>
      <c r="G394" s="72">
        <f>M394+N394</f>
        <v>443</v>
      </c>
      <c r="H394" s="72">
        <v>351</v>
      </c>
      <c r="I394" s="72"/>
      <c r="J394" s="72"/>
      <c r="K394" s="72">
        <v>543</v>
      </c>
      <c r="L394" s="72"/>
      <c r="M394" s="72">
        <v>443</v>
      </c>
      <c r="N394" s="72"/>
      <c r="O394" s="72">
        <v>0</v>
      </c>
      <c r="P394" s="72">
        <v>0</v>
      </c>
    </row>
    <row r="395" spans="1:16" ht="25.5">
      <c r="A395" s="25" t="s">
        <v>27</v>
      </c>
      <c r="B395" s="26">
        <v>546</v>
      </c>
      <c r="C395" s="27" t="s">
        <v>279</v>
      </c>
      <c r="D395" s="27" t="s">
        <v>271</v>
      </c>
      <c r="E395" s="27" t="s">
        <v>19</v>
      </c>
      <c r="F395" s="27"/>
      <c r="G395" s="72">
        <f>G396</f>
        <v>160.3</v>
      </c>
      <c r="H395" s="72">
        <f aca="true" t="shared" si="160" ref="H395:P395">H396</f>
        <v>0</v>
      </c>
      <c r="I395" s="72">
        <f t="shared" si="160"/>
        <v>160.5</v>
      </c>
      <c r="J395" s="72">
        <f t="shared" si="160"/>
        <v>0</v>
      </c>
      <c r="K395" s="72">
        <f t="shared" si="160"/>
        <v>0</v>
      </c>
      <c r="L395" s="72">
        <f t="shared" si="160"/>
        <v>160.2</v>
      </c>
      <c r="M395" s="72">
        <f t="shared" si="160"/>
        <v>0</v>
      </c>
      <c r="N395" s="72">
        <f t="shared" si="160"/>
        <v>160.3</v>
      </c>
      <c r="O395" s="72">
        <f t="shared" si="160"/>
        <v>0</v>
      </c>
      <c r="P395" s="72">
        <f t="shared" si="160"/>
        <v>0</v>
      </c>
    </row>
    <row r="396" spans="1:16" ht="38.25">
      <c r="A396" s="25" t="s">
        <v>120</v>
      </c>
      <c r="B396" s="26">
        <v>546</v>
      </c>
      <c r="C396" s="27" t="s">
        <v>279</v>
      </c>
      <c r="D396" s="27" t="s">
        <v>271</v>
      </c>
      <c r="E396" s="27" t="s">
        <v>20</v>
      </c>
      <c r="F396" s="27"/>
      <c r="G396" s="72">
        <f>G397+G398</f>
        <v>160.3</v>
      </c>
      <c r="H396" s="72">
        <f aca="true" t="shared" si="161" ref="H396:P396">H397+H398</f>
        <v>0</v>
      </c>
      <c r="I396" s="72">
        <f t="shared" si="161"/>
        <v>160.5</v>
      </c>
      <c r="J396" s="72">
        <f t="shared" si="161"/>
        <v>0</v>
      </c>
      <c r="K396" s="72">
        <f t="shared" si="161"/>
        <v>0</v>
      </c>
      <c r="L396" s="72">
        <f t="shared" si="161"/>
        <v>160.2</v>
      </c>
      <c r="M396" s="72">
        <f t="shared" si="161"/>
        <v>0</v>
      </c>
      <c r="N396" s="72">
        <f t="shared" si="161"/>
        <v>160.3</v>
      </c>
      <c r="O396" s="72">
        <f t="shared" si="161"/>
        <v>0</v>
      </c>
      <c r="P396" s="72">
        <f t="shared" si="161"/>
        <v>0</v>
      </c>
    </row>
    <row r="397" spans="1:16" ht="12.75">
      <c r="A397" s="25" t="s">
        <v>320</v>
      </c>
      <c r="B397" s="26">
        <v>546</v>
      </c>
      <c r="C397" s="27" t="s">
        <v>279</v>
      </c>
      <c r="D397" s="27" t="s">
        <v>271</v>
      </c>
      <c r="E397" s="27" t="s">
        <v>20</v>
      </c>
      <c r="F397" s="27" t="s">
        <v>321</v>
      </c>
      <c r="G397" s="72">
        <f>M397+N397</f>
        <v>120.3</v>
      </c>
      <c r="H397" s="72"/>
      <c r="I397" s="72">
        <v>156.5</v>
      </c>
      <c r="J397" s="72"/>
      <c r="K397" s="72"/>
      <c r="L397" s="72">
        <v>150.2</v>
      </c>
      <c r="M397" s="72"/>
      <c r="N397" s="72">
        <v>120.3</v>
      </c>
      <c r="O397" s="72">
        <v>0</v>
      </c>
      <c r="P397" s="72">
        <v>0</v>
      </c>
    </row>
    <row r="398" spans="1:16" ht="12.75">
      <c r="A398" s="25" t="s">
        <v>173</v>
      </c>
      <c r="B398" s="26">
        <v>546</v>
      </c>
      <c r="C398" s="27" t="s">
        <v>279</v>
      </c>
      <c r="D398" s="27" t="s">
        <v>271</v>
      </c>
      <c r="E398" s="27" t="s">
        <v>20</v>
      </c>
      <c r="F398" s="27" t="s">
        <v>324</v>
      </c>
      <c r="G398" s="72">
        <f>M398+N398</f>
        <v>40</v>
      </c>
      <c r="H398" s="72"/>
      <c r="I398" s="72">
        <v>4</v>
      </c>
      <c r="J398" s="72"/>
      <c r="K398" s="72"/>
      <c r="L398" s="72">
        <v>10</v>
      </c>
      <c r="M398" s="72"/>
      <c r="N398" s="72">
        <v>40</v>
      </c>
      <c r="O398" s="72">
        <v>0</v>
      </c>
      <c r="P398" s="72">
        <v>0</v>
      </c>
    </row>
    <row r="399" spans="1:16" ht="12.75">
      <c r="A399" s="25" t="s">
        <v>309</v>
      </c>
      <c r="B399" s="26">
        <v>546</v>
      </c>
      <c r="C399" s="27" t="s">
        <v>279</v>
      </c>
      <c r="D399" s="27" t="s">
        <v>271</v>
      </c>
      <c r="E399" s="27" t="s">
        <v>414</v>
      </c>
      <c r="F399" s="27"/>
      <c r="G399" s="72">
        <f>G400</f>
        <v>0</v>
      </c>
      <c r="H399" s="72">
        <f aca="true" t="shared" si="162" ref="H399:P399">H400</f>
        <v>0</v>
      </c>
      <c r="I399" s="72">
        <f t="shared" si="162"/>
        <v>0</v>
      </c>
      <c r="J399" s="72">
        <f t="shared" si="162"/>
        <v>0</v>
      </c>
      <c r="K399" s="72">
        <f t="shared" si="162"/>
        <v>0</v>
      </c>
      <c r="L399" s="72">
        <f t="shared" si="162"/>
        <v>0</v>
      </c>
      <c r="M399" s="72">
        <f t="shared" si="162"/>
        <v>0</v>
      </c>
      <c r="N399" s="72">
        <f t="shared" si="162"/>
        <v>0</v>
      </c>
      <c r="O399" s="72">
        <f t="shared" si="162"/>
        <v>160.3</v>
      </c>
      <c r="P399" s="72">
        <f t="shared" si="162"/>
        <v>160.3</v>
      </c>
    </row>
    <row r="400" spans="1:16" ht="38.25">
      <c r="A400" s="25" t="s">
        <v>120</v>
      </c>
      <c r="B400" s="26">
        <v>546</v>
      </c>
      <c r="C400" s="27" t="s">
        <v>279</v>
      </c>
      <c r="D400" s="27" t="s">
        <v>271</v>
      </c>
      <c r="E400" s="27" t="s">
        <v>603</v>
      </c>
      <c r="F400" s="27"/>
      <c r="G400" s="72">
        <f>G401+G402</f>
        <v>0</v>
      </c>
      <c r="H400" s="72">
        <f aca="true" t="shared" si="163" ref="H400:P400">H401+H402</f>
        <v>0</v>
      </c>
      <c r="I400" s="72">
        <f t="shared" si="163"/>
        <v>0</v>
      </c>
      <c r="J400" s="72">
        <f t="shared" si="163"/>
        <v>0</v>
      </c>
      <c r="K400" s="72">
        <f t="shared" si="163"/>
        <v>0</v>
      </c>
      <c r="L400" s="72">
        <f t="shared" si="163"/>
        <v>0</v>
      </c>
      <c r="M400" s="72">
        <f t="shared" si="163"/>
        <v>0</v>
      </c>
      <c r="N400" s="72">
        <f t="shared" si="163"/>
        <v>0</v>
      </c>
      <c r="O400" s="72">
        <f t="shared" si="163"/>
        <v>160.3</v>
      </c>
      <c r="P400" s="72">
        <f t="shared" si="163"/>
        <v>160.3</v>
      </c>
    </row>
    <row r="401" spans="1:16" ht="12.75">
      <c r="A401" s="25" t="s">
        <v>320</v>
      </c>
      <c r="B401" s="26">
        <v>546</v>
      </c>
      <c r="C401" s="27" t="s">
        <v>279</v>
      </c>
      <c r="D401" s="27" t="s">
        <v>271</v>
      </c>
      <c r="E401" s="27" t="s">
        <v>603</v>
      </c>
      <c r="F401" s="27" t="s">
        <v>321</v>
      </c>
      <c r="G401" s="72">
        <v>0</v>
      </c>
      <c r="H401" s="72"/>
      <c r="I401" s="72"/>
      <c r="J401" s="72"/>
      <c r="K401" s="72"/>
      <c r="L401" s="72"/>
      <c r="M401" s="72"/>
      <c r="N401" s="72"/>
      <c r="O401" s="72">
        <v>120.3</v>
      </c>
      <c r="P401" s="72">
        <v>120.3</v>
      </c>
    </row>
    <row r="402" spans="1:16" ht="12.75">
      <c r="A402" s="25" t="s">
        <v>173</v>
      </c>
      <c r="B402" s="26">
        <v>546</v>
      </c>
      <c r="C402" s="27" t="s">
        <v>279</v>
      </c>
      <c r="D402" s="27" t="s">
        <v>271</v>
      </c>
      <c r="E402" s="27" t="s">
        <v>603</v>
      </c>
      <c r="F402" s="27" t="s">
        <v>324</v>
      </c>
      <c r="G402" s="72">
        <v>0</v>
      </c>
      <c r="H402" s="72"/>
      <c r="I402" s="72"/>
      <c r="J402" s="72"/>
      <c r="K402" s="72"/>
      <c r="L402" s="72"/>
      <c r="M402" s="72"/>
      <c r="N402" s="72"/>
      <c r="O402" s="72">
        <v>40</v>
      </c>
      <c r="P402" s="72">
        <v>40</v>
      </c>
    </row>
    <row r="403" spans="1:16" ht="12.75">
      <c r="A403" s="25" t="s">
        <v>273</v>
      </c>
      <c r="B403" s="26">
        <v>546</v>
      </c>
      <c r="C403" s="27" t="s">
        <v>272</v>
      </c>
      <c r="D403" s="27"/>
      <c r="E403" s="27"/>
      <c r="F403" s="27"/>
      <c r="G403" s="72">
        <f aca="true" t="shared" si="164" ref="G403:P403">G404+G435</f>
        <v>5963.1</v>
      </c>
      <c r="H403" s="72">
        <f t="shared" si="164"/>
        <v>2339.2</v>
      </c>
      <c r="I403" s="72">
        <f t="shared" si="164"/>
        <v>0</v>
      </c>
      <c r="J403" s="72">
        <f t="shared" si="164"/>
        <v>0</v>
      </c>
      <c r="K403" s="72">
        <f t="shared" si="164"/>
        <v>6920</v>
      </c>
      <c r="L403" s="72">
        <f t="shared" si="164"/>
        <v>17000</v>
      </c>
      <c r="M403" s="72">
        <f t="shared" si="164"/>
        <v>3963.1000000000004</v>
      </c>
      <c r="N403" s="72">
        <f t="shared" si="164"/>
        <v>2000</v>
      </c>
      <c r="O403" s="72">
        <f t="shared" si="164"/>
        <v>4572.6</v>
      </c>
      <c r="P403" s="72">
        <f t="shared" si="164"/>
        <v>4572.6</v>
      </c>
    </row>
    <row r="404" spans="1:16" ht="12.75">
      <c r="A404" s="25" t="s">
        <v>248</v>
      </c>
      <c r="B404" s="26">
        <v>546</v>
      </c>
      <c r="C404" s="27" t="s">
        <v>272</v>
      </c>
      <c r="D404" s="27" t="s">
        <v>272</v>
      </c>
      <c r="E404" s="27"/>
      <c r="F404" s="27"/>
      <c r="G404" s="72">
        <f aca="true" t="shared" si="165" ref="G404:P404">G405+G414+G419</f>
        <v>4755.1</v>
      </c>
      <c r="H404" s="72">
        <f t="shared" si="165"/>
        <v>2339.2</v>
      </c>
      <c r="I404" s="72">
        <f t="shared" si="165"/>
        <v>0</v>
      </c>
      <c r="J404" s="72">
        <f t="shared" si="165"/>
        <v>0</v>
      </c>
      <c r="K404" s="72">
        <f t="shared" si="165"/>
        <v>3831</v>
      </c>
      <c r="L404" s="72">
        <f t="shared" si="165"/>
        <v>0</v>
      </c>
      <c r="M404" s="72">
        <f t="shared" si="165"/>
        <v>2755.1000000000004</v>
      </c>
      <c r="N404" s="72">
        <f t="shared" si="165"/>
        <v>2000</v>
      </c>
      <c r="O404" s="72">
        <f t="shared" si="165"/>
        <v>4572.6</v>
      </c>
      <c r="P404" s="72">
        <f t="shared" si="165"/>
        <v>4572.6</v>
      </c>
    </row>
    <row r="405" spans="1:16" ht="25.5">
      <c r="A405" s="25" t="s">
        <v>37</v>
      </c>
      <c r="B405" s="26">
        <v>546</v>
      </c>
      <c r="C405" s="27" t="s">
        <v>272</v>
      </c>
      <c r="D405" s="27" t="s">
        <v>272</v>
      </c>
      <c r="E405" s="27" t="s">
        <v>12</v>
      </c>
      <c r="F405" s="20"/>
      <c r="G405" s="72">
        <f>G406</f>
        <v>4262.6</v>
      </c>
      <c r="H405" s="72">
        <f aca="true" t="shared" si="166" ref="H405:P406">H406</f>
        <v>2259.2</v>
      </c>
      <c r="I405" s="72">
        <f t="shared" si="166"/>
        <v>0</v>
      </c>
      <c r="J405" s="72">
        <f t="shared" si="166"/>
        <v>0</v>
      </c>
      <c r="K405" s="72">
        <f t="shared" si="166"/>
        <v>1970</v>
      </c>
      <c r="L405" s="72">
        <f t="shared" si="166"/>
        <v>0</v>
      </c>
      <c r="M405" s="72">
        <f t="shared" si="166"/>
        <v>2262.6000000000004</v>
      </c>
      <c r="N405" s="72">
        <f t="shared" si="166"/>
        <v>2000</v>
      </c>
      <c r="O405" s="72">
        <f t="shared" si="166"/>
        <v>4262.6</v>
      </c>
      <c r="P405" s="72">
        <f t="shared" si="166"/>
        <v>4262.6</v>
      </c>
    </row>
    <row r="406" spans="1:16" ht="25.5">
      <c r="A406" s="25" t="s">
        <v>40</v>
      </c>
      <c r="B406" s="26">
        <v>546</v>
      </c>
      <c r="C406" s="27" t="s">
        <v>272</v>
      </c>
      <c r="D406" s="27" t="s">
        <v>272</v>
      </c>
      <c r="E406" s="27" t="s">
        <v>13</v>
      </c>
      <c r="F406" s="20"/>
      <c r="G406" s="72">
        <f>G407</f>
        <v>4262.6</v>
      </c>
      <c r="H406" s="72">
        <f t="shared" si="166"/>
        <v>2259.2</v>
      </c>
      <c r="I406" s="72">
        <f t="shared" si="166"/>
        <v>0</v>
      </c>
      <c r="J406" s="72">
        <f t="shared" si="166"/>
        <v>0</v>
      </c>
      <c r="K406" s="72">
        <f t="shared" si="166"/>
        <v>1970</v>
      </c>
      <c r="L406" s="72">
        <f t="shared" si="166"/>
        <v>0</v>
      </c>
      <c r="M406" s="72">
        <f t="shared" si="166"/>
        <v>2262.6000000000004</v>
      </c>
      <c r="N406" s="72">
        <f t="shared" si="166"/>
        <v>2000</v>
      </c>
      <c r="O406" s="72">
        <f t="shared" si="166"/>
        <v>4262.6</v>
      </c>
      <c r="P406" s="72">
        <f t="shared" si="166"/>
        <v>4262.6</v>
      </c>
    </row>
    <row r="407" spans="1:16" ht="25.5">
      <c r="A407" s="25" t="s">
        <v>21</v>
      </c>
      <c r="B407" s="26">
        <v>546</v>
      </c>
      <c r="C407" s="27" t="s">
        <v>272</v>
      </c>
      <c r="D407" s="27" t="s">
        <v>272</v>
      </c>
      <c r="E407" s="27" t="s">
        <v>14</v>
      </c>
      <c r="F407" s="20"/>
      <c r="G407" s="72">
        <f>G408+G410+G412</f>
        <v>4262.6</v>
      </c>
      <c r="H407" s="72">
        <f aca="true" t="shared" si="167" ref="H407:P407">H408+H410+H412</f>
        <v>2259.2</v>
      </c>
      <c r="I407" s="72">
        <f t="shared" si="167"/>
        <v>0</v>
      </c>
      <c r="J407" s="72">
        <f t="shared" si="167"/>
        <v>0</v>
      </c>
      <c r="K407" s="72">
        <f t="shared" si="167"/>
        <v>1970</v>
      </c>
      <c r="L407" s="72">
        <f t="shared" si="167"/>
        <v>0</v>
      </c>
      <c r="M407" s="72">
        <f t="shared" si="167"/>
        <v>2262.6000000000004</v>
      </c>
      <c r="N407" s="72">
        <f t="shared" si="167"/>
        <v>2000</v>
      </c>
      <c r="O407" s="72">
        <f t="shared" si="167"/>
        <v>4262.6</v>
      </c>
      <c r="P407" s="72">
        <f t="shared" si="167"/>
        <v>4262.6</v>
      </c>
    </row>
    <row r="408" spans="1:16" ht="12.75">
      <c r="A408" s="25" t="s">
        <v>368</v>
      </c>
      <c r="B408" s="26">
        <v>546</v>
      </c>
      <c r="C408" s="27" t="s">
        <v>272</v>
      </c>
      <c r="D408" s="27" t="s">
        <v>272</v>
      </c>
      <c r="E408" s="27" t="s">
        <v>168</v>
      </c>
      <c r="F408" s="20"/>
      <c r="G408" s="72">
        <f>G409</f>
        <v>2221.8</v>
      </c>
      <c r="H408" s="72">
        <f aca="true" t="shared" si="168" ref="H408:P408">H409</f>
        <v>2259.2</v>
      </c>
      <c r="I408" s="72">
        <f t="shared" si="168"/>
        <v>0</v>
      </c>
      <c r="J408" s="72">
        <f t="shared" si="168"/>
        <v>0</v>
      </c>
      <c r="K408" s="72">
        <f t="shared" si="168"/>
        <v>1959.8</v>
      </c>
      <c r="L408" s="72">
        <f t="shared" si="168"/>
        <v>0</v>
      </c>
      <c r="M408" s="72">
        <f t="shared" si="168"/>
        <v>2221.8</v>
      </c>
      <c r="N408" s="72">
        <f t="shared" si="168"/>
        <v>0</v>
      </c>
      <c r="O408" s="72">
        <f t="shared" si="168"/>
        <v>2221.8</v>
      </c>
      <c r="P408" s="72">
        <f t="shared" si="168"/>
        <v>2221.8</v>
      </c>
    </row>
    <row r="409" spans="1:16" ht="17.25" customHeight="1">
      <c r="A409" s="25" t="s">
        <v>339</v>
      </c>
      <c r="B409" s="26">
        <v>546</v>
      </c>
      <c r="C409" s="27" t="s">
        <v>272</v>
      </c>
      <c r="D409" s="27" t="s">
        <v>272</v>
      </c>
      <c r="E409" s="27" t="s">
        <v>168</v>
      </c>
      <c r="F409" s="27" t="s">
        <v>338</v>
      </c>
      <c r="G409" s="72">
        <f>M409+N409</f>
        <v>2221.8</v>
      </c>
      <c r="H409" s="72">
        <v>2259.2</v>
      </c>
      <c r="I409" s="72"/>
      <c r="J409" s="72"/>
      <c r="K409" s="72">
        <v>1959.8</v>
      </c>
      <c r="L409" s="72"/>
      <c r="M409" s="72">
        <v>2221.8</v>
      </c>
      <c r="N409" s="72"/>
      <c r="O409" s="72">
        <v>2221.8</v>
      </c>
      <c r="P409" s="72">
        <v>2221.8</v>
      </c>
    </row>
    <row r="410" spans="1:16" ht="0.75" customHeight="1" hidden="1">
      <c r="A410" s="25" t="s">
        <v>65</v>
      </c>
      <c r="B410" s="26">
        <v>546</v>
      </c>
      <c r="C410" s="27" t="s">
        <v>272</v>
      </c>
      <c r="D410" s="27" t="s">
        <v>272</v>
      </c>
      <c r="E410" s="27" t="s">
        <v>64</v>
      </c>
      <c r="F410" s="27"/>
      <c r="G410" s="72">
        <f>G411</f>
        <v>0</v>
      </c>
      <c r="H410" s="72"/>
      <c r="I410" s="72"/>
      <c r="J410" s="72"/>
      <c r="K410" s="72">
        <f>K411</f>
        <v>0</v>
      </c>
      <c r="L410" s="72">
        <f>L411</f>
        <v>0</v>
      </c>
      <c r="M410" s="72"/>
      <c r="N410" s="72"/>
      <c r="O410" s="72"/>
      <c r="P410" s="72"/>
    </row>
    <row r="411" spans="1:16" ht="12.75" hidden="1">
      <c r="A411" s="25" t="s">
        <v>339</v>
      </c>
      <c r="B411" s="26">
        <v>546</v>
      </c>
      <c r="C411" s="27" t="s">
        <v>272</v>
      </c>
      <c r="D411" s="27" t="s">
        <v>272</v>
      </c>
      <c r="E411" s="27" t="s">
        <v>64</v>
      </c>
      <c r="F411" s="27" t="s">
        <v>338</v>
      </c>
      <c r="G411" s="72">
        <f>K411+L411</f>
        <v>0</v>
      </c>
      <c r="H411" s="72"/>
      <c r="I411" s="72"/>
      <c r="J411" s="72"/>
      <c r="K411" s="72"/>
      <c r="L411" s="72"/>
      <c r="M411" s="72"/>
      <c r="N411" s="72"/>
      <c r="O411" s="72"/>
      <c r="P411" s="72"/>
    </row>
    <row r="412" spans="1:16" ht="38.25">
      <c r="A412" s="25" t="s">
        <v>535</v>
      </c>
      <c r="B412" s="26">
        <v>546</v>
      </c>
      <c r="C412" s="27" t="s">
        <v>272</v>
      </c>
      <c r="D412" s="27" t="s">
        <v>272</v>
      </c>
      <c r="E412" s="27" t="s">
        <v>111</v>
      </c>
      <c r="F412" s="27"/>
      <c r="G412" s="72">
        <f>G413</f>
        <v>2040.8</v>
      </c>
      <c r="H412" s="72">
        <f aca="true" t="shared" si="169" ref="H412:P412">H413</f>
        <v>0</v>
      </c>
      <c r="I412" s="72">
        <f t="shared" si="169"/>
        <v>0</v>
      </c>
      <c r="J412" s="72">
        <f t="shared" si="169"/>
        <v>0</v>
      </c>
      <c r="K412" s="72">
        <f t="shared" si="169"/>
        <v>10.2</v>
      </c>
      <c r="L412" s="72">
        <f t="shared" si="169"/>
        <v>0</v>
      </c>
      <c r="M412" s="72">
        <f t="shared" si="169"/>
        <v>40.8</v>
      </c>
      <c r="N412" s="72">
        <f t="shared" si="169"/>
        <v>2000</v>
      </c>
      <c r="O412" s="72">
        <f t="shared" si="169"/>
        <v>2040.8</v>
      </c>
      <c r="P412" s="72">
        <f t="shared" si="169"/>
        <v>2040.8</v>
      </c>
    </row>
    <row r="413" spans="1:16" ht="12.75">
      <c r="A413" s="25" t="s">
        <v>339</v>
      </c>
      <c r="B413" s="26">
        <v>546</v>
      </c>
      <c r="C413" s="27" t="s">
        <v>272</v>
      </c>
      <c r="D413" s="27" t="s">
        <v>272</v>
      </c>
      <c r="E413" s="27" t="s">
        <v>111</v>
      </c>
      <c r="F413" s="27" t="s">
        <v>338</v>
      </c>
      <c r="G413" s="72">
        <f>M413+N413</f>
        <v>2040.8</v>
      </c>
      <c r="H413" s="72"/>
      <c r="I413" s="72"/>
      <c r="J413" s="72"/>
      <c r="K413" s="72">
        <v>10.2</v>
      </c>
      <c r="L413" s="72">
        <v>0</v>
      </c>
      <c r="M413" s="72">
        <v>40.8</v>
      </c>
      <c r="N413" s="72">
        <v>2000</v>
      </c>
      <c r="O413" s="72">
        <v>2040.8</v>
      </c>
      <c r="P413" s="72">
        <v>2040.8</v>
      </c>
    </row>
    <row r="414" spans="1:16" ht="25.5">
      <c r="A414" s="25" t="s">
        <v>558</v>
      </c>
      <c r="B414" s="26">
        <v>546</v>
      </c>
      <c r="C414" s="27" t="s">
        <v>272</v>
      </c>
      <c r="D414" s="27" t="s">
        <v>272</v>
      </c>
      <c r="E414" s="26" t="s">
        <v>431</v>
      </c>
      <c r="F414" s="26"/>
      <c r="G414" s="72">
        <f>G415</f>
        <v>20</v>
      </c>
      <c r="H414" s="72">
        <f aca="true" t="shared" si="170" ref="H414:P414">H415</f>
        <v>80</v>
      </c>
      <c r="I414" s="72">
        <f t="shared" si="170"/>
        <v>0</v>
      </c>
      <c r="J414" s="72">
        <f t="shared" si="170"/>
        <v>0</v>
      </c>
      <c r="K414" s="72">
        <f t="shared" si="170"/>
        <v>80</v>
      </c>
      <c r="L414" s="72">
        <f t="shared" si="170"/>
        <v>0</v>
      </c>
      <c r="M414" s="72">
        <f t="shared" si="170"/>
        <v>20</v>
      </c>
      <c r="N414" s="72">
        <f t="shared" si="170"/>
        <v>0</v>
      </c>
      <c r="O414" s="72">
        <f t="shared" si="170"/>
        <v>20</v>
      </c>
      <c r="P414" s="72">
        <f t="shared" si="170"/>
        <v>20</v>
      </c>
    </row>
    <row r="415" spans="1:16" ht="25.5">
      <c r="A415" s="25" t="s">
        <v>559</v>
      </c>
      <c r="B415" s="26">
        <v>546</v>
      </c>
      <c r="C415" s="27" t="s">
        <v>272</v>
      </c>
      <c r="D415" s="27" t="s">
        <v>272</v>
      </c>
      <c r="E415" s="26" t="s">
        <v>560</v>
      </c>
      <c r="F415" s="26"/>
      <c r="G415" s="72">
        <f>G416</f>
        <v>20</v>
      </c>
      <c r="H415" s="72">
        <f aca="true" t="shared" si="171" ref="H415:N417">H416</f>
        <v>80</v>
      </c>
      <c r="I415" s="72">
        <f t="shared" si="171"/>
        <v>0</v>
      </c>
      <c r="J415" s="72">
        <f t="shared" si="171"/>
        <v>0</v>
      </c>
      <c r="K415" s="72">
        <f t="shared" si="171"/>
        <v>80</v>
      </c>
      <c r="L415" s="72">
        <f t="shared" si="171"/>
        <v>0</v>
      </c>
      <c r="M415" s="72">
        <f t="shared" si="171"/>
        <v>20</v>
      </c>
      <c r="N415" s="72">
        <f t="shared" si="171"/>
        <v>0</v>
      </c>
      <c r="O415" s="72">
        <f aca="true" t="shared" si="172" ref="O415:P417">O416</f>
        <v>20</v>
      </c>
      <c r="P415" s="72">
        <f t="shared" si="172"/>
        <v>20</v>
      </c>
    </row>
    <row r="416" spans="1:16" ht="25.5">
      <c r="A416" s="25" t="s">
        <v>57</v>
      </c>
      <c r="B416" s="26">
        <v>546</v>
      </c>
      <c r="C416" s="27" t="s">
        <v>272</v>
      </c>
      <c r="D416" s="27" t="s">
        <v>272</v>
      </c>
      <c r="E416" s="26" t="s">
        <v>566</v>
      </c>
      <c r="F416" s="26"/>
      <c r="G416" s="72">
        <f>G417</f>
        <v>20</v>
      </c>
      <c r="H416" s="72">
        <f t="shared" si="171"/>
        <v>80</v>
      </c>
      <c r="I416" s="72">
        <f t="shared" si="171"/>
        <v>0</v>
      </c>
      <c r="J416" s="72">
        <f t="shared" si="171"/>
        <v>0</v>
      </c>
      <c r="K416" s="72">
        <f t="shared" si="171"/>
        <v>80</v>
      </c>
      <c r="L416" s="72">
        <f t="shared" si="171"/>
        <v>0</v>
      </c>
      <c r="M416" s="72">
        <f t="shared" si="171"/>
        <v>20</v>
      </c>
      <c r="N416" s="72">
        <f t="shared" si="171"/>
        <v>0</v>
      </c>
      <c r="O416" s="72">
        <f t="shared" si="172"/>
        <v>20</v>
      </c>
      <c r="P416" s="72">
        <f t="shared" si="172"/>
        <v>20</v>
      </c>
    </row>
    <row r="417" spans="1:16" ht="25.5">
      <c r="A417" s="25" t="s">
        <v>367</v>
      </c>
      <c r="B417" s="26">
        <v>546</v>
      </c>
      <c r="C417" s="27" t="s">
        <v>272</v>
      </c>
      <c r="D417" s="27" t="s">
        <v>272</v>
      </c>
      <c r="E417" s="26" t="s">
        <v>567</v>
      </c>
      <c r="F417" s="26"/>
      <c r="G417" s="72">
        <f>G418</f>
        <v>20</v>
      </c>
      <c r="H417" s="72">
        <f t="shared" si="171"/>
        <v>80</v>
      </c>
      <c r="I417" s="72">
        <f t="shared" si="171"/>
        <v>0</v>
      </c>
      <c r="J417" s="72">
        <f t="shared" si="171"/>
        <v>0</v>
      </c>
      <c r="K417" s="72">
        <f t="shared" si="171"/>
        <v>80</v>
      </c>
      <c r="L417" s="72">
        <f t="shared" si="171"/>
        <v>0</v>
      </c>
      <c r="M417" s="72">
        <f t="shared" si="171"/>
        <v>20</v>
      </c>
      <c r="N417" s="72">
        <f t="shared" si="171"/>
        <v>0</v>
      </c>
      <c r="O417" s="72">
        <f t="shared" si="172"/>
        <v>20</v>
      </c>
      <c r="P417" s="72">
        <f t="shared" si="172"/>
        <v>20</v>
      </c>
    </row>
    <row r="418" spans="1:16" ht="12.75">
      <c r="A418" s="25" t="s">
        <v>173</v>
      </c>
      <c r="B418" s="26">
        <v>546</v>
      </c>
      <c r="C418" s="27" t="s">
        <v>272</v>
      </c>
      <c r="D418" s="27" t="s">
        <v>272</v>
      </c>
      <c r="E418" s="26" t="s">
        <v>567</v>
      </c>
      <c r="F418" s="26">
        <v>240</v>
      </c>
      <c r="G418" s="72">
        <f>M418+N418</f>
        <v>20</v>
      </c>
      <c r="H418" s="72">
        <v>80</v>
      </c>
      <c r="I418" s="72"/>
      <c r="J418" s="72"/>
      <c r="K418" s="72">
        <v>80</v>
      </c>
      <c r="L418" s="72">
        <v>0</v>
      </c>
      <c r="M418" s="72">
        <v>20</v>
      </c>
      <c r="N418" s="72"/>
      <c r="O418" s="72">
        <v>20</v>
      </c>
      <c r="P418" s="72">
        <v>20</v>
      </c>
    </row>
    <row r="419" spans="1:16" ht="25.5">
      <c r="A419" s="25" t="s">
        <v>512</v>
      </c>
      <c r="B419" s="26">
        <v>546</v>
      </c>
      <c r="C419" s="27" t="s">
        <v>272</v>
      </c>
      <c r="D419" s="27" t="s">
        <v>272</v>
      </c>
      <c r="E419" s="27" t="s">
        <v>439</v>
      </c>
      <c r="F419" s="27"/>
      <c r="G419" s="72">
        <f>G420+G423+G426+G429+G432</f>
        <v>472.5</v>
      </c>
      <c r="H419" s="72">
        <f aca="true" t="shared" si="173" ref="H419:P419">H420+H423+H426+H429+H432</f>
        <v>0</v>
      </c>
      <c r="I419" s="72">
        <f t="shared" si="173"/>
        <v>0</v>
      </c>
      <c r="J419" s="72">
        <f t="shared" si="173"/>
        <v>0</v>
      </c>
      <c r="K419" s="72">
        <f t="shared" si="173"/>
        <v>1781</v>
      </c>
      <c r="L419" s="72">
        <f t="shared" si="173"/>
        <v>0</v>
      </c>
      <c r="M419" s="72">
        <f t="shared" si="173"/>
        <v>472.5</v>
      </c>
      <c r="N419" s="72">
        <f t="shared" si="173"/>
        <v>0</v>
      </c>
      <c r="O419" s="72">
        <f t="shared" si="173"/>
        <v>290</v>
      </c>
      <c r="P419" s="72">
        <f t="shared" si="173"/>
        <v>290</v>
      </c>
    </row>
    <row r="420" spans="1:16" ht="12.75">
      <c r="A420" s="25" t="s">
        <v>440</v>
      </c>
      <c r="B420" s="26">
        <v>546</v>
      </c>
      <c r="C420" s="27" t="s">
        <v>272</v>
      </c>
      <c r="D420" s="27" t="s">
        <v>272</v>
      </c>
      <c r="E420" s="27" t="s">
        <v>441</v>
      </c>
      <c r="F420" s="27"/>
      <c r="G420" s="72">
        <f>G421</f>
        <v>182.5</v>
      </c>
      <c r="H420" s="72">
        <f aca="true" t="shared" si="174" ref="H420:P420">H421</f>
        <v>0</v>
      </c>
      <c r="I420" s="72">
        <f t="shared" si="174"/>
        <v>0</v>
      </c>
      <c r="J420" s="72">
        <f t="shared" si="174"/>
        <v>0</v>
      </c>
      <c r="K420" s="72">
        <f t="shared" si="174"/>
        <v>1461</v>
      </c>
      <c r="L420" s="72">
        <f t="shared" si="174"/>
        <v>0</v>
      </c>
      <c r="M420" s="72">
        <f t="shared" si="174"/>
        <v>182.5</v>
      </c>
      <c r="N420" s="72">
        <f t="shared" si="174"/>
        <v>0</v>
      </c>
      <c r="O420" s="72">
        <f t="shared" si="174"/>
        <v>0</v>
      </c>
      <c r="P420" s="72">
        <f t="shared" si="174"/>
        <v>0</v>
      </c>
    </row>
    <row r="421" spans="1:16" ht="12.75">
      <c r="A421" s="25" t="s">
        <v>368</v>
      </c>
      <c r="B421" s="26">
        <v>546</v>
      </c>
      <c r="C421" s="27" t="s">
        <v>272</v>
      </c>
      <c r="D421" s="27" t="s">
        <v>272</v>
      </c>
      <c r="E421" s="27" t="s">
        <v>442</v>
      </c>
      <c r="F421" s="27"/>
      <c r="G421" s="72">
        <f>G422</f>
        <v>182.5</v>
      </c>
      <c r="H421" s="72">
        <f aca="true" t="shared" si="175" ref="H421:P421">H422</f>
        <v>0</v>
      </c>
      <c r="I421" s="72">
        <f t="shared" si="175"/>
        <v>0</v>
      </c>
      <c r="J421" s="72">
        <f t="shared" si="175"/>
        <v>0</v>
      </c>
      <c r="K421" s="72">
        <f t="shared" si="175"/>
        <v>1461</v>
      </c>
      <c r="L421" s="72">
        <f t="shared" si="175"/>
        <v>0</v>
      </c>
      <c r="M421" s="72">
        <f t="shared" si="175"/>
        <v>182.5</v>
      </c>
      <c r="N421" s="72">
        <f t="shared" si="175"/>
        <v>0</v>
      </c>
      <c r="O421" s="72">
        <f t="shared" si="175"/>
        <v>0</v>
      </c>
      <c r="P421" s="72">
        <f t="shared" si="175"/>
        <v>0</v>
      </c>
    </row>
    <row r="422" spans="1:16" ht="12.75">
      <c r="A422" s="25" t="s">
        <v>173</v>
      </c>
      <c r="B422" s="26">
        <v>546</v>
      </c>
      <c r="C422" s="27" t="s">
        <v>272</v>
      </c>
      <c r="D422" s="27" t="s">
        <v>272</v>
      </c>
      <c r="E422" s="27" t="s">
        <v>442</v>
      </c>
      <c r="F422" s="27" t="s">
        <v>324</v>
      </c>
      <c r="G422" s="72">
        <f>M422+N422</f>
        <v>182.5</v>
      </c>
      <c r="H422" s="72"/>
      <c r="I422" s="72"/>
      <c r="J422" s="72"/>
      <c r="K422" s="72">
        <v>1461</v>
      </c>
      <c r="L422" s="72"/>
      <c r="M422" s="72">
        <v>182.5</v>
      </c>
      <c r="N422" s="72"/>
      <c r="O422" s="72">
        <v>0</v>
      </c>
      <c r="P422" s="72">
        <v>0</v>
      </c>
    </row>
    <row r="423" spans="1:16" ht="12.75">
      <c r="A423" s="25" t="s">
        <v>443</v>
      </c>
      <c r="B423" s="26">
        <v>546</v>
      </c>
      <c r="C423" s="27" t="s">
        <v>272</v>
      </c>
      <c r="D423" s="27" t="s">
        <v>272</v>
      </c>
      <c r="E423" s="27" t="s">
        <v>444</v>
      </c>
      <c r="F423" s="27"/>
      <c r="G423" s="72">
        <f>G424</f>
        <v>180.1</v>
      </c>
      <c r="H423" s="72">
        <f aca="true" t="shared" si="176" ref="H423:P424">H424</f>
        <v>0</v>
      </c>
      <c r="I423" s="72">
        <f t="shared" si="176"/>
        <v>0</v>
      </c>
      <c r="J423" s="72">
        <f t="shared" si="176"/>
        <v>0</v>
      </c>
      <c r="K423" s="72">
        <f t="shared" si="176"/>
        <v>150</v>
      </c>
      <c r="L423" s="72">
        <f t="shared" si="176"/>
        <v>0</v>
      </c>
      <c r="M423" s="72">
        <f t="shared" si="176"/>
        <v>180.1</v>
      </c>
      <c r="N423" s="72">
        <f t="shared" si="176"/>
        <v>0</v>
      </c>
      <c r="O423" s="72">
        <f t="shared" si="176"/>
        <v>180.1</v>
      </c>
      <c r="P423" s="72">
        <f t="shared" si="176"/>
        <v>180.1</v>
      </c>
    </row>
    <row r="424" spans="1:16" ht="12.75">
      <c r="A424" s="36" t="s">
        <v>328</v>
      </c>
      <c r="B424" s="26">
        <v>546</v>
      </c>
      <c r="C424" s="27" t="s">
        <v>272</v>
      </c>
      <c r="D424" s="27" t="s">
        <v>272</v>
      </c>
      <c r="E424" s="27" t="s">
        <v>445</v>
      </c>
      <c r="F424" s="27"/>
      <c r="G424" s="72">
        <f>G425</f>
        <v>180.1</v>
      </c>
      <c r="H424" s="72">
        <f t="shared" si="176"/>
        <v>0</v>
      </c>
      <c r="I424" s="72">
        <f t="shared" si="176"/>
        <v>0</v>
      </c>
      <c r="J424" s="72">
        <f t="shared" si="176"/>
        <v>0</v>
      </c>
      <c r="K424" s="72">
        <f t="shared" si="176"/>
        <v>150</v>
      </c>
      <c r="L424" s="72">
        <f t="shared" si="176"/>
        <v>0</v>
      </c>
      <c r="M424" s="72">
        <f t="shared" si="176"/>
        <v>180.1</v>
      </c>
      <c r="N424" s="72">
        <f t="shared" si="176"/>
        <v>0</v>
      </c>
      <c r="O424" s="72">
        <f t="shared" si="176"/>
        <v>180.1</v>
      </c>
      <c r="P424" s="72">
        <f t="shared" si="176"/>
        <v>180.1</v>
      </c>
    </row>
    <row r="425" spans="1:16" ht="12.75">
      <c r="A425" s="25" t="s">
        <v>173</v>
      </c>
      <c r="B425" s="26">
        <v>546</v>
      </c>
      <c r="C425" s="27" t="s">
        <v>272</v>
      </c>
      <c r="D425" s="27" t="s">
        <v>272</v>
      </c>
      <c r="E425" s="27" t="s">
        <v>445</v>
      </c>
      <c r="F425" s="27" t="s">
        <v>324</v>
      </c>
      <c r="G425" s="72">
        <f>M425+N425</f>
        <v>180.1</v>
      </c>
      <c r="H425" s="72"/>
      <c r="I425" s="72"/>
      <c r="J425" s="72"/>
      <c r="K425" s="72">
        <v>150</v>
      </c>
      <c r="L425" s="72"/>
      <c r="M425" s="72">
        <v>180.1</v>
      </c>
      <c r="N425" s="72"/>
      <c r="O425" s="72">
        <v>180.1</v>
      </c>
      <c r="P425" s="72">
        <v>180.1</v>
      </c>
    </row>
    <row r="426" spans="1:16" ht="12.75">
      <c r="A426" s="25" t="s">
        <v>447</v>
      </c>
      <c r="B426" s="26">
        <v>546</v>
      </c>
      <c r="C426" s="27" t="s">
        <v>272</v>
      </c>
      <c r="D426" s="27" t="s">
        <v>272</v>
      </c>
      <c r="E426" s="27" t="s">
        <v>446</v>
      </c>
      <c r="F426" s="27"/>
      <c r="G426" s="72">
        <f>G427</f>
        <v>3.6</v>
      </c>
      <c r="H426" s="72">
        <f aca="true" t="shared" si="177" ref="H426:P427">H427</f>
        <v>0</v>
      </c>
      <c r="I426" s="72">
        <f t="shared" si="177"/>
        <v>0</v>
      </c>
      <c r="J426" s="72">
        <f t="shared" si="177"/>
        <v>0</v>
      </c>
      <c r="K426" s="72">
        <f t="shared" si="177"/>
        <v>50</v>
      </c>
      <c r="L426" s="72">
        <f t="shared" si="177"/>
        <v>0</v>
      </c>
      <c r="M426" s="72">
        <f t="shared" si="177"/>
        <v>3.6</v>
      </c>
      <c r="N426" s="72">
        <f t="shared" si="177"/>
        <v>0</v>
      </c>
      <c r="O426" s="72">
        <f t="shared" si="177"/>
        <v>3.6</v>
      </c>
      <c r="P426" s="72">
        <f t="shared" si="177"/>
        <v>3.6</v>
      </c>
    </row>
    <row r="427" spans="1:16" ht="12.75">
      <c r="A427" s="36" t="s">
        <v>328</v>
      </c>
      <c r="B427" s="26">
        <v>546</v>
      </c>
      <c r="C427" s="27" t="s">
        <v>272</v>
      </c>
      <c r="D427" s="27" t="s">
        <v>272</v>
      </c>
      <c r="E427" s="27" t="s">
        <v>448</v>
      </c>
      <c r="F427" s="27"/>
      <c r="G427" s="72">
        <f>G428</f>
        <v>3.6</v>
      </c>
      <c r="H427" s="72">
        <f t="shared" si="177"/>
        <v>0</v>
      </c>
      <c r="I427" s="72">
        <f t="shared" si="177"/>
        <v>0</v>
      </c>
      <c r="J427" s="72">
        <f t="shared" si="177"/>
        <v>0</v>
      </c>
      <c r="K427" s="72">
        <f t="shared" si="177"/>
        <v>50</v>
      </c>
      <c r="L427" s="72">
        <f t="shared" si="177"/>
        <v>0</v>
      </c>
      <c r="M427" s="72">
        <f t="shared" si="177"/>
        <v>3.6</v>
      </c>
      <c r="N427" s="72">
        <f t="shared" si="177"/>
        <v>0</v>
      </c>
      <c r="O427" s="72">
        <f t="shared" si="177"/>
        <v>3.6</v>
      </c>
      <c r="P427" s="72">
        <f t="shared" si="177"/>
        <v>3.6</v>
      </c>
    </row>
    <row r="428" spans="1:16" ht="12.75">
      <c r="A428" s="25" t="s">
        <v>339</v>
      </c>
      <c r="B428" s="26">
        <v>546</v>
      </c>
      <c r="C428" s="27" t="s">
        <v>272</v>
      </c>
      <c r="D428" s="27" t="s">
        <v>272</v>
      </c>
      <c r="E428" s="27" t="s">
        <v>448</v>
      </c>
      <c r="F428" s="27" t="s">
        <v>324</v>
      </c>
      <c r="G428" s="72">
        <f>M428+N428</f>
        <v>3.6</v>
      </c>
      <c r="H428" s="72"/>
      <c r="I428" s="72"/>
      <c r="J428" s="72"/>
      <c r="K428" s="72">
        <v>50</v>
      </c>
      <c r="L428" s="72"/>
      <c r="M428" s="72">
        <v>3.6</v>
      </c>
      <c r="N428" s="72"/>
      <c r="O428" s="72">
        <v>3.6</v>
      </c>
      <c r="P428" s="72">
        <v>3.6</v>
      </c>
    </row>
    <row r="429" spans="1:16" ht="25.5">
      <c r="A429" s="25" t="s">
        <v>56</v>
      </c>
      <c r="B429" s="26">
        <v>546</v>
      </c>
      <c r="C429" s="27" t="s">
        <v>272</v>
      </c>
      <c r="D429" s="27" t="s">
        <v>272</v>
      </c>
      <c r="E429" s="27" t="s">
        <v>449</v>
      </c>
      <c r="F429" s="27"/>
      <c r="G429" s="72">
        <f>G430</f>
        <v>56.9</v>
      </c>
      <c r="H429" s="72">
        <f aca="true" t="shared" si="178" ref="H429:P430">H430</f>
        <v>0</v>
      </c>
      <c r="I429" s="72">
        <f t="shared" si="178"/>
        <v>0</v>
      </c>
      <c r="J429" s="72">
        <f t="shared" si="178"/>
        <v>0</v>
      </c>
      <c r="K429" s="72">
        <f t="shared" si="178"/>
        <v>90</v>
      </c>
      <c r="L429" s="72">
        <f t="shared" si="178"/>
        <v>0</v>
      </c>
      <c r="M429" s="72">
        <f t="shared" si="178"/>
        <v>56.9</v>
      </c>
      <c r="N429" s="72">
        <f t="shared" si="178"/>
        <v>0</v>
      </c>
      <c r="O429" s="72">
        <f t="shared" si="178"/>
        <v>56.9</v>
      </c>
      <c r="P429" s="72">
        <f t="shared" si="178"/>
        <v>56.9</v>
      </c>
    </row>
    <row r="430" spans="1:16" ht="12.75">
      <c r="A430" s="36" t="s">
        <v>328</v>
      </c>
      <c r="B430" s="26">
        <v>546</v>
      </c>
      <c r="C430" s="27" t="s">
        <v>272</v>
      </c>
      <c r="D430" s="27" t="s">
        <v>272</v>
      </c>
      <c r="E430" s="27" t="s">
        <v>450</v>
      </c>
      <c r="F430" s="27"/>
      <c r="G430" s="72">
        <f>G431</f>
        <v>56.9</v>
      </c>
      <c r="H430" s="72">
        <f t="shared" si="178"/>
        <v>0</v>
      </c>
      <c r="I430" s="72">
        <f t="shared" si="178"/>
        <v>0</v>
      </c>
      <c r="J430" s="72">
        <f t="shared" si="178"/>
        <v>0</v>
      </c>
      <c r="K430" s="72">
        <f t="shared" si="178"/>
        <v>90</v>
      </c>
      <c r="L430" s="72">
        <f t="shared" si="178"/>
        <v>0</v>
      </c>
      <c r="M430" s="72">
        <f t="shared" si="178"/>
        <v>56.9</v>
      </c>
      <c r="N430" s="72">
        <f t="shared" si="178"/>
        <v>0</v>
      </c>
      <c r="O430" s="72">
        <f t="shared" si="178"/>
        <v>56.9</v>
      </c>
      <c r="P430" s="72">
        <f t="shared" si="178"/>
        <v>56.9</v>
      </c>
    </row>
    <row r="431" spans="1:16" ht="12.75">
      <c r="A431" s="25" t="s">
        <v>173</v>
      </c>
      <c r="B431" s="26">
        <v>546</v>
      </c>
      <c r="C431" s="27" t="s">
        <v>272</v>
      </c>
      <c r="D431" s="27" t="s">
        <v>272</v>
      </c>
      <c r="E431" s="27" t="s">
        <v>450</v>
      </c>
      <c r="F431" s="27" t="s">
        <v>324</v>
      </c>
      <c r="G431" s="72">
        <f>M431+N431</f>
        <v>56.9</v>
      </c>
      <c r="H431" s="72"/>
      <c r="I431" s="72"/>
      <c r="J431" s="72"/>
      <c r="K431" s="72">
        <v>90</v>
      </c>
      <c r="L431" s="72"/>
      <c r="M431" s="72">
        <v>56.9</v>
      </c>
      <c r="N431" s="72"/>
      <c r="O431" s="72">
        <v>56.9</v>
      </c>
      <c r="P431" s="72">
        <v>56.9</v>
      </c>
    </row>
    <row r="432" spans="1:16" ht="25.5">
      <c r="A432" s="25" t="s">
        <v>451</v>
      </c>
      <c r="B432" s="26">
        <v>546</v>
      </c>
      <c r="C432" s="27" t="s">
        <v>272</v>
      </c>
      <c r="D432" s="27" t="s">
        <v>272</v>
      </c>
      <c r="E432" s="27" t="s">
        <v>452</v>
      </c>
      <c r="F432" s="27"/>
      <c r="G432" s="72">
        <f>G433</f>
        <v>49.4</v>
      </c>
      <c r="H432" s="72">
        <f aca="true" t="shared" si="179" ref="H432:O433">H433</f>
        <v>0</v>
      </c>
      <c r="I432" s="72">
        <f t="shared" si="179"/>
        <v>0</v>
      </c>
      <c r="J432" s="72">
        <f t="shared" si="179"/>
        <v>0</v>
      </c>
      <c r="K432" s="72">
        <f t="shared" si="179"/>
        <v>30</v>
      </c>
      <c r="L432" s="72">
        <f t="shared" si="179"/>
        <v>0</v>
      </c>
      <c r="M432" s="72">
        <f t="shared" si="179"/>
        <v>49.4</v>
      </c>
      <c r="N432" s="72">
        <f t="shared" si="179"/>
        <v>0</v>
      </c>
      <c r="O432" s="72">
        <f t="shared" si="179"/>
        <v>49.4</v>
      </c>
      <c r="P432" s="72">
        <f>P433</f>
        <v>49.4</v>
      </c>
    </row>
    <row r="433" spans="1:16" ht="12.75">
      <c r="A433" s="36" t="s">
        <v>328</v>
      </c>
      <c r="B433" s="26">
        <v>546</v>
      </c>
      <c r="C433" s="27" t="s">
        <v>272</v>
      </c>
      <c r="D433" s="27" t="s">
        <v>272</v>
      </c>
      <c r="E433" s="27" t="s">
        <v>453</v>
      </c>
      <c r="F433" s="27"/>
      <c r="G433" s="72">
        <f>G434</f>
        <v>49.4</v>
      </c>
      <c r="H433" s="72">
        <f t="shared" si="179"/>
        <v>0</v>
      </c>
      <c r="I433" s="72">
        <f t="shared" si="179"/>
        <v>0</v>
      </c>
      <c r="J433" s="72">
        <f t="shared" si="179"/>
        <v>0</v>
      </c>
      <c r="K433" s="72">
        <f t="shared" si="179"/>
        <v>30</v>
      </c>
      <c r="L433" s="72">
        <f t="shared" si="179"/>
        <v>0</v>
      </c>
      <c r="M433" s="72">
        <f t="shared" si="179"/>
        <v>49.4</v>
      </c>
      <c r="N433" s="72">
        <f t="shared" si="179"/>
        <v>0</v>
      </c>
      <c r="O433" s="72">
        <f t="shared" si="179"/>
        <v>49.4</v>
      </c>
      <c r="P433" s="72">
        <f>P434</f>
        <v>49.4</v>
      </c>
    </row>
    <row r="434" spans="1:16" ht="12.75">
      <c r="A434" s="25" t="s">
        <v>173</v>
      </c>
      <c r="B434" s="26">
        <v>546</v>
      </c>
      <c r="C434" s="27" t="s">
        <v>272</v>
      </c>
      <c r="D434" s="27" t="s">
        <v>272</v>
      </c>
      <c r="E434" s="27" t="s">
        <v>453</v>
      </c>
      <c r="F434" s="27" t="s">
        <v>324</v>
      </c>
      <c r="G434" s="72">
        <f>M434+N434</f>
        <v>49.4</v>
      </c>
      <c r="H434" s="72"/>
      <c r="I434" s="72"/>
      <c r="J434" s="72"/>
      <c r="K434" s="72">
        <v>30</v>
      </c>
      <c r="L434" s="72"/>
      <c r="M434" s="72">
        <v>49.4</v>
      </c>
      <c r="N434" s="72"/>
      <c r="O434" s="72">
        <v>49.4</v>
      </c>
      <c r="P434" s="72">
        <v>49.4</v>
      </c>
    </row>
    <row r="435" spans="1:16" ht="12.75">
      <c r="A435" s="25" t="s">
        <v>300</v>
      </c>
      <c r="B435" s="26">
        <v>546</v>
      </c>
      <c r="C435" s="27" t="s">
        <v>272</v>
      </c>
      <c r="D435" s="27" t="s">
        <v>268</v>
      </c>
      <c r="E435" s="27"/>
      <c r="F435" s="27"/>
      <c r="G435" s="72">
        <f>G436</f>
        <v>1208</v>
      </c>
      <c r="H435" s="72">
        <f aca="true" t="shared" si="180" ref="H435:P435">H436</f>
        <v>0</v>
      </c>
      <c r="I435" s="72">
        <f t="shared" si="180"/>
        <v>0</v>
      </c>
      <c r="J435" s="72">
        <f t="shared" si="180"/>
        <v>0</v>
      </c>
      <c r="K435" s="72">
        <f t="shared" si="180"/>
        <v>3089</v>
      </c>
      <c r="L435" s="72">
        <f t="shared" si="180"/>
        <v>17000</v>
      </c>
      <c r="M435" s="72">
        <f t="shared" si="180"/>
        <v>1208</v>
      </c>
      <c r="N435" s="72">
        <f t="shared" si="180"/>
        <v>0</v>
      </c>
      <c r="O435" s="72">
        <f t="shared" si="180"/>
        <v>0</v>
      </c>
      <c r="P435" s="72">
        <f t="shared" si="180"/>
        <v>0</v>
      </c>
    </row>
    <row r="436" spans="1:16" ht="25.5">
      <c r="A436" s="25" t="s">
        <v>178</v>
      </c>
      <c r="B436" s="26">
        <v>546</v>
      </c>
      <c r="C436" s="27" t="s">
        <v>272</v>
      </c>
      <c r="D436" s="27" t="s">
        <v>268</v>
      </c>
      <c r="E436" s="26" t="s">
        <v>489</v>
      </c>
      <c r="F436" s="27"/>
      <c r="G436" s="72">
        <f>G437</f>
        <v>1208</v>
      </c>
      <c r="H436" s="72">
        <f aca="true" t="shared" si="181" ref="H436:N437">H437</f>
        <v>0</v>
      </c>
      <c r="I436" s="72">
        <f t="shared" si="181"/>
        <v>0</v>
      </c>
      <c r="J436" s="72">
        <f t="shared" si="181"/>
        <v>0</v>
      </c>
      <c r="K436" s="72">
        <f t="shared" si="181"/>
        <v>3089</v>
      </c>
      <c r="L436" s="72">
        <f t="shared" si="181"/>
        <v>17000</v>
      </c>
      <c r="M436" s="72">
        <f t="shared" si="181"/>
        <v>1208</v>
      </c>
      <c r="N436" s="72">
        <f t="shared" si="181"/>
        <v>0</v>
      </c>
      <c r="O436" s="72">
        <f aca="true" t="shared" si="182" ref="O436:O441">O437</f>
        <v>0</v>
      </c>
      <c r="P436" s="72">
        <f aca="true" t="shared" si="183" ref="P436:P441">P437</f>
        <v>0</v>
      </c>
    </row>
    <row r="437" spans="1:16" ht="12.75">
      <c r="A437" s="49" t="s">
        <v>24</v>
      </c>
      <c r="B437" s="26">
        <v>546</v>
      </c>
      <c r="C437" s="27" t="s">
        <v>272</v>
      </c>
      <c r="D437" s="27" t="s">
        <v>268</v>
      </c>
      <c r="E437" s="26" t="s">
        <v>490</v>
      </c>
      <c r="F437" s="27"/>
      <c r="G437" s="72">
        <f>G438</f>
        <v>1208</v>
      </c>
      <c r="H437" s="72">
        <f t="shared" si="181"/>
        <v>0</v>
      </c>
      <c r="I437" s="72">
        <f t="shared" si="181"/>
        <v>0</v>
      </c>
      <c r="J437" s="72">
        <f t="shared" si="181"/>
        <v>0</v>
      </c>
      <c r="K437" s="72">
        <f t="shared" si="181"/>
        <v>3089</v>
      </c>
      <c r="L437" s="72">
        <f t="shared" si="181"/>
        <v>17000</v>
      </c>
      <c r="M437" s="72">
        <f t="shared" si="181"/>
        <v>1208</v>
      </c>
      <c r="N437" s="72">
        <f t="shared" si="181"/>
        <v>0</v>
      </c>
      <c r="O437" s="72">
        <f t="shared" si="182"/>
        <v>0</v>
      </c>
      <c r="P437" s="72">
        <f t="shared" si="183"/>
        <v>0</v>
      </c>
    </row>
    <row r="438" spans="1:16" ht="11.25" customHeight="1">
      <c r="A438" s="49" t="s">
        <v>26</v>
      </c>
      <c r="B438" s="26">
        <v>546</v>
      </c>
      <c r="C438" s="27" t="s">
        <v>272</v>
      </c>
      <c r="D438" s="27" t="s">
        <v>268</v>
      </c>
      <c r="E438" s="26" t="s">
        <v>79</v>
      </c>
      <c r="F438" s="27"/>
      <c r="G438" s="72">
        <f>G439+G443+G445+G441</f>
        <v>1208</v>
      </c>
      <c r="H438" s="72">
        <f aca="true" t="shared" si="184" ref="H438:N438">H439+H443+H445+H441</f>
        <v>0</v>
      </c>
      <c r="I438" s="72">
        <f t="shared" si="184"/>
        <v>0</v>
      </c>
      <c r="J438" s="72">
        <f t="shared" si="184"/>
        <v>0</v>
      </c>
      <c r="K438" s="72">
        <f t="shared" si="184"/>
        <v>3089</v>
      </c>
      <c r="L438" s="72">
        <f t="shared" si="184"/>
        <v>17000</v>
      </c>
      <c r="M438" s="72">
        <f t="shared" si="184"/>
        <v>1208</v>
      </c>
      <c r="N438" s="72">
        <f t="shared" si="184"/>
        <v>0</v>
      </c>
      <c r="O438" s="72">
        <f t="shared" si="182"/>
        <v>0</v>
      </c>
      <c r="P438" s="72">
        <f t="shared" si="183"/>
        <v>0</v>
      </c>
    </row>
    <row r="439" spans="1:16" ht="1.5" customHeight="1" hidden="1">
      <c r="A439" s="49" t="s">
        <v>204</v>
      </c>
      <c r="B439" s="26">
        <v>546</v>
      </c>
      <c r="C439" s="27" t="s">
        <v>272</v>
      </c>
      <c r="D439" s="27" t="s">
        <v>268</v>
      </c>
      <c r="E439" s="26" t="s">
        <v>203</v>
      </c>
      <c r="F439" s="27"/>
      <c r="G439" s="72">
        <f>G440</f>
        <v>0</v>
      </c>
      <c r="H439" s="72"/>
      <c r="I439" s="72"/>
      <c r="J439" s="72"/>
      <c r="K439" s="72">
        <f>K440</f>
        <v>0</v>
      </c>
      <c r="L439" s="72">
        <f>L440</f>
        <v>0</v>
      </c>
      <c r="M439" s="72"/>
      <c r="N439" s="72"/>
      <c r="O439" s="72">
        <f t="shared" si="182"/>
        <v>0</v>
      </c>
      <c r="P439" s="72">
        <f t="shared" si="183"/>
        <v>0</v>
      </c>
    </row>
    <row r="440" spans="1:16" ht="12.75" hidden="1">
      <c r="A440" s="36" t="s">
        <v>302</v>
      </c>
      <c r="B440" s="26">
        <v>546</v>
      </c>
      <c r="C440" s="27" t="s">
        <v>272</v>
      </c>
      <c r="D440" s="27" t="s">
        <v>268</v>
      </c>
      <c r="E440" s="26" t="s">
        <v>203</v>
      </c>
      <c r="F440" s="27" t="s">
        <v>332</v>
      </c>
      <c r="G440" s="72">
        <f>K440+L440</f>
        <v>0</v>
      </c>
      <c r="H440" s="72"/>
      <c r="I440" s="72"/>
      <c r="J440" s="72"/>
      <c r="K440" s="72">
        <v>0</v>
      </c>
      <c r="L440" s="72">
        <v>0</v>
      </c>
      <c r="M440" s="72"/>
      <c r="N440" s="72"/>
      <c r="O440" s="72">
        <f t="shared" si="182"/>
        <v>0</v>
      </c>
      <c r="P440" s="72">
        <f t="shared" si="183"/>
        <v>0</v>
      </c>
    </row>
    <row r="441" spans="1:16" ht="37.5" customHeight="1">
      <c r="A441" s="25" t="s">
        <v>530</v>
      </c>
      <c r="B441" s="26">
        <v>546</v>
      </c>
      <c r="C441" s="27" t="s">
        <v>272</v>
      </c>
      <c r="D441" s="27" t="s">
        <v>268</v>
      </c>
      <c r="E441" s="27" t="s">
        <v>203</v>
      </c>
      <c r="F441" s="27"/>
      <c r="G441" s="72">
        <f>G442</f>
        <v>1208</v>
      </c>
      <c r="H441" s="72">
        <f aca="true" t="shared" si="185" ref="H441:N441">H442</f>
        <v>0</v>
      </c>
      <c r="I441" s="72">
        <f t="shared" si="185"/>
        <v>0</v>
      </c>
      <c r="J441" s="72">
        <f t="shared" si="185"/>
        <v>0</v>
      </c>
      <c r="K441" s="72">
        <f t="shared" si="185"/>
        <v>1200</v>
      </c>
      <c r="L441" s="72">
        <f t="shared" si="185"/>
        <v>0</v>
      </c>
      <c r="M441" s="72">
        <f t="shared" si="185"/>
        <v>1208</v>
      </c>
      <c r="N441" s="72">
        <f t="shared" si="185"/>
        <v>0</v>
      </c>
      <c r="O441" s="72">
        <f t="shared" si="182"/>
        <v>0</v>
      </c>
      <c r="P441" s="72">
        <f t="shared" si="183"/>
        <v>0</v>
      </c>
    </row>
    <row r="442" spans="1:16" ht="11.25" customHeight="1">
      <c r="A442" s="25" t="s">
        <v>302</v>
      </c>
      <c r="B442" s="26">
        <v>546</v>
      </c>
      <c r="C442" s="27" t="s">
        <v>272</v>
      </c>
      <c r="D442" s="27" t="s">
        <v>268</v>
      </c>
      <c r="E442" s="27" t="s">
        <v>203</v>
      </c>
      <c r="F442" s="27" t="s">
        <v>332</v>
      </c>
      <c r="G442" s="72">
        <f>M442+N442</f>
        <v>1208</v>
      </c>
      <c r="H442" s="72"/>
      <c r="I442" s="72"/>
      <c r="J442" s="72"/>
      <c r="K442" s="72">
        <v>1200</v>
      </c>
      <c r="L442" s="72"/>
      <c r="M442" s="72">
        <v>1208</v>
      </c>
      <c r="N442" s="72"/>
      <c r="O442" s="72">
        <v>0</v>
      </c>
      <c r="P442" s="72">
        <v>0</v>
      </c>
    </row>
    <row r="443" spans="1:16" ht="1.5" customHeight="1" hidden="1">
      <c r="A443" s="34" t="s">
        <v>52</v>
      </c>
      <c r="B443" s="26">
        <v>546</v>
      </c>
      <c r="C443" s="27" t="s">
        <v>272</v>
      </c>
      <c r="D443" s="27" t="s">
        <v>268</v>
      </c>
      <c r="E443" s="26" t="s">
        <v>80</v>
      </c>
      <c r="F443" s="27"/>
      <c r="G443" s="72">
        <f>G444</f>
        <v>0</v>
      </c>
      <c r="H443" s="72"/>
      <c r="I443" s="72"/>
      <c r="J443" s="72"/>
      <c r="K443" s="72">
        <f>K444</f>
        <v>0</v>
      </c>
      <c r="L443" s="72">
        <f>L444</f>
        <v>17000</v>
      </c>
      <c r="M443" s="72"/>
      <c r="N443" s="72"/>
      <c r="O443" s="72"/>
      <c r="P443" s="72"/>
    </row>
    <row r="444" spans="1:16" ht="12.75" hidden="1">
      <c r="A444" s="36" t="s">
        <v>302</v>
      </c>
      <c r="B444" s="26">
        <v>546</v>
      </c>
      <c r="C444" s="27" t="s">
        <v>272</v>
      </c>
      <c r="D444" s="27" t="s">
        <v>268</v>
      </c>
      <c r="E444" s="26" t="s">
        <v>80</v>
      </c>
      <c r="F444" s="27" t="s">
        <v>332</v>
      </c>
      <c r="G444" s="72"/>
      <c r="H444" s="72"/>
      <c r="I444" s="72"/>
      <c r="J444" s="72"/>
      <c r="K444" s="72">
        <v>0</v>
      </c>
      <c r="L444" s="72">
        <v>17000</v>
      </c>
      <c r="M444" s="72"/>
      <c r="N444" s="72"/>
      <c r="O444" s="72"/>
      <c r="P444" s="72"/>
    </row>
    <row r="445" spans="1:16" ht="25.5" hidden="1">
      <c r="A445" s="36" t="s">
        <v>533</v>
      </c>
      <c r="B445" s="26">
        <v>546</v>
      </c>
      <c r="C445" s="27" t="s">
        <v>272</v>
      </c>
      <c r="D445" s="27" t="s">
        <v>268</v>
      </c>
      <c r="E445" s="26" t="s">
        <v>118</v>
      </c>
      <c r="F445" s="27"/>
      <c r="G445" s="72">
        <f aca="true" t="shared" si="186" ref="G445:L445">G446</f>
        <v>0</v>
      </c>
      <c r="H445" s="72">
        <f t="shared" si="186"/>
        <v>0</v>
      </c>
      <c r="I445" s="72">
        <f t="shared" si="186"/>
        <v>0</v>
      </c>
      <c r="J445" s="72">
        <f t="shared" si="186"/>
        <v>0</v>
      </c>
      <c r="K445" s="72">
        <f t="shared" si="186"/>
        <v>1889</v>
      </c>
      <c r="L445" s="72">
        <f t="shared" si="186"/>
        <v>0</v>
      </c>
      <c r="M445" s="72"/>
      <c r="N445" s="72"/>
      <c r="O445" s="72"/>
      <c r="P445" s="72"/>
    </row>
    <row r="446" spans="1:16" ht="12.75" hidden="1">
      <c r="A446" s="36" t="s">
        <v>302</v>
      </c>
      <c r="B446" s="26">
        <v>546</v>
      </c>
      <c r="C446" s="27" t="s">
        <v>272</v>
      </c>
      <c r="D446" s="27" t="s">
        <v>268</v>
      </c>
      <c r="E446" s="26" t="s">
        <v>118</v>
      </c>
      <c r="F446" s="27" t="s">
        <v>332</v>
      </c>
      <c r="G446" s="72">
        <v>0</v>
      </c>
      <c r="H446" s="72"/>
      <c r="I446" s="72"/>
      <c r="J446" s="72"/>
      <c r="K446" s="72">
        <v>1889</v>
      </c>
      <c r="L446" s="72">
        <v>0</v>
      </c>
      <c r="M446" s="72"/>
      <c r="N446" s="72"/>
      <c r="O446" s="72"/>
      <c r="P446" s="72"/>
    </row>
    <row r="447" spans="1:16" ht="12.75">
      <c r="A447" s="25" t="s">
        <v>298</v>
      </c>
      <c r="B447" s="26">
        <v>546</v>
      </c>
      <c r="C447" s="27" t="s">
        <v>268</v>
      </c>
      <c r="D447" s="27"/>
      <c r="E447" s="27"/>
      <c r="F447" s="27"/>
      <c r="G447" s="72">
        <f>G448+G452</f>
        <v>614.2</v>
      </c>
      <c r="H447" s="72">
        <f aca="true" t="shared" si="187" ref="H447:P447">H448+H452</f>
        <v>0</v>
      </c>
      <c r="I447" s="72">
        <f t="shared" si="187"/>
        <v>0</v>
      </c>
      <c r="J447" s="72">
        <f t="shared" si="187"/>
        <v>0</v>
      </c>
      <c r="K447" s="72">
        <f t="shared" si="187"/>
        <v>300</v>
      </c>
      <c r="L447" s="72">
        <f t="shared" si="187"/>
        <v>82.2</v>
      </c>
      <c r="M447" s="72">
        <f t="shared" si="187"/>
        <v>506</v>
      </c>
      <c r="N447" s="72">
        <f t="shared" si="187"/>
        <v>108.2</v>
      </c>
      <c r="O447" s="72">
        <f t="shared" si="187"/>
        <v>566.2</v>
      </c>
      <c r="P447" s="72">
        <f t="shared" si="187"/>
        <v>566.2</v>
      </c>
    </row>
    <row r="448" spans="1:16" ht="12.75">
      <c r="A448" s="25" t="s">
        <v>335</v>
      </c>
      <c r="B448" s="26">
        <v>546</v>
      </c>
      <c r="C448" s="27" t="s">
        <v>268</v>
      </c>
      <c r="D448" s="27" t="s">
        <v>272</v>
      </c>
      <c r="E448" s="27"/>
      <c r="F448" s="27"/>
      <c r="G448" s="72">
        <f aca="true" t="shared" si="188" ref="G448:P450">G449</f>
        <v>108.2</v>
      </c>
      <c r="H448" s="72">
        <f t="shared" si="188"/>
        <v>0</v>
      </c>
      <c r="I448" s="72">
        <f t="shared" si="188"/>
        <v>0</v>
      </c>
      <c r="J448" s="72">
        <f t="shared" si="188"/>
        <v>0</v>
      </c>
      <c r="K448" s="72">
        <f t="shared" si="188"/>
        <v>0</v>
      </c>
      <c r="L448" s="72">
        <f t="shared" si="188"/>
        <v>82.2</v>
      </c>
      <c r="M448" s="72">
        <f t="shared" si="188"/>
        <v>0</v>
      </c>
      <c r="N448" s="72">
        <f t="shared" si="188"/>
        <v>108.2</v>
      </c>
      <c r="O448" s="72">
        <f t="shared" si="188"/>
        <v>108.2</v>
      </c>
      <c r="P448" s="72">
        <f t="shared" si="188"/>
        <v>108.2</v>
      </c>
    </row>
    <row r="449" spans="1:16" ht="12.75">
      <c r="A449" s="25" t="s">
        <v>380</v>
      </c>
      <c r="B449" s="26">
        <v>546</v>
      </c>
      <c r="C449" s="27" t="s">
        <v>268</v>
      </c>
      <c r="D449" s="27" t="s">
        <v>272</v>
      </c>
      <c r="E449" s="27" t="s">
        <v>414</v>
      </c>
      <c r="F449" s="27"/>
      <c r="G449" s="72">
        <f>G450</f>
        <v>108.2</v>
      </c>
      <c r="H449" s="72">
        <f t="shared" si="188"/>
        <v>0</v>
      </c>
      <c r="I449" s="72">
        <f t="shared" si="188"/>
        <v>0</v>
      </c>
      <c r="J449" s="72">
        <f t="shared" si="188"/>
        <v>0</v>
      </c>
      <c r="K449" s="72">
        <f t="shared" si="188"/>
        <v>0</v>
      </c>
      <c r="L449" s="72">
        <f t="shared" si="188"/>
        <v>82.2</v>
      </c>
      <c r="M449" s="72">
        <f t="shared" si="188"/>
        <v>0</v>
      </c>
      <c r="N449" s="72">
        <f t="shared" si="188"/>
        <v>108.2</v>
      </c>
      <c r="O449" s="72">
        <f t="shared" si="188"/>
        <v>108.2</v>
      </c>
      <c r="P449" s="72">
        <f t="shared" si="188"/>
        <v>108.2</v>
      </c>
    </row>
    <row r="450" spans="1:16" ht="38.25">
      <c r="A450" s="25" t="s">
        <v>121</v>
      </c>
      <c r="B450" s="26">
        <v>546</v>
      </c>
      <c r="C450" s="27" t="s">
        <v>268</v>
      </c>
      <c r="D450" s="27" t="s">
        <v>272</v>
      </c>
      <c r="E450" s="27" t="s">
        <v>11</v>
      </c>
      <c r="F450" s="27"/>
      <c r="G450" s="72">
        <f>G451</f>
        <v>108.2</v>
      </c>
      <c r="H450" s="72">
        <f t="shared" si="188"/>
        <v>0</v>
      </c>
      <c r="I450" s="72">
        <f t="shared" si="188"/>
        <v>0</v>
      </c>
      <c r="J450" s="72">
        <f t="shared" si="188"/>
        <v>0</v>
      </c>
      <c r="K450" s="72">
        <f t="shared" si="188"/>
        <v>0</v>
      </c>
      <c r="L450" s="72">
        <f t="shared" si="188"/>
        <v>82.2</v>
      </c>
      <c r="M450" s="72">
        <f t="shared" si="188"/>
        <v>0</v>
      </c>
      <c r="N450" s="72">
        <f t="shared" si="188"/>
        <v>108.2</v>
      </c>
      <c r="O450" s="72">
        <f t="shared" si="188"/>
        <v>108.2</v>
      </c>
      <c r="P450" s="72">
        <f t="shared" si="188"/>
        <v>108.2</v>
      </c>
    </row>
    <row r="451" spans="1:16" ht="12.75">
      <c r="A451" s="25" t="s">
        <v>173</v>
      </c>
      <c r="B451" s="26">
        <v>546</v>
      </c>
      <c r="C451" s="27" t="s">
        <v>268</v>
      </c>
      <c r="D451" s="27" t="s">
        <v>272</v>
      </c>
      <c r="E451" s="27" t="s">
        <v>11</v>
      </c>
      <c r="F451" s="27" t="s">
        <v>324</v>
      </c>
      <c r="G451" s="72">
        <f>M451+N451</f>
        <v>108.2</v>
      </c>
      <c r="H451" s="72"/>
      <c r="I451" s="72"/>
      <c r="J451" s="72"/>
      <c r="K451" s="72"/>
      <c r="L451" s="72">
        <v>82.2</v>
      </c>
      <c r="M451" s="72"/>
      <c r="N451" s="72">
        <v>108.2</v>
      </c>
      <c r="O451" s="72">
        <v>108.2</v>
      </c>
      <c r="P451" s="72">
        <v>108.2</v>
      </c>
    </row>
    <row r="452" spans="1:16" ht="12.75">
      <c r="A452" s="36" t="s">
        <v>405</v>
      </c>
      <c r="B452" s="26">
        <v>546</v>
      </c>
      <c r="C452" s="27" t="s">
        <v>268</v>
      </c>
      <c r="D452" s="27" t="s">
        <v>268</v>
      </c>
      <c r="E452" s="27"/>
      <c r="F452" s="27"/>
      <c r="G452" s="72">
        <f>G453</f>
        <v>506</v>
      </c>
      <c r="H452" s="72">
        <f aca="true" t="shared" si="189" ref="H452:P452">H453</f>
        <v>0</v>
      </c>
      <c r="I452" s="72">
        <f t="shared" si="189"/>
        <v>0</v>
      </c>
      <c r="J452" s="72">
        <f t="shared" si="189"/>
        <v>0</v>
      </c>
      <c r="K452" s="72">
        <f t="shared" si="189"/>
        <v>300</v>
      </c>
      <c r="L452" s="72">
        <f t="shared" si="189"/>
        <v>0</v>
      </c>
      <c r="M452" s="72">
        <f t="shared" si="189"/>
        <v>506</v>
      </c>
      <c r="N452" s="72">
        <f t="shared" si="189"/>
        <v>0</v>
      </c>
      <c r="O452" s="72">
        <f t="shared" si="189"/>
        <v>458</v>
      </c>
      <c r="P452" s="72">
        <f t="shared" si="189"/>
        <v>458</v>
      </c>
    </row>
    <row r="453" spans="1:16" ht="27" customHeight="1">
      <c r="A453" s="36" t="s">
        <v>196</v>
      </c>
      <c r="B453" s="26">
        <v>546</v>
      </c>
      <c r="C453" s="27" t="s">
        <v>268</v>
      </c>
      <c r="D453" s="27" t="s">
        <v>268</v>
      </c>
      <c r="E453" s="27" t="s">
        <v>473</v>
      </c>
      <c r="F453" s="27"/>
      <c r="G453" s="72">
        <f>G454+G457</f>
        <v>506</v>
      </c>
      <c r="H453" s="72">
        <f aca="true" t="shared" si="190" ref="H453:N453">H454+H457</f>
        <v>0</v>
      </c>
      <c r="I453" s="72">
        <f t="shared" si="190"/>
        <v>0</v>
      </c>
      <c r="J453" s="72">
        <f t="shared" si="190"/>
        <v>0</v>
      </c>
      <c r="K453" s="72">
        <f t="shared" si="190"/>
        <v>300</v>
      </c>
      <c r="L453" s="72">
        <f t="shared" si="190"/>
        <v>0</v>
      </c>
      <c r="M453" s="72">
        <f t="shared" si="190"/>
        <v>506</v>
      </c>
      <c r="N453" s="72">
        <f t="shared" si="190"/>
        <v>0</v>
      </c>
      <c r="O453" s="72">
        <f aca="true" t="shared" si="191" ref="O453:P457">O454</f>
        <v>458</v>
      </c>
      <c r="P453" s="72">
        <f t="shared" si="191"/>
        <v>458</v>
      </c>
    </row>
    <row r="454" spans="1:16" ht="19.5" customHeight="1" hidden="1">
      <c r="A454" s="36" t="s">
        <v>48</v>
      </c>
      <c r="B454" s="26">
        <v>546</v>
      </c>
      <c r="C454" s="27" t="s">
        <v>268</v>
      </c>
      <c r="D454" s="27" t="s">
        <v>268</v>
      </c>
      <c r="E454" s="27" t="s">
        <v>49</v>
      </c>
      <c r="F454" s="27"/>
      <c r="G454" s="72">
        <f>G455</f>
        <v>0</v>
      </c>
      <c r="H454" s="72">
        <f aca="true" t="shared" si="192" ref="H454:N455">H455</f>
        <v>0</v>
      </c>
      <c r="I454" s="72">
        <f t="shared" si="192"/>
        <v>0</v>
      </c>
      <c r="J454" s="72">
        <f t="shared" si="192"/>
        <v>0</v>
      </c>
      <c r="K454" s="72">
        <f t="shared" si="192"/>
        <v>300</v>
      </c>
      <c r="L454" s="72">
        <f t="shared" si="192"/>
        <v>0</v>
      </c>
      <c r="M454" s="72">
        <f t="shared" si="192"/>
        <v>0</v>
      </c>
      <c r="N454" s="72">
        <f t="shared" si="192"/>
        <v>0</v>
      </c>
      <c r="O454" s="72">
        <f t="shared" si="191"/>
        <v>458</v>
      </c>
      <c r="P454" s="72">
        <f t="shared" si="191"/>
        <v>458</v>
      </c>
    </row>
    <row r="455" spans="1:16" ht="20.25" customHeight="1" hidden="1">
      <c r="A455" s="31" t="s">
        <v>404</v>
      </c>
      <c r="B455" s="26">
        <v>546</v>
      </c>
      <c r="C455" s="27" t="s">
        <v>268</v>
      </c>
      <c r="D455" s="27" t="s">
        <v>268</v>
      </c>
      <c r="E455" s="27" t="s">
        <v>50</v>
      </c>
      <c r="F455" s="27"/>
      <c r="G455" s="72">
        <f>G456</f>
        <v>0</v>
      </c>
      <c r="H455" s="72">
        <f t="shared" si="192"/>
        <v>0</v>
      </c>
      <c r="I455" s="72">
        <f t="shared" si="192"/>
        <v>0</v>
      </c>
      <c r="J455" s="72">
        <f t="shared" si="192"/>
        <v>0</v>
      </c>
      <c r="K455" s="72">
        <f t="shared" si="192"/>
        <v>300</v>
      </c>
      <c r="L455" s="72">
        <f t="shared" si="192"/>
        <v>0</v>
      </c>
      <c r="M455" s="72">
        <f t="shared" si="192"/>
        <v>0</v>
      </c>
      <c r="N455" s="72">
        <f t="shared" si="192"/>
        <v>0</v>
      </c>
      <c r="O455" s="72">
        <f t="shared" si="191"/>
        <v>458</v>
      </c>
      <c r="P455" s="72">
        <f t="shared" si="191"/>
        <v>458</v>
      </c>
    </row>
    <row r="456" spans="1:16" ht="24.75" customHeight="1" hidden="1">
      <c r="A456" s="36" t="s">
        <v>302</v>
      </c>
      <c r="B456" s="26">
        <v>546</v>
      </c>
      <c r="C456" s="27" t="s">
        <v>268</v>
      </c>
      <c r="D456" s="27" t="s">
        <v>268</v>
      </c>
      <c r="E456" s="27" t="s">
        <v>50</v>
      </c>
      <c r="F456" s="27"/>
      <c r="G456" s="72">
        <f>M456+N456</f>
        <v>0</v>
      </c>
      <c r="H456" s="72"/>
      <c r="I456" s="72"/>
      <c r="J456" s="72"/>
      <c r="K456" s="72">
        <v>300</v>
      </c>
      <c r="L456" s="72"/>
      <c r="M456" s="72"/>
      <c r="N456" s="72"/>
      <c r="O456" s="72">
        <f t="shared" si="191"/>
        <v>458</v>
      </c>
      <c r="P456" s="72">
        <f t="shared" si="191"/>
        <v>458</v>
      </c>
    </row>
    <row r="457" spans="1:16" ht="16.5" customHeight="1">
      <c r="A457" s="38" t="s">
        <v>541</v>
      </c>
      <c r="B457" s="26">
        <v>546</v>
      </c>
      <c r="C457" s="27" t="s">
        <v>268</v>
      </c>
      <c r="D457" s="27" t="s">
        <v>268</v>
      </c>
      <c r="E457" s="27" t="s">
        <v>542</v>
      </c>
      <c r="F457" s="27"/>
      <c r="G457" s="72">
        <f>G458</f>
        <v>506</v>
      </c>
      <c r="H457" s="72">
        <f aca="true" t="shared" si="193" ref="H457:N457">H458</f>
        <v>0</v>
      </c>
      <c r="I457" s="72">
        <f t="shared" si="193"/>
        <v>0</v>
      </c>
      <c r="J457" s="72">
        <f t="shared" si="193"/>
        <v>0</v>
      </c>
      <c r="K457" s="72">
        <f t="shared" si="193"/>
        <v>0</v>
      </c>
      <c r="L457" s="72">
        <f t="shared" si="193"/>
        <v>0</v>
      </c>
      <c r="M457" s="72">
        <f t="shared" si="193"/>
        <v>506</v>
      </c>
      <c r="N457" s="72">
        <f t="shared" si="193"/>
        <v>0</v>
      </c>
      <c r="O457" s="72">
        <f t="shared" si="191"/>
        <v>458</v>
      </c>
      <c r="P457" s="72">
        <f t="shared" si="191"/>
        <v>458</v>
      </c>
    </row>
    <row r="458" spans="1:16" ht="16.5" customHeight="1">
      <c r="A458" s="38" t="s">
        <v>404</v>
      </c>
      <c r="B458" s="26">
        <v>546</v>
      </c>
      <c r="C458" s="27" t="s">
        <v>268</v>
      </c>
      <c r="D458" s="27" t="s">
        <v>268</v>
      </c>
      <c r="E458" s="26" t="s">
        <v>543</v>
      </c>
      <c r="F458" s="27"/>
      <c r="G458" s="72">
        <f>G459+G460+G461</f>
        <v>506</v>
      </c>
      <c r="H458" s="72">
        <f aca="true" t="shared" si="194" ref="H458:P458">H459+H460+H461</f>
        <v>0</v>
      </c>
      <c r="I458" s="72">
        <f t="shared" si="194"/>
        <v>0</v>
      </c>
      <c r="J458" s="72">
        <f t="shared" si="194"/>
        <v>0</v>
      </c>
      <c r="K458" s="72">
        <f t="shared" si="194"/>
        <v>0</v>
      </c>
      <c r="L458" s="72">
        <f t="shared" si="194"/>
        <v>0</v>
      </c>
      <c r="M458" s="72">
        <f t="shared" si="194"/>
        <v>506</v>
      </c>
      <c r="N458" s="72">
        <f t="shared" si="194"/>
        <v>0</v>
      </c>
      <c r="O458" s="72">
        <f t="shared" si="194"/>
        <v>458</v>
      </c>
      <c r="P458" s="72">
        <f t="shared" si="194"/>
        <v>458</v>
      </c>
    </row>
    <row r="459" spans="1:16" ht="16.5" customHeight="1">
      <c r="A459" s="36" t="s">
        <v>173</v>
      </c>
      <c r="B459" s="26">
        <v>546</v>
      </c>
      <c r="C459" s="27" t="s">
        <v>268</v>
      </c>
      <c r="D459" s="27" t="s">
        <v>268</v>
      </c>
      <c r="E459" s="26" t="s">
        <v>543</v>
      </c>
      <c r="F459" s="27" t="s">
        <v>324</v>
      </c>
      <c r="G459" s="72">
        <f>M459+N459</f>
        <v>360</v>
      </c>
      <c r="H459" s="72"/>
      <c r="I459" s="72"/>
      <c r="J459" s="72"/>
      <c r="K459" s="72"/>
      <c r="L459" s="72"/>
      <c r="M459" s="72">
        <v>360</v>
      </c>
      <c r="N459" s="72"/>
      <c r="O459" s="72">
        <v>360</v>
      </c>
      <c r="P459" s="72">
        <v>360</v>
      </c>
    </row>
    <row r="460" spans="1:16" ht="16.5" customHeight="1">
      <c r="A460" s="36" t="s">
        <v>564</v>
      </c>
      <c r="B460" s="26">
        <v>546</v>
      </c>
      <c r="C460" s="27" t="s">
        <v>268</v>
      </c>
      <c r="D460" s="27" t="s">
        <v>268</v>
      </c>
      <c r="E460" s="26" t="s">
        <v>543</v>
      </c>
      <c r="F460" s="27" t="s">
        <v>563</v>
      </c>
      <c r="G460" s="72">
        <f>M460+N460</f>
        <v>116</v>
      </c>
      <c r="H460" s="72"/>
      <c r="I460" s="72"/>
      <c r="J460" s="72"/>
      <c r="K460" s="72"/>
      <c r="L460" s="72"/>
      <c r="M460" s="72">
        <v>116</v>
      </c>
      <c r="N460" s="72"/>
      <c r="O460" s="72">
        <v>68</v>
      </c>
      <c r="P460" s="72">
        <v>68</v>
      </c>
    </row>
    <row r="461" spans="1:16" ht="16.5" customHeight="1">
      <c r="A461" s="36" t="s">
        <v>333</v>
      </c>
      <c r="B461" s="26">
        <v>546</v>
      </c>
      <c r="C461" s="27" t="s">
        <v>268</v>
      </c>
      <c r="D461" s="27" t="s">
        <v>268</v>
      </c>
      <c r="E461" s="26" t="s">
        <v>543</v>
      </c>
      <c r="F461" s="27" t="s">
        <v>329</v>
      </c>
      <c r="G461" s="72">
        <f>M461+N461</f>
        <v>30</v>
      </c>
      <c r="H461" s="72"/>
      <c r="I461" s="72"/>
      <c r="J461" s="72"/>
      <c r="K461" s="72"/>
      <c r="L461" s="72"/>
      <c r="M461" s="72">
        <v>30</v>
      </c>
      <c r="N461" s="72"/>
      <c r="O461" s="72">
        <v>30</v>
      </c>
      <c r="P461" s="72">
        <v>30</v>
      </c>
    </row>
    <row r="462" spans="1:16" ht="12.75">
      <c r="A462" s="25" t="s">
        <v>280</v>
      </c>
      <c r="B462" s="26">
        <v>546</v>
      </c>
      <c r="C462" s="27" t="s">
        <v>269</v>
      </c>
      <c r="D462" s="27"/>
      <c r="E462" s="27"/>
      <c r="F462" s="27"/>
      <c r="G462" s="72">
        <f>G463+G470</f>
        <v>5623.3</v>
      </c>
      <c r="H462" s="72">
        <f aca="true" t="shared" si="195" ref="H462:N462">H463+H470</f>
        <v>0</v>
      </c>
      <c r="I462" s="72">
        <f t="shared" si="195"/>
        <v>0</v>
      </c>
      <c r="J462" s="72">
        <f t="shared" si="195"/>
        <v>0</v>
      </c>
      <c r="K462" s="72">
        <f t="shared" si="195"/>
        <v>2008.9</v>
      </c>
      <c r="L462" s="72">
        <f t="shared" si="195"/>
        <v>0</v>
      </c>
      <c r="M462" s="72">
        <f t="shared" si="195"/>
        <v>2263.9</v>
      </c>
      <c r="N462" s="72">
        <f t="shared" si="195"/>
        <v>3359.4</v>
      </c>
      <c r="O462" s="72">
        <f>O463+O470</f>
        <v>2301</v>
      </c>
      <c r="P462" s="72">
        <f>P463+P470</f>
        <v>2357</v>
      </c>
    </row>
    <row r="463" spans="1:16" ht="12.75">
      <c r="A463" s="25" t="s">
        <v>285</v>
      </c>
      <c r="B463" s="26">
        <v>546</v>
      </c>
      <c r="C463" s="27" t="s">
        <v>269</v>
      </c>
      <c r="D463" s="27" t="s">
        <v>263</v>
      </c>
      <c r="E463" s="27"/>
      <c r="F463" s="27"/>
      <c r="G463" s="72">
        <f>G465</f>
        <v>1669.2</v>
      </c>
      <c r="H463" s="72">
        <f aca="true" t="shared" si="196" ref="H463:P463">H465</f>
        <v>0</v>
      </c>
      <c r="I463" s="72">
        <f t="shared" si="196"/>
        <v>0</v>
      </c>
      <c r="J463" s="72">
        <f t="shared" si="196"/>
        <v>0</v>
      </c>
      <c r="K463" s="72">
        <f t="shared" si="196"/>
        <v>1605</v>
      </c>
      <c r="L463" s="72">
        <f t="shared" si="196"/>
        <v>0</v>
      </c>
      <c r="M463" s="72">
        <f t="shared" si="196"/>
        <v>1669.2</v>
      </c>
      <c r="N463" s="72">
        <f t="shared" si="196"/>
        <v>0</v>
      </c>
      <c r="O463" s="72">
        <f t="shared" si="196"/>
        <v>1669.2</v>
      </c>
      <c r="P463" s="72">
        <f t="shared" si="196"/>
        <v>1669.2</v>
      </c>
    </row>
    <row r="464" spans="1:16" ht="25.5">
      <c r="A464" s="25" t="s">
        <v>37</v>
      </c>
      <c r="B464" s="26">
        <v>546</v>
      </c>
      <c r="C464" s="27" t="s">
        <v>269</v>
      </c>
      <c r="D464" s="27" t="s">
        <v>263</v>
      </c>
      <c r="E464" s="27" t="s">
        <v>12</v>
      </c>
      <c r="F464" s="27"/>
      <c r="G464" s="72">
        <f aca="true" t="shared" si="197" ref="G464:P464">G465</f>
        <v>1669.2</v>
      </c>
      <c r="H464" s="72">
        <f t="shared" si="197"/>
        <v>0</v>
      </c>
      <c r="I464" s="72">
        <f t="shared" si="197"/>
        <v>0</v>
      </c>
      <c r="J464" s="72">
        <f t="shared" si="197"/>
        <v>0</v>
      </c>
      <c r="K464" s="72">
        <f t="shared" si="197"/>
        <v>1605</v>
      </c>
      <c r="L464" s="72">
        <f t="shared" si="197"/>
        <v>0</v>
      </c>
      <c r="M464" s="72">
        <f t="shared" si="197"/>
        <v>1669.2</v>
      </c>
      <c r="N464" s="72">
        <f t="shared" si="197"/>
        <v>0</v>
      </c>
      <c r="O464" s="72">
        <f t="shared" si="197"/>
        <v>1669.2</v>
      </c>
      <c r="P464" s="72">
        <f t="shared" si="197"/>
        <v>1669.2</v>
      </c>
    </row>
    <row r="465" spans="1:16" ht="12.75">
      <c r="A465" s="25" t="s">
        <v>66</v>
      </c>
      <c r="B465" s="26">
        <v>546</v>
      </c>
      <c r="C465" s="27" t="s">
        <v>269</v>
      </c>
      <c r="D465" s="27" t="s">
        <v>263</v>
      </c>
      <c r="E465" s="27" t="s">
        <v>67</v>
      </c>
      <c r="F465" s="27"/>
      <c r="G465" s="72">
        <f>G467</f>
        <v>1669.2</v>
      </c>
      <c r="H465" s="72">
        <f aca="true" t="shared" si="198" ref="H465:P465">H467</f>
        <v>0</v>
      </c>
      <c r="I465" s="72">
        <f t="shared" si="198"/>
        <v>0</v>
      </c>
      <c r="J465" s="72">
        <f t="shared" si="198"/>
        <v>0</v>
      </c>
      <c r="K465" s="72">
        <f t="shared" si="198"/>
        <v>1605</v>
      </c>
      <c r="L465" s="72">
        <f t="shared" si="198"/>
        <v>0</v>
      </c>
      <c r="M465" s="72">
        <f t="shared" si="198"/>
        <v>1669.2</v>
      </c>
      <c r="N465" s="72">
        <f t="shared" si="198"/>
        <v>0</v>
      </c>
      <c r="O465" s="72">
        <f t="shared" si="198"/>
        <v>1669.2</v>
      </c>
      <c r="P465" s="72">
        <f t="shared" si="198"/>
        <v>1669.2</v>
      </c>
    </row>
    <row r="466" spans="1:16" ht="12.75">
      <c r="A466" s="25" t="s">
        <v>70</v>
      </c>
      <c r="B466" s="26">
        <v>546</v>
      </c>
      <c r="C466" s="27" t="s">
        <v>269</v>
      </c>
      <c r="D466" s="27" t="s">
        <v>263</v>
      </c>
      <c r="E466" s="27" t="s">
        <v>71</v>
      </c>
      <c r="F466" s="27"/>
      <c r="G466" s="72">
        <f>G467</f>
        <v>1669.2</v>
      </c>
      <c r="H466" s="72">
        <f aca="true" t="shared" si="199" ref="H466:P466">H467</f>
        <v>0</v>
      </c>
      <c r="I466" s="72">
        <f t="shared" si="199"/>
        <v>0</v>
      </c>
      <c r="J466" s="72">
        <f t="shared" si="199"/>
        <v>0</v>
      </c>
      <c r="K466" s="72">
        <f t="shared" si="199"/>
        <v>1605</v>
      </c>
      <c r="L466" s="72">
        <f t="shared" si="199"/>
        <v>0</v>
      </c>
      <c r="M466" s="72">
        <f t="shared" si="199"/>
        <v>1669.2</v>
      </c>
      <c r="N466" s="72">
        <f t="shared" si="199"/>
        <v>0</v>
      </c>
      <c r="O466" s="72">
        <f t="shared" si="199"/>
        <v>1669.2</v>
      </c>
      <c r="P466" s="72">
        <f t="shared" si="199"/>
        <v>1669.2</v>
      </c>
    </row>
    <row r="467" spans="1:16" ht="25.5">
      <c r="A467" s="25" t="s">
        <v>515</v>
      </c>
      <c r="B467" s="26">
        <v>546</v>
      </c>
      <c r="C467" s="27" t="s">
        <v>269</v>
      </c>
      <c r="D467" s="27" t="s">
        <v>263</v>
      </c>
      <c r="E467" s="27" t="s">
        <v>167</v>
      </c>
      <c r="F467" s="27"/>
      <c r="G467" s="72">
        <f>G469+G468</f>
        <v>1669.2</v>
      </c>
      <c r="H467" s="72">
        <f aca="true" t="shared" si="200" ref="H467:P467">H469+H468</f>
        <v>0</v>
      </c>
      <c r="I467" s="72">
        <f t="shared" si="200"/>
        <v>0</v>
      </c>
      <c r="J467" s="72">
        <f t="shared" si="200"/>
        <v>0</v>
      </c>
      <c r="K467" s="72">
        <f t="shared" si="200"/>
        <v>1605</v>
      </c>
      <c r="L467" s="72">
        <f t="shared" si="200"/>
        <v>0</v>
      </c>
      <c r="M467" s="72">
        <f t="shared" si="200"/>
        <v>1669.2</v>
      </c>
      <c r="N467" s="72">
        <f t="shared" si="200"/>
        <v>0</v>
      </c>
      <c r="O467" s="72">
        <f t="shared" si="200"/>
        <v>1669.2</v>
      </c>
      <c r="P467" s="72">
        <f t="shared" si="200"/>
        <v>1669.2</v>
      </c>
    </row>
    <row r="468" spans="1:16" ht="12.75">
      <c r="A468" s="25" t="s">
        <v>173</v>
      </c>
      <c r="B468" s="26">
        <v>546</v>
      </c>
      <c r="C468" s="27" t="s">
        <v>269</v>
      </c>
      <c r="D468" s="27" t="s">
        <v>263</v>
      </c>
      <c r="E468" s="27" t="s">
        <v>167</v>
      </c>
      <c r="F468" s="27" t="s">
        <v>324</v>
      </c>
      <c r="G468" s="72">
        <f>M468+N468</f>
        <v>8.4</v>
      </c>
      <c r="H468" s="72"/>
      <c r="I468" s="72"/>
      <c r="J468" s="72"/>
      <c r="K468" s="72"/>
      <c r="L468" s="72"/>
      <c r="M468" s="72">
        <v>8.4</v>
      </c>
      <c r="N468" s="72"/>
      <c r="O468" s="72">
        <v>8.4</v>
      </c>
      <c r="P468" s="72">
        <v>8.4</v>
      </c>
    </row>
    <row r="469" spans="1:16" ht="12.75">
      <c r="A469" s="25" t="s">
        <v>169</v>
      </c>
      <c r="B469" s="26">
        <v>546</v>
      </c>
      <c r="C469" s="27" t="s">
        <v>269</v>
      </c>
      <c r="D469" s="27" t="s">
        <v>263</v>
      </c>
      <c r="E469" s="27" t="s">
        <v>167</v>
      </c>
      <c r="F469" s="27" t="s">
        <v>362</v>
      </c>
      <c r="G469" s="72">
        <f>M469+N469</f>
        <v>1660.8</v>
      </c>
      <c r="H469" s="72"/>
      <c r="I469" s="72"/>
      <c r="J469" s="72"/>
      <c r="K469" s="72">
        <v>1605</v>
      </c>
      <c r="L469" s="72">
        <v>0</v>
      </c>
      <c r="M469" s="72">
        <v>1660.8</v>
      </c>
      <c r="N469" s="72"/>
      <c r="O469" s="72">
        <v>1660.8</v>
      </c>
      <c r="P469" s="72">
        <v>1660.8</v>
      </c>
    </row>
    <row r="470" spans="1:16" ht="12.75">
      <c r="A470" s="25" t="s">
        <v>282</v>
      </c>
      <c r="B470" s="26">
        <v>546</v>
      </c>
      <c r="C470" s="27" t="s">
        <v>269</v>
      </c>
      <c r="D470" s="27" t="s">
        <v>266</v>
      </c>
      <c r="E470" s="27"/>
      <c r="F470" s="27"/>
      <c r="G470" s="72">
        <f>G471+G480</f>
        <v>3954.1000000000004</v>
      </c>
      <c r="H470" s="72">
        <f aca="true" t="shared" si="201" ref="H470:P470">H471+H480</f>
        <v>0</v>
      </c>
      <c r="I470" s="72">
        <f t="shared" si="201"/>
        <v>0</v>
      </c>
      <c r="J470" s="72">
        <f t="shared" si="201"/>
        <v>0</v>
      </c>
      <c r="K470" s="72">
        <f t="shared" si="201"/>
        <v>403.9</v>
      </c>
      <c r="L470" s="72">
        <f t="shared" si="201"/>
        <v>0</v>
      </c>
      <c r="M470" s="72">
        <f t="shared" si="201"/>
        <v>594.7</v>
      </c>
      <c r="N470" s="72">
        <f t="shared" si="201"/>
        <v>3359.4</v>
      </c>
      <c r="O470" s="72">
        <f t="shared" si="201"/>
        <v>631.8</v>
      </c>
      <c r="P470" s="72">
        <f t="shared" si="201"/>
        <v>687.8</v>
      </c>
    </row>
    <row r="471" spans="1:16" ht="25.5">
      <c r="A471" s="25" t="s">
        <v>37</v>
      </c>
      <c r="B471" s="26">
        <v>546</v>
      </c>
      <c r="C471" s="27" t="s">
        <v>269</v>
      </c>
      <c r="D471" s="27" t="s">
        <v>266</v>
      </c>
      <c r="E471" s="27" t="s">
        <v>12</v>
      </c>
      <c r="F471" s="27"/>
      <c r="G471" s="72">
        <f>G472</f>
        <v>399.3</v>
      </c>
      <c r="H471" s="72">
        <f aca="true" t="shared" si="202" ref="H471:P471">H472</f>
        <v>0</v>
      </c>
      <c r="I471" s="72">
        <f t="shared" si="202"/>
        <v>0</v>
      </c>
      <c r="J471" s="72">
        <f t="shared" si="202"/>
        <v>0</v>
      </c>
      <c r="K471" s="72">
        <f t="shared" si="202"/>
        <v>403.9</v>
      </c>
      <c r="L471" s="72">
        <f t="shared" si="202"/>
        <v>0</v>
      </c>
      <c r="M471" s="72">
        <f t="shared" si="202"/>
        <v>399.3</v>
      </c>
      <c r="N471" s="72">
        <f t="shared" si="202"/>
        <v>0</v>
      </c>
      <c r="O471" s="72">
        <f t="shared" si="202"/>
        <v>399.3</v>
      </c>
      <c r="P471" s="72">
        <f t="shared" si="202"/>
        <v>399.3</v>
      </c>
    </row>
    <row r="472" spans="1:16" ht="12.75">
      <c r="A472" s="25" t="s">
        <v>66</v>
      </c>
      <c r="B472" s="26">
        <v>546</v>
      </c>
      <c r="C472" s="27" t="s">
        <v>269</v>
      </c>
      <c r="D472" s="27" t="s">
        <v>266</v>
      </c>
      <c r="E472" s="27" t="s">
        <v>67</v>
      </c>
      <c r="F472" s="27"/>
      <c r="G472" s="72">
        <f aca="true" t="shared" si="203" ref="G472:P472">G473+G477</f>
        <v>399.3</v>
      </c>
      <c r="H472" s="72">
        <f t="shared" si="203"/>
        <v>0</v>
      </c>
      <c r="I472" s="72">
        <f t="shared" si="203"/>
        <v>0</v>
      </c>
      <c r="J472" s="72">
        <f t="shared" si="203"/>
        <v>0</v>
      </c>
      <c r="K472" s="72">
        <f t="shared" si="203"/>
        <v>403.9</v>
      </c>
      <c r="L472" s="72">
        <f t="shared" si="203"/>
        <v>0</v>
      </c>
      <c r="M472" s="72">
        <f t="shared" si="203"/>
        <v>399.3</v>
      </c>
      <c r="N472" s="72">
        <f t="shared" si="203"/>
        <v>0</v>
      </c>
      <c r="O472" s="72">
        <f t="shared" si="203"/>
        <v>399.3</v>
      </c>
      <c r="P472" s="72">
        <f t="shared" si="203"/>
        <v>399.3</v>
      </c>
    </row>
    <row r="473" spans="1:16" ht="25.5">
      <c r="A473" s="25" t="s">
        <v>39</v>
      </c>
      <c r="B473" s="26">
        <v>546</v>
      </c>
      <c r="C473" s="27" t="s">
        <v>269</v>
      </c>
      <c r="D473" s="27" t="s">
        <v>266</v>
      </c>
      <c r="E473" s="27" t="s">
        <v>69</v>
      </c>
      <c r="F473" s="27"/>
      <c r="G473" s="72">
        <f>G474</f>
        <v>233.70000000000002</v>
      </c>
      <c r="H473" s="72">
        <f aca="true" t="shared" si="204" ref="H473:P473">H474</f>
        <v>0</v>
      </c>
      <c r="I473" s="72">
        <f t="shared" si="204"/>
        <v>0</v>
      </c>
      <c r="J473" s="72">
        <f t="shared" si="204"/>
        <v>0</v>
      </c>
      <c r="K473" s="72">
        <f t="shared" si="204"/>
        <v>233.70000000000002</v>
      </c>
      <c r="L473" s="72">
        <f t="shared" si="204"/>
        <v>0</v>
      </c>
      <c r="M473" s="72">
        <f t="shared" si="204"/>
        <v>233.70000000000002</v>
      </c>
      <c r="N473" s="72">
        <f t="shared" si="204"/>
        <v>0</v>
      </c>
      <c r="O473" s="72">
        <f t="shared" si="204"/>
        <v>233.70000000000002</v>
      </c>
      <c r="P473" s="72">
        <f t="shared" si="204"/>
        <v>233.70000000000002</v>
      </c>
    </row>
    <row r="474" spans="1:16" ht="25.5">
      <c r="A474" s="36" t="s">
        <v>51</v>
      </c>
      <c r="B474" s="26">
        <v>546</v>
      </c>
      <c r="C474" s="27" t="s">
        <v>269</v>
      </c>
      <c r="D474" s="27" t="s">
        <v>266</v>
      </c>
      <c r="E474" s="27" t="s">
        <v>68</v>
      </c>
      <c r="F474" s="27"/>
      <c r="G474" s="72">
        <f>G475+G476</f>
        <v>233.70000000000002</v>
      </c>
      <c r="H474" s="72">
        <f aca="true" t="shared" si="205" ref="H474:P474">H475+H476</f>
        <v>0</v>
      </c>
      <c r="I474" s="72">
        <f t="shared" si="205"/>
        <v>0</v>
      </c>
      <c r="J474" s="72">
        <f t="shared" si="205"/>
        <v>0</v>
      </c>
      <c r="K474" s="72">
        <f t="shared" si="205"/>
        <v>233.70000000000002</v>
      </c>
      <c r="L474" s="72">
        <f t="shared" si="205"/>
        <v>0</v>
      </c>
      <c r="M474" s="72">
        <f t="shared" si="205"/>
        <v>233.70000000000002</v>
      </c>
      <c r="N474" s="72">
        <f t="shared" si="205"/>
        <v>0</v>
      </c>
      <c r="O474" s="72">
        <f t="shared" si="205"/>
        <v>233.70000000000002</v>
      </c>
      <c r="P474" s="72">
        <f t="shared" si="205"/>
        <v>233.70000000000002</v>
      </c>
    </row>
    <row r="475" spans="1:16" ht="12.75">
      <c r="A475" s="25" t="s">
        <v>173</v>
      </c>
      <c r="B475" s="26">
        <v>546</v>
      </c>
      <c r="C475" s="26">
        <v>10</v>
      </c>
      <c r="D475" s="27" t="s">
        <v>266</v>
      </c>
      <c r="E475" s="27" t="s">
        <v>68</v>
      </c>
      <c r="F475" s="27" t="s">
        <v>324</v>
      </c>
      <c r="G475" s="72">
        <f>M475+N475</f>
        <v>11.3</v>
      </c>
      <c r="H475" s="72"/>
      <c r="I475" s="72"/>
      <c r="J475" s="72"/>
      <c r="K475" s="72">
        <v>11.3</v>
      </c>
      <c r="L475" s="72"/>
      <c r="M475" s="72">
        <v>11.3</v>
      </c>
      <c r="N475" s="72"/>
      <c r="O475" s="72">
        <v>11.3</v>
      </c>
      <c r="P475" s="72">
        <v>11.3</v>
      </c>
    </row>
    <row r="476" spans="1:16" ht="12.75">
      <c r="A476" s="25" t="s">
        <v>388</v>
      </c>
      <c r="B476" s="26">
        <v>546</v>
      </c>
      <c r="C476" s="26">
        <v>10</v>
      </c>
      <c r="D476" s="27" t="s">
        <v>266</v>
      </c>
      <c r="E476" s="27" t="s">
        <v>68</v>
      </c>
      <c r="F476" s="27" t="s">
        <v>387</v>
      </c>
      <c r="G476" s="72">
        <f>M476+N476</f>
        <v>222.4</v>
      </c>
      <c r="H476" s="72"/>
      <c r="I476" s="72"/>
      <c r="J476" s="72"/>
      <c r="K476" s="72">
        <v>222.4</v>
      </c>
      <c r="L476" s="72"/>
      <c r="M476" s="72">
        <v>222.4</v>
      </c>
      <c r="N476" s="72"/>
      <c r="O476" s="72">
        <v>222.4</v>
      </c>
      <c r="P476" s="72">
        <v>222.4</v>
      </c>
    </row>
    <row r="477" spans="1:16" ht="12.75">
      <c r="A477" s="25" t="s">
        <v>174</v>
      </c>
      <c r="B477" s="26">
        <v>546</v>
      </c>
      <c r="C477" s="26">
        <v>10</v>
      </c>
      <c r="D477" s="27" t="s">
        <v>266</v>
      </c>
      <c r="E477" s="27" t="s">
        <v>71</v>
      </c>
      <c r="F477" s="27"/>
      <c r="G477" s="72">
        <f>G478</f>
        <v>165.6</v>
      </c>
      <c r="H477" s="72">
        <f aca="true" t="shared" si="206" ref="H477:P478">H478</f>
        <v>0</v>
      </c>
      <c r="I477" s="72">
        <f t="shared" si="206"/>
        <v>0</v>
      </c>
      <c r="J477" s="72">
        <f t="shared" si="206"/>
        <v>0</v>
      </c>
      <c r="K477" s="72">
        <f t="shared" si="206"/>
        <v>170.2</v>
      </c>
      <c r="L477" s="72">
        <f t="shared" si="206"/>
        <v>0</v>
      </c>
      <c r="M477" s="72">
        <f t="shared" si="206"/>
        <v>165.6</v>
      </c>
      <c r="N477" s="72">
        <f t="shared" si="206"/>
        <v>0</v>
      </c>
      <c r="O477" s="72">
        <f t="shared" si="206"/>
        <v>165.6</v>
      </c>
      <c r="P477" s="72">
        <f t="shared" si="206"/>
        <v>165.6</v>
      </c>
    </row>
    <row r="478" spans="1:16" ht="25.5">
      <c r="A478" s="25" t="s">
        <v>516</v>
      </c>
      <c r="B478" s="26">
        <v>546</v>
      </c>
      <c r="C478" s="26">
        <v>10</v>
      </c>
      <c r="D478" s="27" t="s">
        <v>266</v>
      </c>
      <c r="E478" s="27" t="s">
        <v>165</v>
      </c>
      <c r="F478" s="27"/>
      <c r="G478" s="72">
        <f>G479</f>
        <v>165.6</v>
      </c>
      <c r="H478" s="72">
        <f t="shared" si="206"/>
        <v>0</v>
      </c>
      <c r="I478" s="72">
        <f t="shared" si="206"/>
        <v>0</v>
      </c>
      <c r="J478" s="72">
        <f t="shared" si="206"/>
        <v>0</v>
      </c>
      <c r="K478" s="72">
        <f t="shared" si="206"/>
        <v>170.2</v>
      </c>
      <c r="L478" s="72">
        <f t="shared" si="206"/>
        <v>0</v>
      </c>
      <c r="M478" s="72">
        <f t="shared" si="206"/>
        <v>165.6</v>
      </c>
      <c r="N478" s="72">
        <f t="shared" si="206"/>
        <v>0</v>
      </c>
      <c r="O478" s="72">
        <f t="shared" si="206"/>
        <v>165.6</v>
      </c>
      <c r="P478" s="72">
        <f t="shared" si="206"/>
        <v>165.6</v>
      </c>
    </row>
    <row r="479" spans="1:16" ht="19.5" customHeight="1">
      <c r="A479" s="25" t="s">
        <v>169</v>
      </c>
      <c r="B479" s="26">
        <v>546</v>
      </c>
      <c r="C479" s="26">
        <v>10</v>
      </c>
      <c r="D479" s="27" t="s">
        <v>266</v>
      </c>
      <c r="E479" s="27" t="s">
        <v>166</v>
      </c>
      <c r="F479" s="27" t="s">
        <v>362</v>
      </c>
      <c r="G479" s="72">
        <f>M479+N479</f>
        <v>165.6</v>
      </c>
      <c r="H479" s="72"/>
      <c r="I479" s="72"/>
      <c r="J479" s="72"/>
      <c r="K479" s="72">
        <v>170.2</v>
      </c>
      <c r="L479" s="72"/>
      <c r="M479" s="72">
        <v>165.6</v>
      </c>
      <c r="N479" s="72"/>
      <c r="O479" s="72">
        <v>165.6</v>
      </c>
      <c r="P479" s="72">
        <v>165.6</v>
      </c>
    </row>
    <row r="480" spans="1:16" ht="29.25" customHeight="1">
      <c r="A480" s="25" t="s">
        <v>357</v>
      </c>
      <c r="B480" s="26">
        <v>546</v>
      </c>
      <c r="C480" s="27" t="s">
        <v>269</v>
      </c>
      <c r="D480" s="27" t="s">
        <v>266</v>
      </c>
      <c r="E480" s="26" t="s">
        <v>237</v>
      </c>
      <c r="F480" s="27"/>
      <c r="G480" s="72">
        <f>G484+G481</f>
        <v>3554.8</v>
      </c>
      <c r="H480" s="72">
        <f aca="true" t="shared" si="207" ref="H480:P480">H484+H481</f>
        <v>0</v>
      </c>
      <c r="I480" s="72">
        <f t="shared" si="207"/>
        <v>0</v>
      </c>
      <c r="J480" s="72">
        <f t="shared" si="207"/>
        <v>0</v>
      </c>
      <c r="K480" s="72">
        <f t="shared" si="207"/>
        <v>0</v>
      </c>
      <c r="L480" s="72">
        <f t="shared" si="207"/>
        <v>0</v>
      </c>
      <c r="M480" s="72">
        <f t="shared" si="207"/>
        <v>195.4</v>
      </c>
      <c r="N480" s="72">
        <f t="shared" si="207"/>
        <v>3359.4</v>
      </c>
      <c r="O480" s="72">
        <f t="shared" si="207"/>
        <v>232.5</v>
      </c>
      <c r="P480" s="72">
        <f t="shared" si="207"/>
        <v>288.5</v>
      </c>
    </row>
    <row r="481" spans="1:16" ht="29.25" customHeight="1">
      <c r="A481" s="25" t="s">
        <v>593</v>
      </c>
      <c r="B481" s="26">
        <v>546</v>
      </c>
      <c r="C481" s="27" t="s">
        <v>269</v>
      </c>
      <c r="D481" s="27" t="s">
        <v>266</v>
      </c>
      <c r="E481" s="26" t="s">
        <v>238</v>
      </c>
      <c r="F481" s="27"/>
      <c r="G481" s="72">
        <f>G482</f>
        <v>0</v>
      </c>
      <c r="H481" s="72">
        <f aca="true" t="shared" si="208" ref="H481:P481">H482</f>
        <v>0</v>
      </c>
      <c r="I481" s="72">
        <f t="shared" si="208"/>
        <v>0</v>
      </c>
      <c r="J481" s="72">
        <f t="shared" si="208"/>
        <v>0</v>
      </c>
      <c r="K481" s="72">
        <f t="shared" si="208"/>
        <v>0</v>
      </c>
      <c r="L481" s="72">
        <f t="shared" si="208"/>
        <v>0</v>
      </c>
      <c r="M481" s="72">
        <f t="shared" si="208"/>
        <v>0</v>
      </c>
      <c r="N481" s="72">
        <f t="shared" si="208"/>
        <v>0</v>
      </c>
      <c r="O481" s="72">
        <f t="shared" si="208"/>
        <v>93</v>
      </c>
      <c r="P481" s="72">
        <f t="shared" si="208"/>
        <v>149</v>
      </c>
    </row>
    <row r="482" spans="1:16" ht="29.25" customHeight="1">
      <c r="A482" s="25" t="s">
        <v>594</v>
      </c>
      <c r="B482" s="26">
        <v>546</v>
      </c>
      <c r="C482" s="27" t="s">
        <v>269</v>
      </c>
      <c r="D482" s="27" t="s">
        <v>266</v>
      </c>
      <c r="E482" s="26" t="s">
        <v>592</v>
      </c>
      <c r="F482" s="27"/>
      <c r="G482" s="72">
        <f>G483</f>
        <v>0</v>
      </c>
      <c r="H482" s="72">
        <f aca="true" t="shared" si="209" ref="H482:P482">H483</f>
        <v>0</v>
      </c>
      <c r="I482" s="72">
        <f t="shared" si="209"/>
        <v>0</v>
      </c>
      <c r="J482" s="72">
        <f t="shared" si="209"/>
        <v>0</v>
      </c>
      <c r="K482" s="72">
        <f t="shared" si="209"/>
        <v>0</v>
      </c>
      <c r="L482" s="72">
        <f t="shared" si="209"/>
        <v>0</v>
      </c>
      <c r="M482" s="72">
        <f t="shared" si="209"/>
        <v>0</v>
      </c>
      <c r="N482" s="72">
        <f t="shared" si="209"/>
        <v>0</v>
      </c>
      <c r="O482" s="72">
        <f t="shared" si="209"/>
        <v>93</v>
      </c>
      <c r="P482" s="72">
        <f t="shared" si="209"/>
        <v>149</v>
      </c>
    </row>
    <row r="483" spans="1:16" ht="18" customHeight="1">
      <c r="A483" s="25" t="s">
        <v>388</v>
      </c>
      <c r="B483" s="26">
        <v>546</v>
      </c>
      <c r="C483" s="27" t="s">
        <v>269</v>
      </c>
      <c r="D483" s="27" t="s">
        <v>266</v>
      </c>
      <c r="E483" s="26" t="s">
        <v>592</v>
      </c>
      <c r="F483" s="27" t="s">
        <v>387</v>
      </c>
      <c r="G483" s="72">
        <f>M483+N483</f>
        <v>0</v>
      </c>
      <c r="H483" s="72"/>
      <c r="I483" s="72"/>
      <c r="J483" s="72"/>
      <c r="K483" s="72"/>
      <c r="L483" s="72"/>
      <c r="M483" s="72">
        <v>0</v>
      </c>
      <c r="N483" s="72">
        <v>0</v>
      </c>
      <c r="O483" s="72">
        <v>93</v>
      </c>
      <c r="P483" s="72">
        <v>149</v>
      </c>
    </row>
    <row r="484" spans="1:16" ht="25.5">
      <c r="A484" s="25" t="s">
        <v>471</v>
      </c>
      <c r="B484" s="26">
        <v>546</v>
      </c>
      <c r="C484" s="27" t="s">
        <v>269</v>
      </c>
      <c r="D484" s="27" t="s">
        <v>266</v>
      </c>
      <c r="E484" s="26" t="s">
        <v>240</v>
      </c>
      <c r="F484" s="27"/>
      <c r="G484" s="72">
        <f>G485</f>
        <v>3554.8</v>
      </c>
      <c r="H484" s="72">
        <f aca="true" t="shared" si="210" ref="H484:P485">H485</f>
        <v>0</v>
      </c>
      <c r="I484" s="72">
        <f t="shared" si="210"/>
        <v>0</v>
      </c>
      <c r="J484" s="72">
        <f t="shared" si="210"/>
        <v>0</v>
      </c>
      <c r="K484" s="72">
        <f t="shared" si="210"/>
        <v>0</v>
      </c>
      <c r="L484" s="72">
        <f t="shared" si="210"/>
        <v>0</v>
      </c>
      <c r="M484" s="72">
        <f t="shared" si="210"/>
        <v>195.4</v>
      </c>
      <c r="N484" s="72">
        <f t="shared" si="210"/>
        <v>3359.4</v>
      </c>
      <c r="O484" s="72">
        <f t="shared" si="210"/>
        <v>139.5</v>
      </c>
      <c r="P484" s="72">
        <f t="shared" si="210"/>
        <v>139.5</v>
      </c>
    </row>
    <row r="485" spans="1:16" ht="25.5">
      <c r="A485" s="25" t="s">
        <v>532</v>
      </c>
      <c r="B485" s="26">
        <v>546</v>
      </c>
      <c r="C485" s="27" t="s">
        <v>269</v>
      </c>
      <c r="D485" s="27" t="s">
        <v>266</v>
      </c>
      <c r="E485" s="26" t="s">
        <v>565</v>
      </c>
      <c r="F485" s="27"/>
      <c r="G485" s="72">
        <f>G486</f>
        <v>3554.8</v>
      </c>
      <c r="H485" s="72">
        <f t="shared" si="210"/>
        <v>0</v>
      </c>
      <c r="I485" s="72">
        <f t="shared" si="210"/>
        <v>0</v>
      </c>
      <c r="J485" s="72">
        <f t="shared" si="210"/>
        <v>0</v>
      </c>
      <c r="K485" s="72">
        <f t="shared" si="210"/>
        <v>0</v>
      </c>
      <c r="L485" s="72">
        <f t="shared" si="210"/>
        <v>0</v>
      </c>
      <c r="M485" s="72">
        <f t="shared" si="210"/>
        <v>195.4</v>
      </c>
      <c r="N485" s="72">
        <f t="shared" si="210"/>
        <v>3359.4</v>
      </c>
      <c r="O485" s="72">
        <f t="shared" si="210"/>
        <v>139.5</v>
      </c>
      <c r="P485" s="72">
        <f t="shared" si="210"/>
        <v>139.5</v>
      </c>
    </row>
    <row r="486" spans="1:16" ht="12.75">
      <c r="A486" s="25" t="s">
        <v>388</v>
      </c>
      <c r="B486" s="26">
        <v>546</v>
      </c>
      <c r="C486" s="27" t="s">
        <v>269</v>
      </c>
      <c r="D486" s="27" t="s">
        <v>266</v>
      </c>
      <c r="E486" s="26" t="s">
        <v>565</v>
      </c>
      <c r="F486" s="27" t="s">
        <v>387</v>
      </c>
      <c r="G486" s="72">
        <f>M486+N486</f>
        <v>3554.8</v>
      </c>
      <c r="H486" s="72"/>
      <c r="I486" s="72"/>
      <c r="J486" s="72"/>
      <c r="K486" s="72"/>
      <c r="L486" s="72"/>
      <c r="M486" s="72">
        <v>195.4</v>
      </c>
      <c r="N486" s="72">
        <v>3359.4</v>
      </c>
      <c r="O486" s="72">
        <v>139.5</v>
      </c>
      <c r="P486" s="72">
        <v>139.5</v>
      </c>
    </row>
    <row r="487" spans="1:16" ht="12.75">
      <c r="A487" s="25" t="s">
        <v>306</v>
      </c>
      <c r="B487" s="26">
        <v>546</v>
      </c>
      <c r="C487" s="27" t="s">
        <v>286</v>
      </c>
      <c r="D487" s="27"/>
      <c r="E487" s="27"/>
      <c r="F487" s="27"/>
      <c r="G487" s="72">
        <f aca="true" t="shared" si="211" ref="G487:P488">G488</f>
        <v>4613.6</v>
      </c>
      <c r="H487" s="72">
        <f t="shared" si="211"/>
        <v>0</v>
      </c>
      <c r="I487" s="72">
        <f t="shared" si="211"/>
        <v>0</v>
      </c>
      <c r="J487" s="72">
        <f t="shared" si="211"/>
        <v>0</v>
      </c>
      <c r="K487" s="72">
        <f t="shared" si="211"/>
        <v>3720.8</v>
      </c>
      <c r="L487" s="72">
        <f t="shared" si="211"/>
        <v>477.5</v>
      </c>
      <c r="M487" s="72">
        <f t="shared" si="211"/>
        <v>4278.6</v>
      </c>
      <c r="N487" s="72">
        <f t="shared" si="211"/>
        <v>335</v>
      </c>
      <c r="O487" s="72">
        <f t="shared" si="211"/>
        <v>4737.6</v>
      </c>
      <c r="P487" s="72">
        <f t="shared" si="211"/>
        <v>4648</v>
      </c>
    </row>
    <row r="488" spans="1:16" ht="12.75">
      <c r="A488" s="25" t="s">
        <v>307</v>
      </c>
      <c r="B488" s="26">
        <v>546</v>
      </c>
      <c r="C488" s="27" t="s">
        <v>286</v>
      </c>
      <c r="D488" s="27" t="s">
        <v>267</v>
      </c>
      <c r="E488" s="27"/>
      <c r="F488" s="27"/>
      <c r="G488" s="72">
        <f t="shared" si="211"/>
        <v>4613.6</v>
      </c>
      <c r="H488" s="72">
        <f t="shared" si="211"/>
        <v>0</v>
      </c>
      <c r="I488" s="72">
        <f t="shared" si="211"/>
        <v>0</v>
      </c>
      <c r="J488" s="72">
        <f t="shared" si="211"/>
        <v>0</v>
      </c>
      <c r="K488" s="72">
        <f t="shared" si="211"/>
        <v>3720.8</v>
      </c>
      <c r="L488" s="72">
        <f t="shared" si="211"/>
        <v>477.5</v>
      </c>
      <c r="M488" s="72">
        <f t="shared" si="211"/>
        <v>4278.6</v>
      </c>
      <c r="N488" s="72">
        <f t="shared" si="211"/>
        <v>335</v>
      </c>
      <c r="O488" s="72">
        <f t="shared" si="211"/>
        <v>4737.6</v>
      </c>
      <c r="P488" s="72">
        <f t="shared" si="211"/>
        <v>4648</v>
      </c>
    </row>
    <row r="489" spans="1:16" ht="25.5">
      <c r="A489" s="25" t="s">
        <v>379</v>
      </c>
      <c r="B489" s="26">
        <v>546</v>
      </c>
      <c r="C489" s="27" t="s">
        <v>286</v>
      </c>
      <c r="D489" s="27" t="s">
        <v>267</v>
      </c>
      <c r="E489" s="27" t="s">
        <v>500</v>
      </c>
      <c r="F489" s="27"/>
      <c r="G489" s="72">
        <f>G490+G497+G502+G506</f>
        <v>4613.6</v>
      </c>
      <c r="H489" s="72">
        <f aca="true" t="shared" si="212" ref="H489:N489">H490+H497+H502+H506</f>
        <v>0</v>
      </c>
      <c r="I489" s="72">
        <f t="shared" si="212"/>
        <v>0</v>
      </c>
      <c r="J489" s="72">
        <f t="shared" si="212"/>
        <v>0</v>
      </c>
      <c r="K489" s="72">
        <f t="shared" si="212"/>
        <v>3720.8</v>
      </c>
      <c r="L489" s="72">
        <f t="shared" si="212"/>
        <v>477.5</v>
      </c>
      <c r="M489" s="72">
        <f t="shared" si="212"/>
        <v>4278.6</v>
      </c>
      <c r="N489" s="72">
        <f t="shared" si="212"/>
        <v>335</v>
      </c>
      <c r="O489" s="72">
        <f>O490+O497+O502+O507</f>
        <v>4737.6</v>
      </c>
      <c r="P489" s="72">
        <f>P490+P497+P502+P507</f>
        <v>4648</v>
      </c>
    </row>
    <row r="490" spans="1:16" ht="12.75">
      <c r="A490" s="25" t="s">
        <v>0</v>
      </c>
      <c r="B490" s="26">
        <v>546</v>
      </c>
      <c r="C490" s="27" t="s">
        <v>286</v>
      </c>
      <c r="D490" s="27" t="s">
        <v>267</v>
      </c>
      <c r="E490" s="27" t="s">
        <v>1</v>
      </c>
      <c r="F490" s="27"/>
      <c r="G490" s="72">
        <f>G491+G493+G495</f>
        <v>4268.6</v>
      </c>
      <c r="H490" s="72">
        <f aca="true" t="shared" si="213" ref="H490:N490">H491+H493+H495</f>
        <v>0</v>
      </c>
      <c r="I490" s="72">
        <f t="shared" si="213"/>
        <v>0</v>
      </c>
      <c r="J490" s="72">
        <f t="shared" si="213"/>
        <v>0</v>
      </c>
      <c r="K490" s="72">
        <f t="shared" si="213"/>
        <v>3680.8</v>
      </c>
      <c r="L490" s="72">
        <f t="shared" si="213"/>
        <v>150</v>
      </c>
      <c r="M490" s="72">
        <f t="shared" si="213"/>
        <v>4168.6</v>
      </c>
      <c r="N490" s="72">
        <f t="shared" si="213"/>
        <v>100</v>
      </c>
      <c r="O490" s="72">
        <f>O491+O493+O495</f>
        <v>4392.6</v>
      </c>
      <c r="P490" s="72">
        <f>P491+P493+P495</f>
        <v>4303</v>
      </c>
    </row>
    <row r="491" spans="1:16" ht="12.75">
      <c r="A491" s="25" t="s">
        <v>368</v>
      </c>
      <c r="B491" s="26">
        <v>546</v>
      </c>
      <c r="C491" s="27" t="s">
        <v>286</v>
      </c>
      <c r="D491" s="27" t="s">
        <v>267</v>
      </c>
      <c r="E491" s="27" t="s">
        <v>3</v>
      </c>
      <c r="F491" s="27"/>
      <c r="G491" s="72">
        <f>G492</f>
        <v>4068.6</v>
      </c>
      <c r="H491" s="72">
        <f aca="true" t="shared" si="214" ref="H491:N491">H492</f>
        <v>0</v>
      </c>
      <c r="I491" s="72">
        <f t="shared" si="214"/>
        <v>0</v>
      </c>
      <c r="J491" s="72">
        <f t="shared" si="214"/>
        <v>0</v>
      </c>
      <c r="K491" s="72">
        <f t="shared" si="214"/>
        <v>3580.8</v>
      </c>
      <c r="L491" s="72">
        <f t="shared" si="214"/>
        <v>0</v>
      </c>
      <c r="M491" s="72">
        <f t="shared" si="214"/>
        <v>4068.6</v>
      </c>
      <c r="N491" s="72">
        <f t="shared" si="214"/>
        <v>0</v>
      </c>
      <c r="O491" s="72">
        <f>O492</f>
        <v>4192.6</v>
      </c>
      <c r="P491" s="72">
        <f>P492</f>
        <v>4103</v>
      </c>
    </row>
    <row r="492" spans="1:16" ht="12.75">
      <c r="A492" s="25" t="s">
        <v>339</v>
      </c>
      <c r="B492" s="26">
        <v>546</v>
      </c>
      <c r="C492" s="27" t="s">
        <v>286</v>
      </c>
      <c r="D492" s="27" t="s">
        <v>267</v>
      </c>
      <c r="E492" s="27" t="s">
        <v>3</v>
      </c>
      <c r="F492" s="27" t="s">
        <v>338</v>
      </c>
      <c r="G492" s="72">
        <f>M492+N492</f>
        <v>4068.6</v>
      </c>
      <c r="H492" s="72"/>
      <c r="I492" s="72"/>
      <c r="J492" s="72"/>
      <c r="K492" s="72">
        <v>3580.8</v>
      </c>
      <c r="L492" s="72">
        <v>0</v>
      </c>
      <c r="M492" s="72">
        <v>4068.6</v>
      </c>
      <c r="N492" s="72"/>
      <c r="O492" s="72">
        <v>4192.6</v>
      </c>
      <c r="P492" s="72">
        <v>4103</v>
      </c>
    </row>
    <row r="493" spans="1:16" ht="12.75">
      <c r="A493" s="25" t="s">
        <v>4</v>
      </c>
      <c r="B493" s="26">
        <v>546</v>
      </c>
      <c r="C493" s="27" t="s">
        <v>286</v>
      </c>
      <c r="D493" s="27" t="s">
        <v>267</v>
      </c>
      <c r="E493" s="27" t="s">
        <v>2</v>
      </c>
      <c r="F493" s="27"/>
      <c r="G493" s="72">
        <f aca="true" t="shared" si="215" ref="G493:P493">G494</f>
        <v>100</v>
      </c>
      <c r="H493" s="72">
        <f t="shared" si="215"/>
        <v>0</v>
      </c>
      <c r="I493" s="72">
        <f t="shared" si="215"/>
        <v>0</v>
      </c>
      <c r="J493" s="72">
        <f t="shared" si="215"/>
        <v>0</v>
      </c>
      <c r="K493" s="72">
        <f t="shared" si="215"/>
        <v>100</v>
      </c>
      <c r="L493" s="72">
        <f t="shared" si="215"/>
        <v>0</v>
      </c>
      <c r="M493" s="72">
        <f t="shared" si="215"/>
        <v>100</v>
      </c>
      <c r="N493" s="72">
        <f t="shared" si="215"/>
        <v>0</v>
      </c>
      <c r="O493" s="72">
        <f t="shared" si="215"/>
        <v>100</v>
      </c>
      <c r="P493" s="72">
        <f t="shared" si="215"/>
        <v>100</v>
      </c>
    </row>
    <row r="494" spans="1:16" ht="12.75">
      <c r="A494" s="25" t="s">
        <v>339</v>
      </c>
      <c r="B494" s="26">
        <v>546</v>
      </c>
      <c r="C494" s="27" t="s">
        <v>286</v>
      </c>
      <c r="D494" s="27" t="s">
        <v>267</v>
      </c>
      <c r="E494" s="27" t="s">
        <v>2</v>
      </c>
      <c r="F494" s="27" t="s">
        <v>338</v>
      </c>
      <c r="G494" s="72">
        <f>M494+N494</f>
        <v>100</v>
      </c>
      <c r="H494" s="72"/>
      <c r="I494" s="72"/>
      <c r="J494" s="72"/>
      <c r="K494" s="72">
        <v>100</v>
      </c>
      <c r="L494" s="72">
        <v>0</v>
      </c>
      <c r="M494" s="72">
        <v>100</v>
      </c>
      <c r="N494" s="72"/>
      <c r="O494" s="72">
        <v>100</v>
      </c>
      <c r="P494" s="72">
        <v>100</v>
      </c>
    </row>
    <row r="495" spans="1:16" ht="38.25">
      <c r="A495" s="25" t="s">
        <v>519</v>
      </c>
      <c r="B495" s="26">
        <v>546</v>
      </c>
      <c r="C495" s="27" t="s">
        <v>286</v>
      </c>
      <c r="D495" s="27" t="s">
        <v>267</v>
      </c>
      <c r="E495" s="27" t="s">
        <v>137</v>
      </c>
      <c r="F495" s="27"/>
      <c r="G495" s="72">
        <f>G496</f>
        <v>100</v>
      </c>
      <c r="H495" s="72">
        <f aca="true" t="shared" si="216" ref="H495:P495">H496</f>
        <v>0</v>
      </c>
      <c r="I495" s="72">
        <f t="shared" si="216"/>
        <v>0</v>
      </c>
      <c r="J495" s="72">
        <f t="shared" si="216"/>
        <v>0</v>
      </c>
      <c r="K495" s="72">
        <f t="shared" si="216"/>
        <v>0</v>
      </c>
      <c r="L495" s="72">
        <f t="shared" si="216"/>
        <v>150</v>
      </c>
      <c r="M495" s="72">
        <f t="shared" si="216"/>
        <v>0</v>
      </c>
      <c r="N495" s="72">
        <f t="shared" si="216"/>
        <v>100</v>
      </c>
      <c r="O495" s="72">
        <f t="shared" si="216"/>
        <v>100</v>
      </c>
      <c r="P495" s="72">
        <f t="shared" si="216"/>
        <v>100</v>
      </c>
    </row>
    <row r="496" spans="1:16" ht="12.75">
      <c r="A496" s="25" t="s">
        <v>339</v>
      </c>
      <c r="B496" s="26">
        <v>546</v>
      </c>
      <c r="C496" s="27" t="s">
        <v>286</v>
      </c>
      <c r="D496" s="27" t="s">
        <v>267</v>
      </c>
      <c r="E496" s="27" t="s">
        <v>137</v>
      </c>
      <c r="F496" s="27" t="s">
        <v>338</v>
      </c>
      <c r="G496" s="72">
        <f>M496+N496</f>
        <v>100</v>
      </c>
      <c r="H496" s="72"/>
      <c r="I496" s="72"/>
      <c r="J496" s="72"/>
      <c r="K496" s="72">
        <v>0</v>
      </c>
      <c r="L496" s="72">
        <v>150</v>
      </c>
      <c r="M496" s="72"/>
      <c r="N496" s="72">
        <v>100</v>
      </c>
      <c r="O496" s="72">
        <v>100</v>
      </c>
      <c r="P496" s="72">
        <v>100</v>
      </c>
    </row>
    <row r="497" spans="1:16" ht="12.75">
      <c r="A497" s="25" t="s">
        <v>5</v>
      </c>
      <c r="B497" s="26">
        <v>546</v>
      </c>
      <c r="C497" s="27" t="s">
        <v>286</v>
      </c>
      <c r="D497" s="27" t="s">
        <v>267</v>
      </c>
      <c r="E497" s="27" t="s">
        <v>6</v>
      </c>
      <c r="F497" s="27"/>
      <c r="G497" s="72">
        <f>G500+G498</f>
        <v>230</v>
      </c>
      <c r="H497" s="72">
        <f aca="true" t="shared" si="217" ref="H497:P497">H500+H498</f>
        <v>0</v>
      </c>
      <c r="I497" s="72">
        <f t="shared" si="217"/>
        <v>0</v>
      </c>
      <c r="J497" s="72">
        <f t="shared" si="217"/>
        <v>0</v>
      </c>
      <c r="K497" s="72">
        <f t="shared" si="217"/>
        <v>0</v>
      </c>
      <c r="L497" s="72">
        <f t="shared" si="217"/>
        <v>247.5</v>
      </c>
      <c r="M497" s="72">
        <f t="shared" si="217"/>
        <v>80</v>
      </c>
      <c r="N497" s="72">
        <f t="shared" si="217"/>
        <v>150</v>
      </c>
      <c r="O497" s="72">
        <f>O500+O498</f>
        <v>230</v>
      </c>
      <c r="P497" s="72">
        <f t="shared" si="217"/>
        <v>230</v>
      </c>
    </row>
    <row r="498" spans="1:16" ht="12.75">
      <c r="A498" s="25" t="s">
        <v>4</v>
      </c>
      <c r="B498" s="26">
        <v>546</v>
      </c>
      <c r="C498" s="27" t="s">
        <v>286</v>
      </c>
      <c r="D498" s="27" t="s">
        <v>267</v>
      </c>
      <c r="E498" s="27" t="s">
        <v>7</v>
      </c>
      <c r="F498" s="27"/>
      <c r="G498" s="72">
        <f>G499</f>
        <v>80</v>
      </c>
      <c r="H498" s="72">
        <f aca="true" t="shared" si="218" ref="H498:P498">H499</f>
        <v>0</v>
      </c>
      <c r="I498" s="72">
        <f t="shared" si="218"/>
        <v>0</v>
      </c>
      <c r="J498" s="72">
        <f t="shared" si="218"/>
        <v>0</v>
      </c>
      <c r="K498" s="72">
        <f t="shared" si="218"/>
        <v>0</v>
      </c>
      <c r="L498" s="72">
        <f t="shared" si="218"/>
        <v>0</v>
      </c>
      <c r="M498" s="72">
        <f t="shared" si="218"/>
        <v>80</v>
      </c>
      <c r="N498" s="72">
        <f t="shared" si="218"/>
        <v>0</v>
      </c>
      <c r="O498" s="72">
        <f t="shared" si="218"/>
        <v>80</v>
      </c>
      <c r="P498" s="72">
        <f t="shared" si="218"/>
        <v>80</v>
      </c>
    </row>
    <row r="499" spans="1:16" ht="12.75">
      <c r="A499" s="25" t="s">
        <v>339</v>
      </c>
      <c r="B499" s="26">
        <v>546</v>
      </c>
      <c r="C499" s="27" t="s">
        <v>286</v>
      </c>
      <c r="D499" s="27" t="s">
        <v>267</v>
      </c>
      <c r="E499" s="27" t="s">
        <v>7</v>
      </c>
      <c r="F499" s="27" t="s">
        <v>338</v>
      </c>
      <c r="G499" s="72">
        <f>M499+N499</f>
        <v>80</v>
      </c>
      <c r="H499" s="72"/>
      <c r="I499" s="72"/>
      <c r="J499" s="72"/>
      <c r="K499" s="72"/>
      <c r="L499" s="72"/>
      <c r="M499" s="72">
        <v>80</v>
      </c>
      <c r="N499" s="72"/>
      <c r="O499" s="72">
        <v>80</v>
      </c>
      <c r="P499" s="72">
        <v>80</v>
      </c>
    </row>
    <row r="500" spans="1:16" ht="38.25">
      <c r="A500" s="25" t="s">
        <v>519</v>
      </c>
      <c r="B500" s="26">
        <v>546</v>
      </c>
      <c r="C500" s="27" t="s">
        <v>286</v>
      </c>
      <c r="D500" s="27" t="s">
        <v>267</v>
      </c>
      <c r="E500" s="27" t="s">
        <v>136</v>
      </c>
      <c r="F500" s="27"/>
      <c r="G500" s="72">
        <f>G501</f>
        <v>150</v>
      </c>
      <c r="H500" s="72">
        <f aca="true" t="shared" si="219" ref="H500:P500">H501</f>
        <v>0</v>
      </c>
      <c r="I500" s="72">
        <f t="shared" si="219"/>
        <v>0</v>
      </c>
      <c r="J500" s="72">
        <f t="shared" si="219"/>
        <v>0</v>
      </c>
      <c r="K500" s="72">
        <f t="shared" si="219"/>
        <v>0</v>
      </c>
      <c r="L500" s="72">
        <f t="shared" si="219"/>
        <v>247.5</v>
      </c>
      <c r="M500" s="72">
        <f t="shared" si="219"/>
        <v>0</v>
      </c>
      <c r="N500" s="72">
        <f t="shared" si="219"/>
        <v>150</v>
      </c>
      <c r="O500" s="72">
        <f t="shared" si="219"/>
        <v>150</v>
      </c>
      <c r="P500" s="72">
        <f t="shared" si="219"/>
        <v>150</v>
      </c>
    </row>
    <row r="501" spans="1:16" ht="12.75">
      <c r="A501" s="25" t="s">
        <v>339</v>
      </c>
      <c r="B501" s="26">
        <v>546</v>
      </c>
      <c r="C501" s="27" t="s">
        <v>286</v>
      </c>
      <c r="D501" s="27" t="s">
        <v>267</v>
      </c>
      <c r="E501" s="27" t="s">
        <v>136</v>
      </c>
      <c r="F501" s="27" t="s">
        <v>338</v>
      </c>
      <c r="G501" s="72">
        <f>M501+N501</f>
        <v>150</v>
      </c>
      <c r="H501" s="72"/>
      <c r="I501" s="72"/>
      <c r="J501" s="72"/>
      <c r="K501" s="72"/>
      <c r="L501" s="72">
        <v>247.5</v>
      </c>
      <c r="M501" s="72"/>
      <c r="N501" s="72">
        <v>150</v>
      </c>
      <c r="O501" s="72">
        <v>150</v>
      </c>
      <c r="P501" s="72">
        <v>150</v>
      </c>
    </row>
    <row r="502" spans="1:16" ht="25.5">
      <c r="A502" s="25" t="s">
        <v>9</v>
      </c>
      <c r="B502" s="26">
        <v>546</v>
      </c>
      <c r="C502" s="27" t="s">
        <v>286</v>
      </c>
      <c r="D502" s="27" t="s">
        <v>267</v>
      </c>
      <c r="E502" s="27" t="s">
        <v>8</v>
      </c>
      <c r="F502" s="27"/>
      <c r="G502" s="72">
        <f>G503</f>
        <v>30</v>
      </c>
      <c r="H502" s="72">
        <f aca="true" t="shared" si="220" ref="H502:P502">H503</f>
        <v>0</v>
      </c>
      <c r="I502" s="72">
        <f t="shared" si="220"/>
        <v>0</v>
      </c>
      <c r="J502" s="72">
        <f t="shared" si="220"/>
        <v>0</v>
      </c>
      <c r="K502" s="72">
        <f t="shared" si="220"/>
        <v>40</v>
      </c>
      <c r="L502" s="72">
        <f t="shared" si="220"/>
        <v>0</v>
      </c>
      <c r="M502" s="72">
        <f t="shared" si="220"/>
        <v>30</v>
      </c>
      <c r="N502" s="72">
        <f t="shared" si="220"/>
        <v>0</v>
      </c>
      <c r="O502" s="72">
        <f>O503</f>
        <v>30</v>
      </c>
      <c r="P502" s="72">
        <f t="shared" si="220"/>
        <v>30</v>
      </c>
    </row>
    <row r="503" spans="1:16" ht="12.75">
      <c r="A503" s="25" t="s">
        <v>4</v>
      </c>
      <c r="B503" s="26">
        <v>546</v>
      </c>
      <c r="C503" s="27" t="s">
        <v>286</v>
      </c>
      <c r="D503" s="27" t="s">
        <v>267</v>
      </c>
      <c r="E503" s="27" t="s">
        <v>10</v>
      </c>
      <c r="F503" s="27"/>
      <c r="G503" s="72">
        <f>G504+G505</f>
        <v>30</v>
      </c>
      <c r="H503" s="72">
        <f aca="true" t="shared" si="221" ref="H503:P503">H504+H505</f>
        <v>0</v>
      </c>
      <c r="I503" s="72">
        <f t="shared" si="221"/>
        <v>0</v>
      </c>
      <c r="J503" s="72">
        <f t="shared" si="221"/>
        <v>0</v>
      </c>
      <c r="K503" s="72">
        <f t="shared" si="221"/>
        <v>40</v>
      </c>
      <c r="L503" s="72">
        <f t="shared" si="221"/>
        <v>0</v>
      </c>
      <c r="M503" s="72">
        <f t="shared" si="221"/>
        <v>30</v>
      </c>
      <c r="N503" s="72">
        <f t="shared" si="221"/>
        <v>0</v>
      </c>
      <c r="O503" s="72">
        <f t="shared" si="221"/>
        <v>30</v>
      </c>
      <c r="P503" s="72">
        <f t="shared" si="221"/>
        <v>30</v>
      </c>
    </row>
    <row r="504" spans="1:16" ht="12" customHeight="1">
      <c r="A504" s="25" t="s">
        <v>173</v>
      </c>
      <c r="B504" s="26">
        <v>546</v>
      </c>
      <c r="C504" s="27" t="s">
        <v>286</v>
      </c>
      <c r="D504" s="27" t="s">
        <v>267</v>
      </c>
      <c r="E504" s="27" t="s">
        <v>10</v>
      </c>
      <c r="F504" s="27" t="s">
        <v>324</v>
      </c>
      <c r="G504" s="72">
        <f>M504+N504</f>
        <v>30</v>
      </c>
      <c r="H504" s="72"/>
      <c r="I504" s="72"/>
      <c r="J504" s="72"/>
      <c r="K504" s="72">
        <v>40</v>
      </c>
      <c r="L504" s="72"/>
      <c r="M504" s="72">
        <v>30</v>
      </c>
      <c r="N504" s="72"/>
      <c r="O504" s="72">
        <v>30</v>
      </c>
      <c r="P504" s="72">
        <v>30</v>
      </c>
    </row>
    <row r="505" spans="1:16" ht="12.75" hidden="1">
      <c r="A505" s="25" t="s">
        <v>544</v>
      </c>
      <c r="B505" s="26">
        <v>546</v>
      </c>
      <c r="C505" s="27" t="s">
        <v>286</v>
      </c>
      <c r="D505" s="27" t="s">
        <v>267</v>
      </c>
      <c r="E505" s="27" t="s">
        <v>10</v>
      </c>
      <c r="F505" s="27" t="s">
        <v>338</v>
      </c>
      <c r="G505" s="72">
        <f>M505+N505</f>
        <v>0</v>
      </c>
      <c r="H505" s="72"/>
      <c r="I505" s="72"/>
      <c r="J505" s="72"/>
      <c r="K505" s="72"/>
      <c r="L505" s="72"/>
      <c r="M505" s="72"/>
      <c r="N505" s="72"/>
      <c r="O505" s="72"/>
      <c r="P505" s="72"/>
    </row>
    <row r="506" spans="1:16" ht="12.75">
      <c r="A506" s="25" t="s">
        <v>133</v>
      </c>
      <c r="B506" s="26">
        <v>546</v>
      </c>
      <c r="C506" s="27" t="s">
        <v>286</v>
      </c>
      <c r="D506" s="27" t="s">
        <v>267</v>
      </c>
      <c r="E506" s="27" t="s">
        <v>134</v>
      </c>
      <c r="F506" s="27"/>
      <c r="G506" s="72">
        <f>G507</f>
        <v>85</v>
      </c>
      <c r="H506" s="72">
        <f aca="true" t="shared" si="222" ref="H506:P506">H507</f>
        <v>0</v>
      </c>
      <c r="I506" s="72">
        <f t="shared" si="222"/>
        <v>0</v>
      </c>
      <c r="J506" s="72">
        <f t="shared" si="222"/>
        <v>0</v>
      </c>
      <c r="K506" s="72">
        <f t="shared" si="222"/>
        <v>0</v>
      </c>
      <c r="L506" s="72">
        <f t="shared" si="222"/>
        <v>80</v>
      </c>
      <c r="M506" s="72">
        <f t="shared" si="222"/>
        <v>0</v>
      </c>
      <c r="N506" s="72">
        <f t="shared" si="222"/>
        <v>85</v>
      </c>
      <c r="O506" s="72">
        <f t="shared" si="222"/>
        <v>85</v>
      </c>
      <c r="P506" s="72">
        <f t="shared" si="222"/>
        <v>85</v>
      </c>
    </row>
    <row r="507" spans="1:16" ht="12.75">
      <c r="A507" s="25" t="s">
        <v>4</v>
      </c>
      <c r="B507" s="26">
        <v>546</v>
      </c>
      <c r="C507" s="27" t="s">
        <v>286</v>
      </c>
      <c r="D507" s="27" t="s">
        <v>267</v>
      </c>
      <c r="E507" s="27" t="s">
        <v>135</v>
      </c>
      <c r="F507" s="27"/>
      <c r="G507" s="72">
        <f>G509</f>
        <v>85</v>
      </c>
      <c r="H507" s="72">
        <f aca="true" t="shared" si="223" ref="H507:P507">H509</f>
        <v>0</v>
      </c>
      <c r="I507" s="72">
        <f t="shared" si="223"/>
        <v>0</v>
      </c>
      <c r="J507" s="72">
        <f t="shared" si="223"/>
        <v>0</v>
      </c>
      <c r="K507" s="72">
        <f t="shared" si="223"/>
        <v>0</v>
      </c>
      <c r="L507" s="72">
        <f t="shared" si="223"/>
        <v>80</v>
      </c>
      <c r="M507" s="72">
        <f t="shared" si="223"/>
        <v>0</v>
      </c>
      <c r="N507" s="72">
        <f t="shared" si="223"/>
        <v>85</v>
      </c>
      <c r="O507" s="72">
        <f t="shared" si="223"/>
        <v>85</v>
      </c>
      <c r="P507" s="72">
        <f t="shared" si="223"/>
        <v>85</v>
      </c>
    </row>
    <row r="508" spans="1:16" ht="3" customHeight="1" hidden="1">
      <c r="A508" s="25" t="s">
        <v>173</v>
      </c>
      <c r="B508" s="26">
        <v>546</v>
      </c>
      <c r="C508" s="27" t="s">
        <v>286</v>
      </c>
      <c r="D508" s="27" t="s">
        <v>267</v>
      </c>
      <c r="E508" s="27" t="s">
        <v>135</v>
      </c>
      <c r="F508" s="27" t="s">
        <v>324</v>
      </c>
      <c r="G508" s="72">
        <f>K508+L508</f>
        <v>0</v>
      </c>
      <c r="H508" s="72"/>
      <c r="I508" s="72"/>
      <c r="J508" s="72"/>
      <c r="K508" s="72">
        <v>0</v>
      </c>
      <c r="L508" s="72"/>
      <c r="M508" s="72"/>
      <c r="N508" s="72"/>
      <c r="O508" s="72">
        <f>O509</f>
        <v>85</v>
      </c>
      <c r="P508" s="72">
        <f>P509</f>
        <v>85</v>
      </c>
    </row>
    <row r="509" spans="1:16" ht="16.5" customHeight="1">
      <c r="A509" s="25" t="s">
        <v>339</v>
      </c>
      <c r="B509" s="26">
        <v>546</v>
      </c>
      <c r="C509" s="27" t="s">
        <v>286</v>
      </c>
      <c r="D509" s="27" t="s">
        <v>267</v>
      </c>
      <c r="E509" s="27" t="s">
        <v>135</v>
      </c>
      <c r="F509" s="27" t="s">
        <v>338</v>
      </c>
      <c r="G509" s="72">
        <f>M509+N509</f>
        <v>85</v>
      </c>
      <c r="H509" s="72"/>
      <c r="I509" s="72"/>
      <c r="J509" s="72"/>
      <c r="K509" s="72">
        <v>0</v>
      </c>
      <c r="L509" s="72">
        <v>80</v>
      </c>
      <c r="M509" s="72"/>
      <c r="N509" s="72">
        <v>85</v>
      </c>
      <c r="O509" s="72">
        <v>85</v>
      </c>
      <c r="P509" s="72">
        <v>85</v>
      </c>
    </row>
    <row r="510" spans="1:16" ht="15">
      <c r="A510" s="84" t="s">
        <v>345</v>
      </c>
      <c r="B510" s="33">
        <v>547</v>
      </c>
      <c r="C510" s="33"/>
      <c r="D510" s="33"/>
      <c r="E510" s="33"/>
      <c r="F510" s="33"/>
      <c r="G510" s="92">
        <f>G511</f>
        <v>2677.6</v>
      </c>
      <c r="H510" s="92">
        <f aca="true" t="shared" si="224" ref="H510:P510">H511</f>
        <v>973</v>
      </c>
      <c r="I510" s="92">
        <f t="shared" si="224"/>
        <v>392.7</v>
      </c>
      <c r="J510" s="92">
        <f t="shared" si="224"/>
        <v>0</v>
      </c>
      <c r="K510" s="92">
        <f t="shared" si="224"/>
        <v>912.1</v>
      </c>
      <c r="L510" s="92">
        <f t="shared" si="224"/>
        <v>277</v>
      </c>
      <c r="M510" s="92">
        <f t="shared" si="224"/>
        <v>2400.6</v>
      </c>
      <c r="N510" s="92">
        <f t="shared" si="224"/>
        <v>277</v>
      </c>
      <c r="O510" s="92">
        <f t="shared" si="224"/>
        <v>2711.2</v>
      </c>
      <c r="P510" s="92">
        <f t="shared" si="224"/>
        <v>2687</v>
      </c>
    </row>
    <row r="511" spans="1:16" ht="12.75">
      <c r="A511" s="36" t="s">
        <v>373</v>
      </c>
      <c r="B511" s="26">
        <v>547</v>
      </c>
      <c r="C511" s="27" t="s">
        <v>263</v>
      </c>
      <c r="D511" s="26"/>
      <c r="E511" s="26"/>
      <c r="F511" s="26"/>
      <c r="G511" s="72">
        <f>G512+G517</f>
        <v>2677.6</v>
      </c>
      <c r="H511" s="72">
        <f aca="true" t="shared" si="225" ref="H511:P511">H512+H517</f>
        <v>973</v>
      </c>
      <c r="I511" s="72">
        <f t="shared" si="225"/>
        <v>392.7</v>
      </c>
      <c r="J511" s="72">
        <f t="shared" si="225"/>
        <v>0</v>
      </c>
      <c r="K511" s="72">
        <f t="shared" si="225"/>
        <v>912.1</v>
      </c>
      <c r="L511" s="72">
        <f t="shared" si="225"/>
        <v>277</v>
      </c>
      <c r="M511" s="72">
        <f t="shared" si="225"/>
        <v>2400.6</v>
      </c>
      <c r="N511" s="72">
        <f t="shared" si="225"/>
        <v>277</v>
      </c>
      <c r="O511" s="72">
        <f t="shared" si="225"/>
        <v>2711.2</v>
      </c>
      <c r="P511" s="72">
        <f t="shared" si="225"/>
        <v>2687</v>
      </c>
    </row>
    <row r="512" spans="1:16" ht="25.5">
      <c r="A512" s="36" t="s">
        <v>234</v>
      </c>
      <c r="B512" s="27" t="s">
        <v>540</v>
      </c>
      <c r="C512" s="27" t="s">
        <v>263</v>
      </c>
      <c r="D512" s="27" t="s">
        <v>267</v>
      </c>
      <c r="E512" s="27"/>
      <c r="F512" s="26"/>
      <c r="G512" s="72">
        <f>G513</f>
        <v>1200</v>
      </c>
      <c r="H512" s="72">
        <f aca="true" t="shared" si="226" ref="H512:N512">H513</f>
        <v>0</v>
      </c>
      <c r="I512" s="72">
        <f t="shared" si="226"/>
        <v>0</v>
      </c>
      <c r="J512" s="72">
        <f t="shared" si="226"/>
        <v>0</v>
      </c>
      <c r="K512" s="72">
        <f t="shared" si="226"/>
        <v>0</v>
      </c>
      <c r="L512" s="72">
        <f t="shared" si="226"/>
        <v>0</v>
      </c>
      <c r="M512" s="72">
        <f t="shared" si="226"/>
        <v>1200</v>
      </c>
      <c r="N512" s="72">
        <f t="shared" si="226"/>
        <v>0</v>
      </c>
      <c r="O512" s="96">
        <f aca="true" t="shared" si="227" ref="O512:P515">O513</f>
        <v>1200</v>
      </c>
      <c r="P512" s="96">
        <f t="shared" si="227"/>
        <v>1200</v>
      </c>
    </row>
    <row r="513" spans="1:16" ht="14.25">
      <c r="A513" s="36" t="s">
        <v>369</v>
      </c>
      <c r="B513" s="27">
        <v>547</v>
      </c>
      <c r="C513" s="27" t="s">
        <v>263</v>
      </c>
      <c r="D513" s="27" t="s">
        <v>267</v>
      </c>
      <c r="E513" s="27" t="s">
        <v>423</v>
      </c>
      <c r="F513" s="26"/>
      <c r="G513" s="72">
        <f>G514</f>
        <v>1200</v>
      </c>
      <c r="H513" s="72">
        <f aca="true" t="shared" si="228" ref="H513:N515">H514</f>
        <v>0</v>
      </c>
      <c r="I513" s="72">
        <f t="shared" si="228"/>
        <v>0</v>
      </c>
      <c r="J513" s="72">
        <f t="shared" si="228"/>
        <v>0</v>
      </c>
      <c r="K513" s="72">
        <f t="shared" si="228"/>
        <v>0</v>
      </c>
      <c r="L513" s="72">
        <f t="shared" si="228"/>
        <v>0</v>
      </c>
      <c r="M513" s="72">
        <f t="shared" si="228"/>
        <v>1200</v>
      </c>
      <c r="N513" s="72">
        <f t="shared" si="228"/>
        <v>0</v>
      </c>
      <c r="O513" s="96">
        <f t="shared" si="227"/>
        <v>1200</v>
      </c>
      <c r="P513" s="96">
        <f t="shared" si="227"/>
        <v>1200</v>
      </c>
    </row>
    <row r="514" spans="1:16" ht="14.25">
      <c r="A514" s="36" t="s">
        <v>288</v>
      </c>
      <c r="B514" s="27">
        <v>547</v>
      </c>
      <c r="C514" s="27" t="s">
        <v>263</v>
      </c>
      <c r="D514" s="27" t="s">
        <v>539</v>
      </c>
      <c r="E514" s="27" t="s">
        <v>538</v>
      </c>
      <c r="F514" s="26"/>
      <c r="G514" s="72">
        <f>G515</f>
        <v>1200</v>
      </c>
      <c r="H514" s="72">
        <f t="shared" si="228"/>
        <v>0</v>
      </c>
      <c r="I514" s="72">
        <f t="shared" si="228"/>
        <v>0</v>
      </c>
      <c r="J514" s="72">
        <f t="shared" si="228"/>
        <v>0</v>
      </c>
      <c r="K514" s="72">
        <f t="shared" si="228"/>
        <v>0</v>
      </c>
      <c r="L514" s="72">
        <f t="shared" si="228"/>
        <v>0</v>
      </c>
      <c r="M514" s="72">
        <f t="shared" si="228"/>
        <v>1200</v>
      </c>
      <c r="N514" s="72">
        <f t="shared" si="228"/>
        <v>0</v>
      </c>
      <c r="O514" s="96">
        <f t="shared" si="227"/>
        <v>1200</v>
      </c>
      <c r="P514" s="96">
        <f t="shared" si="227"/>
        <v>1200</v>
      </c>
    </row>
    <row r="515" spans="1:16" ht="14.25">
      <c r="A515" s="36" t="s">
        <v>320</v>
      </c>
      <c r="B515" s="27">
        <v>547</v>
      </c>
      <c r="C515" s="27" t="s">
        <v>263</v>
      </c>
      <c r="D515" s="27" t="s">
        <v>539</v>
      </c>
      <c r="E515" s="27" t="s">
        <v>426</v>
      </c>
      <c r="F515" s="26"/>
      <c r="G515" s="72">
        <f>G516</f>
        <v>1200</v>
      </c>
      <c r="H515" s="72">
        <f t="shared" si="228"/>
        <v>0</v>
      </c>
      <c r="I515" s="72">
        <f t="shared" si="228"/>
        <v>0</v>
      </c>
      <c r="J515" s="72">
        <f t="shared" si="228"/>
        <v>0</v>
      </c>
      <c r="K515" s="72">
        <f t="shared" si="228"/>
        <v>0</v>
      </c>
      <c r="L515" s="72">
        <f t="shared" si="228"/>
        <v>0</v>
      </c>
      <c r="M515" s="72">
        <f t="shared" si="228"/>
        <v>1200</v>
      </c>
      <c r="N515" s="72">
        <f t="shared" si="228"/>
        <v>0</v>
      </c>
      <c r="O515" s="96">
        <f t="shared" si="227"/>
        <v>1200</v>
      </c>
      <c r="P515" s="96">
        <f t="shared" si="227"/>
        <v>1200</v>
      </c>
    </row>
    <row r="516" spans="1:16" ht="15.75">
      <c r="A516" s="25" t="s">
        <v>320</v>
      </c>
      <c r="B516" s="27">
        <v>547</v>
      </c>
      <c r="C516" s="27" t="s">
        <v>263</v>
      </c>
      <c r="D516" s="27" t="s">
        <v>267</v>
      </c>
      <c r="E516" s="27" t="s">
        <v>426</v>
      </c>
      <c r="F516" s="26">
        <v>120</v>
      </c>
      <c r="G516" s="72">
        <f>M516+N516</f>
        <v>1200</v>
      </c>
      <c r="H516" s="72"/>
      <c r="I516" s="72"/>
      <c r="J516" s="72"/>
      <c r="K516" s="93"/>
      <c r="L516" s="93"/>
      <c r="M516" s="72">
        <v>1200</v>
      </c>
      <c r="N516" s="72"/>
      <c r="O516" s="72">
        <v>1200</v>
      </c>
      <c r="P516" s="72">
        <v>1200</v>
      </c>
    </row>
    <row r="517" spans="1:16" ht="25.5">
      <c r="A517" s="25" t="s">
        <v>346</v>
      </c>
      <c r="B517" s="26">
        <v>547</v>
      </c>
      <c r="C517" s="27" t="s">
        <v>263</v>
      </c>
      <c r="D517" s="27" t="s">
        <v>266</v>
      </c>
      <c r="E517" s="19"/>
      <c r="F517" s="19"/>
      <c r="G517" s="72">
        <f>G518+G523</f>
        <v>1477.6</v>
      </c>
      <c r="H517" s="72">
        <f aca="true" t="shared" si="229" ref="H517:P517">H518+H523</f>
        <v>973</v>
      </c>
      <c r="I517" s="72">
        <f t="shared" si="229"/>
        <v>392.7</v>
      </c>
      <c r="J517" s="72">
        <f t="shared" si="229"/>
        <v>0</v>
      </c>
      <c r="K517" s="72">
        <f t="shared" si="229"/>
        <v>912.1</v>
      </c>
      <c r="L517" s="72">
        <f t="shared" si="229"/>
        <v>277</v>
      </c>
      <c r="M517" s="72">
        <f t="shared" si="229"/>
        <v>1200.6</v>
      </c>
      <c r="N517" s="72">
        <f t="shared" si="229"/>
        <v>277</v>
      </c>
      <c r="O517" s="72">
        <f t="shared" si="229"/>
        <v>1511.2</v>
      </c>
      <c r="P517" s="72">
        <f t="shared" si="229"/>
        <v>1487</v>
      </c>
    </row>
    <row r="518" spans="1:16" ht="12.75">
      <c r="A518" s="36" t="s">
        <v>401</v>
      </c>
      <c r="B518" s="26">
        <v>547</v>
      </c>
      <c r="C518" s="27" t="s">
        <v>263</v>
      </c>
      <c r="D518" s="27" t="s">
        <v>266</v>
      </c>
      <c r="E518" s="26" t="s">
        <v>418</v>
      </c>
      <c r="F518" s="27"/>
      <c r="G518" s="72">
        <f aca="true" t="shared" si="230" ref="G518:P519">G519</f>
        <v>277</v>
      </c>
      <c r="H518" s="72">
        <f t="shared" si="230"/>
        <v>0</v>
      </c>
      <c r="I518" s="72">
        <f t="shared" si="230"/>
        <v>392.7</v>
      </c>
      <c r="J518" s="72">
        <f t="shared" si="230"/>
        <v>0</v>
      </c>
      <c r="K518" s="72">
        <f t="shared" si="230"/>
        <v>0</v>
      </c>
      <c r="L518" s="72">
        <f t="shared" si="230"/>
        <v>277</v>
      </c>
      <c r="M518" s="72">
        <f t="shared" si="230"/>
        <v>0</v>
      </c>
      <c r="N518" s="72">
        <f t="shared" si="230"/>
        <v>277</v>
      </c>
      <c r="O518" s="72">
        <f t="shared" si="230"/>
        <v>277</v>
      </c>
      <c r="P518" s="72">
        <f t="shared" si="230"/>
        <v>277</v>
      </c>
    </row>
    <row r="519" spans="1:16" ht="12.75">
      <c r="A519" s="25" t="s">
        <v>408</v>
      </c>
      <c r="B519" s="26">
        <v>547</v>
      </c>
      <c r="C519" s="27" t="s">
        <v>263</v>
      </c>
      <c r="D519" s="27" t="s">
        <v>266</v>
      </c>
      <c r="E519" s="26" t="s">
        <v>419</v>
      </c>
      <c r="F519" s="27"/>
      <c r="G519" s="72">
        <f t="shared" si="230"/>
        <v>277</v>
      </c>
      <c r="H519" s="72">
        <f t="shared" si="230"/>
        <v>0</v>
      </c>
      <c r="I519" s="72">
        <f t="shared" si="230"/>
        <v>392.7</v>
      </c>
      <c r="J519" s="72">
        <f t="shared" si="230"/>
        <v>0</v>
      </c>
      <c r="K519" s="72">
        <f t="shared" si="230"/>
        <v>0</v>
      </c>
      <c r="L519" s="72">
        <f t="shared" si="230"/>
        <v>277</v>
      </c>
      <c r="M519" s="72">
        <f t="shared" si="230"/>
        <v>0</v>
      </c>
      <c r="N519" s="72">
        <f t="shared" si="230"/>
        <v>277</v>
      </c>
      <c r="O519" s="72">
        <f t="shared" si="230"/>
        <v>277</v>
      </c>
      <c r="P519" s="72">
        <f t="shared" si="230"/>
        <v>277</v>
      </c>
    </row>
    <row r="520" spans="1:16" ht="25.5">
      <c r="A520" s="25" t="s">
        <v>132</v>
      </c>
      <c r="B520" s="26">
        <v>547</v>
      </c>
      <c r="C520" s="27" t="s">
        <v>263</v>
      </c>
      <c r="D520" s="27" t="s">
        <v>266</v>
      </c>
      <c r="E520" s="26" t="s">
        <v>259</v>
      </c>
      <c r="F520" s="27"/>
      <c r="G520" s="72">
        <f>G521+G522</f>
        <v>277</v>
      </c>
      <c r="H520" s="72">
        <f aca="true" t="shared" si="231" ref="H520:P520">H521+H522</f>
        <v>0</v>
      </c>
      <c r="I520" s="72">
        <f t="shared" si="231"/>
        <v>392.7</v>
      </c>
      <c r="J520" s="72">
        <f t="shared" si="231"/>
        <v>0</v>
      </c>
      <c r="K520" s="72">
        <f t="shared" si="231"/>
        <v>0</v>
      </c>
      <c r="L520" s="72">
        <f t="shared" si="231"/>
        <v>277</v>
      </c>
      <c r="M520" s="72">
        <f t="shared" si="231"/>
        <v>0</v>
      </c>
      <c r="N520" s="72">
        <f t="shared" si="231"/>
        <v>277</v>
      </c>
      <c r="O520" s="72">
        <f t="shared" si="231"/>
        <v>277</v>
      </c>
      <c r="P520" s="72">
        <f t="shared" si="231"/>
        <v>277</v>
      </c>
    </row>
    <row r="521" spans="1:16" ht="12.75">
      <c r="A521" s="25" t="s">
        <v>320</v>
      </c>
      <c r="B521" s="26">
        <v>547</v>
      </c>
      <c r="C521" s="27" t="s">
        <v>263</v>
      </c>
      <c r="D521" s="27" t="s">
        <v>266</v>
      </c>
      <c r="E521" s="26" t="s">
        <v>259</v>
      </c>
      <c r="F521" s="27" t="s">
        <v>321</v>
      </c>
      <c r="G521" s="72">
        <f>M521+N521</f>
        <v>274.3</v>
      </c>
      <c r="H521" s="72"/>
      <c r="I521" s="72">
        <v>358.8</v>
      </c>
      <c r="J521" s="72"/>
      <c r="K521" s="72"/>
      <c r="L521" s="72">
        <v>254.8</v>
      </c>
      <c r="M521" s="72"/>
      <c r="N521" s="72">
        <v>274.3</v>
      </c>
      <c r="O521" s="72">
        <v>274.3</v>
      </c>
      <c r="P521" s="72">
        <v>274.3</v>
      </c>
    </row>
    <row r="522" spans="1:16" ht="12.75">
      <c r="A522" s="25" t="s">
        <v>173</v>
      </c>
      <c r="B522" s="26">
        <v>547</v>
      </c>
      <c r="C522" s="27" t="s">
        <v>263</v>
      </c>
      <c r="D522" s="27" t="s">
        <v>266</v>
      </c>
      <c r="E522" s="26" t="s">
        <v>259</v>
      </c>
      <c r="F522" s="27" t="s">
        <v>324</v>
      </c>
      <c r="G522" s="72">
        <f>M522+N522</f>
        <v>2.7</v>
      </c>
      <c r="H522" s="72"/>
      <c r="I522" s="72">
        <v>33.9</v>
      </c>
      <c r="J522" s="72"/>
      <c r="K522" s="72"/>
      <c r="L522" s="72">
        <v>22.2</v>
      </c>
      <c r="M522" s="72"/>
      <c r="N522" s="72">
        <v>2.7</v>
      </c>
      <c r="O522" s="72">
        <v>2.7</v>
      </c>
      <c r="P522" s="72">
        <v>2.7</v>
      </c>
    </row>
    <row r="523" spans="1:16" ht="12.75">
      <c r="A523" s="25" t="s">
        <v>370</v>
      </c>
      <c r="B523" s="26">
        <v>547</v>
      </c>
      <c r="C523" s="27" t="s">
        <v>263</v>
      </c>
      <c r="D523" s="27" t="s">
        <v>266</v>
      </c>
      <c r="E523" s="26" t="s">
        <v>412</v>
      </c>
      <c r="F523" s="20"/>
      <c r="G523" s="72">
        <f>G524</f>
        <v>1200.6</v>
      </c>
      <c r="H523" s="72">
        <f aca="true" t="shared" si="232" ref="H523:P523">H524</f>
        <v>973</v>
      </c>
      <c r="I523" s="72">
        <f t="shared" si="232"/>
        <v>0</v>
      </c>
      <c r="J523" s="72">
        <f t="shared" si="232"/>
        <v>0</v>
      </c>
      <c r="K523" s="72">
        <f t="shared" si="232"/>
        <v>912.1</v>
      </c>
      <c r="L523" s="72">
        <f t="shared" si="232"/>
        <v>0</v>
      </c>
      <c r="M523" s="72">
        <f t="shared" si="232"/>
        <v>1200.6</v>
      </c>
      <c r="N523" s="72">
        <f t="shared" si="232"/>
        <v>0</v>
      </c>
      <c r="O523" s="72">
        <f t="shared" si="232"/>
        <v>1234.2</v>
      </c>
      <c r="P523" s="72">
        <f t="shared" si="232"/>
        <v>1210</v>
      </c>
    </row>
    <row r="524" spans="1:16" ht="12.75">
      <c r="A524" s="25" t="s">
        <v>337</v>
      </c>
      <c r="B524" s="26">
        <v>547</v>
      </c>
      <c r="C524" s="27" t="s">
        <v>263</v>
      </c>
      <c r="D524" s="27" t="s">
        <v>266</v>
      </c>
      <c r="E524" s="26" t="s">
        <v>413</v>
      </c>
      <c r="F524" s="27"/>
      <c r="G524" s="72">
        <f>G525+G526+G527</f>
        <v>1200.6</v>
      </c>
      <c r="H524" s="72">
        <f aca="true" t="shared" si="233" ref="H524:P524">H525+H526+H527</f>
        <v>973</v>
      </c>
      <c r="I524" s="72">
        <f t="shared" si="233"/>
        <v>0</v>
      </c>
      <c r="J524" s="72">
        <f t="shared" si="233"/>
        <v>0</v>
      </c>
      <c r="K524" s="72">
        <f t="shared" si="233"/>
        <v>912.1</v>
      </c>
      <c r="L524" s="72">
        <f t="shared" si="233"/>
        <v>0</v>
      </c>
      <c r="M524" s="72">
        <f t="shared" si="233"/>
        <v>1200.6</v>
      </c>
      <c r="N524" s="72">
        <f t="shared" si="233"/>
        <v>0</v>
      </c>
      <c r="O524" s="72">
        <f t="shared" si="233"/>
        <v>1234.2</v>
      </c>
      <c r="P524" s="72">
        <f t="shared" si="233"/>
        <v>1210</v>
      </c>
    </row>
    <row r="525" spans="1:16" ht="12.75">
      <c r="A525" s="25" t="s">
        <v>320</v>
      </c>
      <c r="B525" s="26">
        <v>547</v>
      </c>
      <c r="C525" s="27" t="s">
        <v>263</v>
      </c>
      <c r="D525" s="27" t="s">
        <v>266</v>
      </c>
      <c r="E525" s="26" t="s">
        <v>413</v>
      </c>
      <c r="F525" s="27" t="s">
        <v>321</v>
      </c>
      <c r="G525" s="72">
        <f>M525+N525</f>
        <v>821</v>
      </c>
      <c r="H525" s="72">
        <v>705.4</v>
      </c>
      <c r="I525" s="72">
        <v>0</v>
      </c>
      <c r="J525" s="72"/>
      <c r="K525" s="72">
        <v>832.6</v>
      </c>
      <c r="L525" s="72"/>
      <c r="M525" s="72">
        <v>821</v>
      </c>
      <c r="N525" s="72"/>
      <c r="O525" s="72">
        <v>844</v>
      </c>
      <c r="P525" s="72">
        <v>827.4</v>
      </c>
    </row>
    <row r="526" spans="1:16" ht="12.75">
      <c r="A526" s="25" t="s">
        <v>173</v>
      </c>
      <c r="B526" s="26">
        <v>547</v>
      </c>
      <c r="C526" s="27" t="s">
        <v>263</v>
      </c>
      <c r="D526" s="27" t="s">
        <v>266</v>
      </c>
      <c r="E526" s="26" t="s">
        <v>413</v>
      </c>
      <c r="F526" s="27" t="s">
        <v>324</v>
      </c>
      <c r="G526" s="72">
        <f>M526+N526</f>
        <v>378.6</v>
      </c>
      <c r="H526" s="72">
        <v>266.6</v>
      </c>
      <c r="I526" s="72">
        <v>0</v>
      </c>
      <c r="J526" s="72"/>
      <c r="K526" s="72">
        <v>78.5</v>
      </c>
      <c r="L526" s="72"/>
      <c r="M526" s="72">
        <v>378.6</v>
      </c>
      <c r="N526" s="72"/>
      <c r="O526" s="72">
        <v>389.2</v>
      </c>
      <c r="P526" s="72">
        <v>381.6</v>
      </c>
    </row>
    <row r="527" spans="1:16" ht="12.75">
      <c r="A527" s="25" t="s">
        <v>322</v>
      </c>
      <c r="B527" s="26">
        <v>547</v>
      </c>
      <c r="C527" s="27" t="s">
        <v>263</v>
      </c>
      <c r="D527" s="27" t="s">
        <v>266</v>
      </c>
      <c r="E527" s="26" t="s">
        <v>413</v>
      </c>
      <c r="F527" s="27" t="s">
        <v>323</v>
      </c>
      <c r="G527" s="72">
        <f>M527+N527</f>
        <v>1</v>
      </c>
      <c r="H527" s="72">
        <v>1</v>
      </c>
      <c r="I527" s="72">
        <v>0</v>
      </c>
      <c r="J527" s="72"/>
      <c r="K527" s="72">
        <v>1</v>
      </c>
      <c r="L527" s="72"/>
      <c r="M527" s="72">
        <v>1</v>
      </c>
      <c r="N527" s="72"/>
      <c r="O527" s="72">
        <v>1</v>
      </c>
      <c r="P527" s="72">
        <v>1</v>
      </c>
    </row>
    <row r="528" spans="1:16" ht="15">
      <c r="A528" s="208" t="s">
        <v>595</v>
      </c>
      <c r="B528" s="209"/>
      <c r="C528" s="209"/>
      <c r="D528" s="209"/>
      <c r="E528" s="209"/>
      <c r="F528" s="210"/>
      <c r="G528" s="92">
        <f aca="true" t="shared" si="234" ref="G528:P528">G16+G49+G115+G236+G510</f>
        <v>521739.9</v>
      </c>
      <c r="H528" s="92" t="e">
        <f t="shared" si="234"/>
        <v>#REF!</v>
      </c>
      <c r="I528" s="92" t="e">
        <f t="shared" si="234"/>
        <v>#REF!</v>
      </c>
      <c r="J528" s="92" t="e">
        <f t="shared" si="234"/>
        <v>#REF!</v>
      </c>
      <c r="K528" s="92">
        <f t="shared" si="234"/>
        <v>208664.7</v>
      </c>
      <c r="L528" s="92">
        <f t="shared" si="234"/>
        <v>246731.3</v>
      </c>
      <c r="M528" s="92">
        <f t="shared" si="234"/>
        <v>255294.9</v>
      </c>
      <c r="N528" s="92">
        <f t="shared" si="234"/>
        <v>266305</v>
      </c>
      <c r="O528" s="92">
        <f t="shared" si="234"/>
        <v>506700.7</v>
      </c>
      <c r="P528" s="92">
        <f t="shared" si="234"/>
        <v>501844.39999999997</v>
      </c>
    </row>
    <row r="529" spans="1:16" ht="12.75">
      <c r="A529" s="175" t="s">
        <v>596</v>
      </c>
      <c r="B529" s="176"/>
      <c r="C529" s="176"/>
      <c r="D529" s="176"/>
      <c r="E529" s="176"/>
      <c r="F529" s="176"/>
      <c r="G529" s="177"/>
      <c r="H529" s="178"/>
      <c r="I529" s="178"/>
      <c r="J529" s="178"/>
      <c r="K529" s="178"/>
      <c r="L529" s="178"/>
      <c r="M529" s="178"/>
      <c r="N529" s="179"/>
      <c r="O529" s="127">
        <v>6500</v>
      </c>
      <c r="P529" s="127">
        <v>13000</v>
      </c>
    </row>
    <row r="530" spans="1:16" ht="15">
      <c r="A530" s="159" t="s">
        <v>283</v>
      </c>
      <c r="B530" s="160"/>
      <c r="C530" s="160"/>
      <c r="D530" s="160"/>
      <c r="E530" s="160"/>
      <c r="F530" s="160" t="s">
        <v>314</v>
      </c>
      <c r="G530" s="92">
        <f>G528+G529</f>
        <v>521739.9</v>
      </c>
      <c r="H530" s="161"/>
      <c r="I530" s="161"/>
      <c r="J530" s="161"/>
      <c r="K530" s="161"/>
      <c r="L530" s="161"/>
      <c r="M530" s="161"/>
      <c r="N530" s="161"/>
      <c r="O530" s="92">
        <f>O528+O529</f>
        <v>513200.7</v>
      </c>
      <c r="P530" s="92">
        <f>P528+P529</f>
        <v>514844.39999999997</v>
      </c>
    </row>
    <row r="531" spans="1:7" ht="12.75">
      <c r="A531" s="125"/>
      <c r="G531" s="56"/>
    </row>
    <row r="532" spans="7:11" ht="12.75">
      <c r="G532" s="56"/>
      <c r="J532" s="56"/>
      <c r="K532" s="57"/>
    </row>
    <row r="533" ht="12.75">
      <c r="G533" s="56"/>
    </row>
  </sheetData>
  <sheetProtection/>
  <mergeCells count="17">
    <mergeCell ref="A528:F528"/>
    <mergeCell ref="G12:P12"/>
    <mergeCell ref="G14:G15"/>
    <mergeCell ref="M14:M15"/>
    <mergeCell ref="N14:N15"/>
    <mergeCell ref="P14:P15"/>
    <mergeCell ref="G13:N13"/>
    <mergeCell ref="A1:F1"/>
    <mergeCell ref="A12:A15"/>
    <mergeCell ref="B12:B15"/>
    <mergeCell ref="F12:F15"/>
    <mergeCell ref="A8:N8"/>
    <mergeCell ref="A9:N9"/>
    <mergeCell ref="A10:N10"/>
    <mergeCell ref="C12:C15"/>
    <mergeCell ref="D12:D15"/>
    <mergeCell ref="E12:E15"/>
  </mergeCells>
  <printOptions horizontalCentered="1"/>
  <pageMargins left="0.5905511811023623" right="0.3937007874015748" top="0.5905511811023623" bottom="0.5905511811023623" header="0" footer="0"/>
  <pageSetup fitToHeight="8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30"/>
  <sheetViews>
    <sheetView tabSelected="1" view="pageBreakPreview" zoomScale="85" zoomScaleNormal="85" zoomScaleSheetLayoutView="85" zoomScalePageLayoutView="0" workbookViewId="0" topLeftCell="A24">
      <selection activeCell="F43" sqref="F43"/>
    </sheetView>
  </sheetViews>
  <sheetFormatPr defaultColWidth="9.00390625" defaultRowHeight="12.75"/>
  <cols>
    <col min="1" max="1" width="79.25390625" style="169" customWidth="1"/>
    <col min="2" max="2" width="18.00390625" style="169" customWidth="1"/>
    <col min="3" max="3" width="8.00390625" style="169" customWidth="1"/>
    <col min="4" max="4" width="11.25390625" style="14" customWidth="1"/>
    <col min="5" max="5" width="12.625" style="14" customWidth="1"/>
    <col min="6" max="6" width="10.25390625" style="14" customWidth="1"/>
    <col min="7" max="7" width="14.00390625" style="14" customWidth="1"/>
    <col min="8" max="8" width="12.125" style="14" hidden="1" customWidth="1"/>
    <col min="9" max="9" width="11.75390625" style="14" customWidth="1"/>
    <col min="10" max="10" width="12.75390625" style="14" customWidth="1"/>
    <col min="11" max="16384" width="9.125" style="14" customWidth="1"/>
  </cols>
  <sheetData>
    <row r="1" spans="1:8" ht="15" customHeight="1">
      <c r="A1" s="170"/>
      <c r="B1" s="170"/>
      <c r="D1" s="155"/>
      <c r="E1" s="155"/>
      <c r="F1" s="154" t="s">
        <v>589</v>
      </c>
      <c r="G1" s="155"/>
      <c r="H1" s="171"/>
    </row>
    <row r="2" spans="1:8" ht="17.25" customHeight="1">
      <c r="A2" s="170"/>
      <c r="B2" s="170"/>
      <c r="D2" s="155"/>
      <c r="E2" s="155"/>
      <c r="F2" s="154" t="s">
        <v>318</v>
      </c>
      <c r="G2" s="155"/>
      <c r="H2" s="171"/>
    </row>
    <row r="3" spans="1:8" ht="17.25" customHeight="1">
      <c r="A3" s="170"/>
      <c r="B3" s="170"/>
      <c r="D3" s="155"/>
      <c r="E3" s="155"/>
      <c r="F3" s="154" t="s">
        <v>297</v>
      </c>
      <c r="G3" s="155"/>
      <c r="H3" s="171"/>
    </row>
    <row r="4" spans="1:8" ht="15.75" customHeight="1">
      <c r="A4" s="170" t="s">
        <v>314</v>
      </c>
      <c r="B4" s="170"/>
      <c r="D4" s="155"/>
      <c r="E4" s="155"/>
      <c r="F4" s="154" t="s">
        <v>545</v>
      </c>
      <c r="G4" s="155"/>
      <c r="H4" s="155"/>
    </row>
    <row r="5" spans="1:7" ht="16.5" customHeight="1">
      <c r="A5" s="170"/>
      <c r="B5" s="170"/>
      <c r="D5" s="155"/>
      <c r="E5" s="172"/>
      <c r="F5" s="155" t="s">
        <v>590</v>
      </c>
      <c r="G5" s="172"/>
    </row>
    <row r="6" spans="1:7" ht="22.5" customHeight="1" hidden="1">
      <c r="A6" s="200"/>
      <c r="B6" s="200"/>
      <c r="C6" s="200"/>
      <c r="D6" s="201"/>
      <c r="E6" s="201"/>
      <c r="F6" s="201"/>
      <c r="G6" s="165"/>
    </row>
    <row r="7" spans="1:7" ht="22.5" customHeight="1">
      <c r="A7" s="165"/>
      <c r="B7" s="165"/>
      <c r="C7" s="165"/>
      <c r="D7" s="166"/>
      <c r="E7" s="166"/>
      <c r="F7" s="166"/>
      <c r="G7" s="165"/>
    </row>
    <row r="8" spans="1:7" ht="6" customHeight="1">
      <c r="A8" s="165"/>
      <c r="B8" s="165"/>
      <c r="C8" s="165"/>
      <c r="D8" s="166"/>
      <c r="E8" s="166"/>
      <c r="F8" s="166"/>
      <c r="G8" s="165"/>
    </row>
    <row r="9" spans="1:7" ht="12" customHeight="1">
      <c r="A9" s="207" t="s">
        <v>599</v>
      </c>
      <c r="B9" s="207"/>
      <c r="C9" s="207"/>
      <c r="D9" s="207"/>
      <c r="E9" s="207"/>
      <c r="F9" s="207"/>
      <c r="G9" s="207"/>
    </row>
    <row r="10" spans="1:7" ht="11.25" customHeight="1">
      <c r="A10" s="220"/>
      <c r="B10" s="220"/>
      <c r="C10" s="220"/>
      <c r="D10" s="220"/>
      <c r="E10" s="220"/>
      <c r="F10" s="220"/>
      <c r="G10" s="220"/>
    </row>
    <row r="11" spans="1:10" ht="14.25" customHeight="1">
      <c r="A11" s="204" t="s">
        <v>600</v>
      </c>
      <c r="B11" s="204"/>
      <c r="C11" s="204"/>
      <c r="D11" s="204"/>
      <c r="E11" s="204"/>
      <c r="F11" s="204"/>
      <c r="G11" s="204"/>
      <c r="H11" s="204"/>
      <c r="I11" s="204"/>
      <c r="J11" s="204"/>
    </row>
    <row r="12" spans="1:10" ht="14.25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</row>
    <row r="13" spans="1:10" ht="16.5" customHeight="1">
      <c r="A13" s="15"/>
      <c r="B13" s="15"/>
      <c r="C13" s="15"/>
      <c r="D13" s="16"/>
      <c r="E13" s="16"/>
      <c r="F13" s="17"/>
      <c r="H13" s="74" t="s">
        <v>522</v>
      </c>
      <c r="J13" s="91" t="s">
        <v>402</v>
      </c>
    </row>
    <row r="14" spans="1:10" ht="20.25" customHeight="1">
      <c r="A14" s="202" t="s">
        <v>261</v>
      </c>
      <c r="B14" s="202" t="s">
        <v>365</v>
      </c>
      <c r="C14" s="202" t="s">
        <v>570</v>
      </c>
      <c r="D14" s="202" t="s">
        <v>262</v>
      </c>
      <c r="E14" s="202" t="s">
        <v>364</v>
      </c>
      <c r="F14" s="202" t="s">
        <v>366</v>
      </c>
      <c r="G14" s="211" t="s">
        <v>315</v>
      </c>
      <c r="H14" s="212"/>
      <c r="I14" s="212"/>
      <c r="J14" s="213"/>
    </row>
    <row r="15" spans="1:10" ht="25.5" customHeight="1">
      <c r="A15" s="203"/>
      <c r="B15" s="203"/>
      <c r="C15" s="203"/>
      <c r="D15" s="203"/>
      <c r="E15" s="203"/>
      <c r="F15" s="203"/>
      <c r="G15" s="181" t="s">
        <v>548</v>
      </c>
      <c r="H15" s="168"/>
      <c r="I15" s="139" t="s">
        <v>620</v>
      </c>
      <c r="J15" s="139" t="s">
        <v>621</v>
      </c>
    </row>
    <row r="16" spans="1:10" ht="50.25" customHeight="1">
      <c r="A16" s="99" t="s">
        <v>411</v>
      </c>
      <c r="B16" s="100" t="s">
        <v>437</v>
      </c>
      <c r="C16" s="100"/>
      <c r="D16" s="100"/>
      <c r="E16" s="100"/>
      <c r="F16" s="100"/>
      <c r="G16" s="92">
        <f>G17+G24</f>
        <v>9115.9</v>
      </c>
      <c r="H16" s="92">
        <f>H17+H24</f>
        <v>351</v>
      </c>
      <c r="I16" s="92">
        <f>I17+I24</f>
        <v>0</v>
      </c>
      <c r="J16" s="92">
        <f>J17+J24</f>
        <v>0</v>
      </c>
    </row>
    <row r="17" spans="1:10" ht="25.5">
      <c r="A17" s="18" t="s">
        <v>397</v>
      </c>
      <c r="B17" s="19" t="s">
        <v>438</v>
      </c>
      <c r="C17" s="19"/>
      <c r="D17" s="20"/>
      <c r="E17" s="20"/>
      <c r="F17" s="20"/>
      <c r="G17" s="94">
        <f>G22+G18</f>
        <v>8512.6</v>
      </c>
      <c r="H17" s="94">
        <f>H22+H18</f>
        <v>0</v>
      </c>
      <c r="I17" s="94">
        <f>I22+I18</f>
        <v>0</v>
      </c>
      <c r="J17" s="94">
        <f>J22+J18</f>
        <v>0</v>
      </c>
    </row>
    <row r="18" spans="1:10" ht="25.5">
      <c r="A18" s="25" t="s">
        <v>582</v>
      </c>
      <c r="B18" s="27" t="s">
        <v>144</v>
      </c>
      <c r="C18" s="19"/>
      <c r="D18" s="20"/>
      <c r="E18" s="20"/>
      <c r="F18" s="20"/>
      <c r="G18" s="72">
        <f>G19</f>
        <v>8332.6</v>
      </c>
      <c r="H18" s="72">
        <f aca="true" t="shared" si="0" ref="H18:J19">H19</f>
        <v>0</v>
      </c>
      <c r="I18" s="72">
        <f t="shared" si="0"/>
        <v>0</v>
      </c>
      <c r="J18" s="72">
        <f t="shared" si="0"/>
        <v>0</v>
      </c>
    </row>
    <row r="19" spans="1:10" ht="38.25">
      <c r="A19" s="25" t="s">
        <v>561</v>
      </c>
      <c r="B19" s="27" t="s">
        <v>562</v>
      </c>
      <c r="C19" s="26"/>
      <c r="D19" s="27"/>
      <c r="E19" s="27"/>
      <c r="F19" s="27"/>
      <c r="G19" s="72">
        <f>G20</f>
        <v>8332.6</v>
      </c>
      <c r="H19" s="72">
        <f t="shared" si="0"/>
        <v>0</v>
      </c>
      <c r="I19" s="72">
        <f t="shared" si="0"/>
        <v>0</v>
      </c>
      <c r="J19" s="72">
        <f t="shared" si="0"/>
        <v>0</v>
      </c>
    </row>
    <row r="20" spans="1:10" ht="12.75">
      <c r="A20" s="83" t="s">
        <v>302</v>
      </c>
      <c r="B20" s="27" t="s">
        <v>562</v>
      </c>
      <c r="C20" s="26">
        <v>546</v>
      </c>
      <c r="D20" s="27" t="s">
        <v>271</v>
      </c>
      <c r="E20" s="27" t="s">
        <v>267</v>
      </c>
      <c r="F20" s="27" t="s">
        <v>332</v>
      </c>
      <c r="G20" s="72">
        <v>8332.6</v>
      </c>
      <c r="H20" s="72"/>
      <c r="I20" s="72">
        <v>0</v>
      </c>
      <c r="J20" s="72">
        <v>0</v>
      </c>
    </row>
    <row r="21" spans="1:10" ht="25.5">
      <c r="A21" s="22" t="s">
        <v>85</v>
      </c>
      <c r="B21" s="101" t="s">
        <v>93</v>
      </c>
      <c r="C21" s="101"/>
      <c r="D21" s="23"/>
      <c r="E21" s="23"/>
      <c r="F21" s="23"/>
      <c r="G21" s="163">
        <f>G22</f>
        <v>180</v>
      </c>
      <c r="H21" s="163">
        <f aca="true" t="shared" si="1" ref="H21:J22">H22</f>
        <v>0</v>
      </c>
      <c r="I21" s="163">
        <f t="shared" si="1"/>
        <v>0</v>
      </c>
      <c r="J21" s="163">
        <f t="shared" si="1"/>
        <v>0</v>
      </c>
    </row>
    <row r="22" spans="1:10" ht="16.5" customHeight="1">
      <c r="A22" s="25" t="s">
        <v>398</v>
      </c>
      <c r="B22" s="26" t="s">
        <v>94</v>
      </c>
      <c r="C22" s="26"/>
      <c r="D22" s="27"/>
      <c r="E22" s="27"/>
      <c r="F22" s="27"/>
      <c r="G22" s="72">
        <f>G23</f>
        <v>180</v>
      </c>
      <c r="H22" s="72">
        <f t="shared" si="1"/>
        <v>0</v>
      </c>
      <c r="I22" s="72">
        <f t="shared" si="1"/>
        <v>0</v>
      </c>
      <c r="J22" s="72">
        <f t="shared" si="1"/>
        <v>0</v>
      </c>
    </row>
    <row r="23" spans="1:10" ht="18" customHeight="1">
      <c r="A23" s="25" t="s">
        <v>339</v>
      </c>
      <c r="B23" s="26" t="s">
        <v>94</v>
      </c>
      <c r="C23" s="26">
        <v>115</v>
      </c>
      <c r="D23" s="27" t="s">
        <v>272</v>
      </c>
      <c r="E23" s="27" t="s">
        <v>267</v>
      </c>
      <c r="F23" s="27" t="s">
        <v>338</v>
      </c>
      <c r="G23" s="72">
        <v>180</v>
      </c>
      <c r="H23" s="72"/>
      <c r="I23" s="72">
        <v>0</v>
      </c>
      <c r="J23" s="72">
        <v>0</v>
      </c>
    </row>
    <row r="24" spans="1:10" ht="30" customHeight="1">
      <c r="A24" s="25" t="s">
        <v>394</v>
      </c>
      <c r="B24" s="27" t="s">
        <v>16</v>
      </c>
      <c r="C24" s="27"/>
      <c r="D24" s="27"/>
      <c r="E24" s="27"/>
      <c r="F24" s="27"/>
      <c r="G24" s="72">
        <f>G25+G28</f>
        <v>603.3</v>
      </c>
      <c r="H24" s="72">
        <f>H25+H28</f>
        <v>351</v>
      </c>
      <c r="I24" s="72">
        <f>I25+I28</f>
        <v>0</v>
      </c>
      <c r="J24" s="72">
        <f>J25+J28</f>
        <v>0</v>
      </c>
    </row>
    <row r="25" spans="1:10" ht="25.5">
      <c r="A25" s="22" t="s">
        <v>18</v>
      </c>
      <c r="B25" s="23" t="s">
        <v>17</v>
      </c>
      <c r="C25" s="23"/>
      <c r="D25" s="23"/>
      <c r="E25" s="23"/>
      <c r="F25" s="23"/>
      <c r="G25" s="163">
        <f>G26</f>
        <v>443</v>
      </c>
      <c r="H25" s="163">
        <f aca="true" t="shared" si="2" ref="H25:J26">H26</f>
        <v>351</v>
      </c>
      <c r="I25" s="163">
        <f t="shared" si="2"/>
        <v>0</v>
      </c>
      <c r="J25" s="163">
        <f t="shared" si="2"/>
        <v>0</v>
      </c>
    </row>
    <row r="26" spans="1:10" ht="25.5">
      <c r="A26" s="25" t="s">
        <v>383</v>
      </c>
      <c r="B26" s="27" t="s">
        <v>55</v>
      </c>
      <c r="C26" s="27"/>
      <c r="D26" s="27"/>
      <c r="E26" s="27"/>
      <c r="F26" s="27"/>
      <c r="G26" s="72">
        <f>G27</f>
        <v>443</v>
      </c>
      <c r="H26" s="72">
        <f t="shared" si="2"/>
        <v>351</v>
      </c>
      <c r="I26" s="72">
        <f t="shared" si="2"/>
        <v>0</v>
      </c>
      <c r="J26" s="72">
        <f>J27</f>
        <v>0</v>
      </c>
    </row>
    <row r="27" spans="1:10" ht="25.5">
      <c r="A27" s="25" t="s">
        <v>173</v>
      </c>
      <c r="B27" s="27" t="s">
        <v>55</v>
      </c>
      <c r="C27" s="27" t="s">
        <v>571</v>
      </c>
      <c r="D27" s="27" t="s">
        <v>279</v>
      </c>
      <c r="E27" s="27" t="s">
        <v>271</v>
      </c>
      <c r="F27" s="27" t="s">
        <v>324</v>
      </c>
      <c r="G27" s="72">
        <v>443</v>
      </c>
      <c r="H27" s="72">
        <v>351</v>
      </c>
      <c r="I27" s="72">
        <v>0</v>
      </c>
      <c r="J27" s="72">
        <v>0</v>
      </c>
    </row>
    <row r="28" spans="1:10" ht="25.5">
      <c r="A28" s="22" t="s">
        <v>27</v>
      </c>
      <c r="B28" s="23" t="s">
        <v>19</v>
      </c>
      <c r="C28" s="23"/>
      <c r="D28" s="23"/>
      <c r="E28" s="23"/>
      <c r="F28" s="23"/>
      <c r="G28" s="163">
        <f>G29</f>
        <v>160.3</v>
      </c>
      <c r="H28" s="163">
        <f>H29</f>
        <v>0</v>
      </c>
      <c r="I28" s="163">
        <f>I29</f>
        <v>0</v>
      </c>
      <c r="J28" s="163">
        <f>J29</f>
        <v>0</v>
      </c>
    </row>
    <row r="29" spans="1:10" ht="51">
      <c r="A29" s="25" t="s">
        <v>120</v>
      </c>
      <c r="B29" s="27" t="s">
        <v>20</v>
      </c>
      <c r="C29" s="27"/>
      <c r="D29" s="27"/>
      <c r="E29" s="27"/>
      <c r="F29" s="27"/>
      <c r="G29" s="72">
        <f>G30+G31</f>
        <v>160.3</v>
      </c>
      <c r="H29" s="72">
        <f>H30+H31</f>
        <v>0</v>
      </c>
      <c r="I29" s="72">
        <f>I30+I31</f>
        <v>0</v>
      </c>
      <c r="J29" s="72">
        <f>J30+J31</f>
        <v>0</v>
      </c>
    </row>
    <row r="30" spans="1:10" ht="12.75">
      <c r="A30" s="25" t="s">
        <v>320</v>
      </c>
      <c r="B30" s="27" t="s">
        <v>20</v>
      </c>
      <c r="C30" s="27" t="s">
        <v>571</v>
      </c>
      <c r="D30" s="27" t="s">
        <v>279</v>
      </c>
      <c r="E30" s="27" t="s">
        <v>271</v>
      </c>
      <c r="F30" s="27" t="s">
        <v>321</v>
      </c>
      <c r="G30" s="72">
        <v>120.3</v>
      </c>
      <c r="H30" s="72"/>
      <c r="I30" s="72">
        <v>0</v>
      </c>
      <c r="J30" s="72">
        <v>0</v>
      </c>
    </row>
    <row r="31" spans="1:10" ht="25.5">
      <c r="A31" s="25" t="s">
        <v>173</v>
      </c>
      <c r="B31" s="27" t="s">
        <v>20</v>
      </c>
      <c r="C31" s="27" t="s">
        <v>571</v>
      </c>
      <c r="D31" s="27" t="s">
        <v>279</v>
      </c>
      <c r="E31" s="27" t="s">
        <v>271</v>
      </c>
      <c r="F31" s="27" t="s">
        <v>324</v>
      </c>
      <c r="G31" s="72">
        <v>40</v>
      </c>
      <c r="H31" s="72"/>
      <c r="I31" s="72">
        <v>0</v>
      </c>
      <c r="J31" s="72">
        <v>0</v>
      </c>
    </row>
    <row r="32" spans="1:10" ht="30">
      <c r="A32" s="99" t="s">
        <v>379</v>
      </c>
      <c r="B32" s="100" t="s">
        <v>500</v>
      </c>
      <c r="C32" s="100"/>
      <c r="D32" s="100"/>
      <c r="E32" s="100"/>
      <c r="F32" s="100"/>
      <c r="G32" s="92">
        <f>G33+G41+G48+G51</f>
        <v>9848.900000000001</v>
      </c>
      <c r="H32" s="92">
        <f>H33+H41+H48+H51</f>
        <v>0</v>
      </c>
      <c r="I32" s="92">
        <f>I33+I41+I48+I51</f>
        <v>5130.1</v>
      </c>
      <c r="J32" s="92">
        <f>J33+J41+J48+J51</f>
        <v>5040.5</v>
      </c>
    </row>
    <row r="33" spans="1:10" ht="12.75">
      <c r="A33" s="22" t="s">
        <v>0</v>
      </c>
      <c r="B33" s="23" t="s">
        <v>1</v>
      </c>
      <c r="C33" s="23"/>
      <c r="D33" s="23"/>
      <c r="E33" s="23"/>
      <c r="F33" s="23"/>
      <c r="G33" s="163">
        <f>G34+G36+G39</f>
        <v>4358.6</v>
      </c>
      <c r="H33" s="163">
        <f>H34+H36+H39</f>
        <v>0</v>
      </c>
      <c r="I33" s="163">
        <f>I34+I36+I39</f>
        <v>4482.6</v>
      </c>
      <c r="J33" s="163">
        <f>J34+J36+J39</f>
        <v>4393</v>
      </c>
    </row>
    <row r="34" spans="1:10" ht="12.75">
      <c r="A34" s="25" t="s">
        <v>368</v>
      </c>
      <c r="B34" s="27" t="s">
        <v>3</v>
      </c>
      <c r="C34" s="27"/>
      <c r="D34" s="27"/>
      <c r="E34" s="27"/>
      <c r="F34" s="27"/>
      <c r="G34" s="72">
        <f>G35</f>
        <v>4068.6</v>
      </c>
      <c r="H34" s="72">
        <f>H35</f>
        <v>0</v>
      </c>
      <c r="I34" s="72">
        <f>I35</f>
        <v>4192.6</v>
      </c>
      <c r="J34" s="72">
        <f>J35</f>
        <v>4103</v>
      </c>
    </row>
    <row r="35" spans="1:10" ht="12.75">
      <c r="A35" s="25" t="s">
        <v>339</v>
      </c>
      <c r="B35" s="27" t="s">
        <v>3</v>
      </c>
      <c r="C35" s="27" t="s">
        <v>571</v>
      </c>
      <c r="D35" s="27" t="s">
        <v>286</v>
      </c>
      <c r="E35" s="27" t="s">
        <v>267</v>
      </c>
      <c r="F35" s="27" t="s">
        <v>338</v>
      </c>
      <c r="G35" s="72">
        <v>4068.6</v>
      </c>
      <c r="H35" s="72"/>
      <c r="I35" s="72">
        <v>4192.6</v>
      </c>
      <c r="J35" s="72">
        <v>4103</v>
      </c>
    </row>
    <row r="36" spans="1:10" ht="12.75">
      <c r="A36" s="25" t="s">
        <v>4</v>
      </c>
      <c r="B36" s="27" t="s">
        <v>2</v>
      </c>
      <c r="C36" s="27"/>
      <c r="D36" s="27"/>
      <c r="E36" s="27"/>
      <c r="F36" s="27"/>
      <c r="G36" s="72">
        <f>G37+G38</f>
        <v>190</v>
      </c>
      <c r="H36" s="72">
        <f>H37+H38</f>
        <v>0</v>
      </c>
      <c r="I36" s="72">
        <f>I37+I38</f>
        <v>190</v>
      </c>
      <c r="J36" s="72">
        <f>J37+J38</f>
        <v>190</v>
      </c>
    </row>
    <row r="37" spans="1:10" ht="12.75">
      <c r="A37" s="25" t="s">
        <v>339</v>
      </c>
      <c r="B37" s="27" t="s">
        <v>2</v>
      </c>
      <c r="C37" s="87" t="s">
        <v>619</v>
      </c>
      <c r="D37" s="27" t="s">
        <v>286</v>
      </c>
      <c r="E37" s="27" t="s">
        <v>267</v>
      </c>
      <c r="F37" s="27" t="s">
        <v>338</v>
      </c>
      <c r="G37" s="72">
        <v>90</v>
      </c>
      <c r="H37" s="72"/>
      <c r="I37" s="72">
        <v>90</v>
      </c>
      <c r="J37" s="72">
        <v>90</v>
      </c>
    </row>
    <row r="38" spans="1:10" ht="12.75">
      <c r="A38" s="25" t="s">
        <v>339</v>
      </c>
      <c r="B38" s="27" t="s">
        <v>2</v>
      </c>
      <c r="C38" s="27" t="s">
        <v>571</v>
      </c>
      <c r="D38" s="27" t="s">
        <v>286</v>
      </c>
      <c r="E38" s="27" t="s">
        <v>267</v>
      </c>
      <c r="F38" s="27" t="s">
        <v>338</v>
      </c>
      <c r="G38" s="72">
        <v>100</v>
      </c>
      <c r="H38" s="72"/>
      <c r="I38" s="72">
        <v>100</v>
      </c>
      <c r="J38" s="72">
        <v>100</v>
      </c>
    </row>
    <row r="39" spans="1:10" ht="38.25">
      <c r="A39" s="25" t="s">
        <v>519</v>
      </c>
      <c r="B39" s="27" t="s">
        <v>137</v>
      </c>
      <c r="C39" s="27"/>
      <c r="D39" s="27"/>
      <c r="E39" s="27"/>
      <c r="F39" s="27"/>
      <c r="G39" s="72">
        <f>G40</f>
        <v>100</v>
      </c>
      <c r="H39" s="72">
        <f>H40</f>
        <v>0</v>
      </c>
      <c r="I39" s="72">
        <f>I40</f>
        <v>100</v>
      </c>
      <c r="J39" s="72">
        <f>J40</f>
        <v>100</v>
      </c>
    </row>
    <row r="40" spans="1:10" ht="12.75">
      <c r="A40" s="25" t="s">
        <v>339</v>
      </c>
      <c r="B40" s="27" t="s">
        <v>137</v>
      </c>
      <c r="C40" s="27" t="s">
        <v>571</v>
      </c>
      <c r="D40" s="27" t="s">
        <v>286</v>
      </c>
      <c r="E40" s="27" t="s">
        <v>267</v>
      </c>
      <c r="F40" s="27" t="s">
        <v>338</v>
      </c>
      <c r="G40" s="72">
        <v>100</v>
      </c>
      <c r="H40" s="72"/>
      <c r="I40" s="72">
        <v>100</v>
      </c>
      <c r="J40" s="72">
        <v>100</v>
      </c>
    </row>
    <row r="41" spans="1:10" ht="12.75">
      <c r="A41" s="22" t="s">
        <v>5</v>
      </c>
      <c r="B41" s="23" t="s">
        <v>6</v>
      </c>
      <c r="C41" s="23"/>
      <c r="D41" s="23"/>
      <c r="E41" s="23"/>
      <c r="F41" s="23"/>
      <c r="G41" s="163">
        <f>G42+G45</f>
        <v>430</v>
      </c>
      <c r="H41" s="163">
        <f>H42+H45</f>
        <v>0</v>
      </c>
      <c r="I41" s="163">
        <f>I42+I45</f>
        <v>430</v>
      </c>
      <c r="J41" s="163">
        <f>J42+J45</f>
        <v>430</v>
      </c>
    </row>
    <row r="42" spans="1:10" ht="12.75">
      <c r="A42" s="25" t="s">
        <v>4</v>
      </c>
      <c r="B42" s="27" t="s">
        <v>7</v>
      </c>
      <c r="C42" s="27"/>
      <c r="D42" s="27"/>
      <c r="E42" s="27"/>
      <c r="F42" s="27"/>
      <c r="G42" s="72">
        <f>G43+G44</f>
        <v>180</v>
      </c>
      <c r="H42" s="72">
        <f>H43+H44</f>
        <v>0</v>
      </c>
      <c r="I42" s="72">
        <f>I43+I44</f>
        <v>180</v>
      </c>
      <c r="J42" s="72">
        <f>J43+J44</f>
        <v>180</v>
      </c>
    </row>
    <row r="43" spans="1:10" ht="12.75">
      <c r="A43" s="25" t="s">
        <v>339</v>
      </c>
      <c r="B43" s="27" t="s">
        <v>7</v>
      </c>
      <c r="C43" s="87" t="s">
        <v>619</v>
      </c>
      <c r="D43" s="27" t="s">
        <v>286</v>
      </c>
      <c r="E43" s="27" t="s">
        <v>267</v>
      </c>
      <c r="F43" s="27" t="s">
        <v>338</v>
      </c>
      <c r="G43" s="72">
        <v>100</v>
      </c>
      <c r="H43" s="72"/>
      <c r="I43" s="72">
        <v>100</v>
      </c>
      <c r="J43" s="72">
        <v>100</v>
      </c>
    </row>
    <row r="44" spans="1:10" ht="12.75">
      <c r="A44" s="25" t="s">
        <v>339</v>
      </c>
      <c r="B44" s="27" t="s">
        <v>7</v>
      </c>
      <c r="C44" s="87" t="s">
        <v>571</v>
      </c>
      <c r="D44" s="27" t="s">
        <v>286</v>
      </c>
      <c r="E44" s="27" t="s">
        <v>267</v>
      </c>
      <c r="F44" s="27" t="s">
        <v>338</v>
      </c>
      <c r="G44" s="72">
        <v>80</v>
      </c>
      <c r="H44" s="72"/>
      <c r="I44" s="72">
        <v>80</v>
      </c>
      <c r="J44" s="72">
        <v>80</v>
      </c>
    </row>
    <row r="45" spans="1:10" ht="38.25">
      <c r="A45" s="25" t="s">
        <v>519</v>
      </c>
      <c r="B45" s="27" t="s">
        <v>136</v>
      </c>
      <c r="C45" s="27"/>
      <c r="D45" s="27"/>
      <c r="E45" s="27"/>
      <c r="F45" s="27"/>
      <c r="G45" s="72">
        <f>G47+G46</f>
        <v>250</v>
      </c>
      <c r="H45" s="72">
        <f>H47+H46</f>
        <v>0</v>
      </c>
      <c r="I45" s="72">
        <f>I47+I46</f>
        <v>250</v>
      </c>
      <c r="J45" s="72">
        <f>J47+J46</f>
        <v>250</v>
      </c>
    </row>
    <row r="46" spans="1:10" ht="12.75">
      <c r="A46" s="25" t="s">
        <v>339</v>
      </c>
      <c r="B46" s="27" t="s">
        <v>136</v>
      </c>
      <c r="C46" s="87" t="s">
        <v>619</v>
      </c>
      <c r="D46" s="27" t="s">
        <v>286</v>
      </c>
      <c r="E46" s="27" t="s">
        <v>267</v>
      </c>
      <c r="F46" s="27" t="s">
        <v>338</v>
      </c>
      <c r="G46" s="72">
        <v>100</v>
      </c>
      <c r="H46" s="72"/>
      <c r="I46" s="72">
        <v>100</v>
      </c>
      <c r="J46" s="72">
        <v>100</v>
      </c>
    </row>
    <row r="47" spans="1:10" ht="12.75">
      <c r="A47" s="25" t="s">
        <v>339</v>
      </c>
      <c r="B47" s="27" t="s">
        <v>136</v>
      </c>
      <c r="C47" s="27" t="s">
        <v>571</v>
      </c>
      <c r="D47" s="27" t="s">
        <v>286</v>
      </c>
      <c r="E47" s="27" t="s">
        <v>267</v>
      </c>
      <c r="F47" s="27" t="s">
        <v>338</v>
      </c>
      <c r="G47" s="72">
        <v>150</v>
      </c>
      <c r="H47" s="72"/>
      <c r="I47" s="72">
        <v>150</v>
      </c>
      <c r="J47" s="72">
        <v>150</v>
      </c>
    </row>
    <row r="48" spans="1:10" ht="25.5">
      <c r="A48" s="22" t="s">
        <v>9</v>
      </c>
      <c r="B48" s="23" t="s">
        <v>8</v>
      </c>
      <c r="C48" s="23"/>
      <c r="D48" s="23"/>
      <c r="E48" s="23"/>
      <c r="F48" s="23"/>
      <c r="G48" s="163">
        <f>G49</f>
        <v>30</v>
      </c>
      <c r="H48" s="163">
        <f aca="true" t="shared" si="3" ref="H48:J49">H49</f>
        <v>0</v>
      </c>
      <c r="I48" s="163">
        <f t="shared" si="3"/>
        <v>30</v>
      </c>
      <c r="J48" s="163">
        <f t="shared" si="3"/>
        <v>30</v>
      </c>
    </row>
    <row r="49" spans="1:10" ht="12.75">
      <c r="A49" s="25" t="s">
        <v>4</v>
      </c>
      <c r="B49" s="27" t="s">
        <v>10</v>
      </c>
      <c r="C49" s="27"/>
      <c r="D49" s="27"/>
      <c r="E49" s="27"/>
      <c r="F49" s="27"/>
      <c r="G49" s="72">
        <f>G50</f>
        <v>30</v>
      </c>
      <c r="H49" s="72">
        <f t="shared" si="3"/>
        <v>0</v>
      </c>
      <c r="I49" s="72">
        <f t="shared" si="3"/>
        <v>30</v>
      </c>
      <c r="J49" s="72">
        <f t="shared" si="3"/>
        <v>30</v>
      </c>
    </row>
    <row r="50" spans="1:10" ht="25.5">
      <c r="A50" s="25" t="s">
        <v>173</v>
      </c>
      <c r="B50" s="27" t="s">
        <v>10</v>
      </c>
      <c r="C50" s="27" t="s">
        <v>571</v>
      </c>
      <c r="D50" s="27" t="s">
        <v>286</v>
      </c>
      <c r="E50" s="27" t="s">
        <v>267</v>
      </c>
      <c r="F50" s="27" t="s">
        <v>324</v>
      </c>
      <c r="G50" s="72">
        <v>30</v>
      </c>
      <c r="H50" s="72"/>
      <c r="I50" s="72">
        <v>30</v>
      </c>
      <c r="J50" s="72">
        <v>30</v>
      </c>
    </row>
    <row r="51" spans="1:10" ht="18" customHeight="1">
      <c r="A51" s="22" t="s">
        <v>133</v>
      </c>
      <c r="B51" s="23" t="s">
        <v>134</v>
      </c>
      <c r="C51" s="23"/>
      <c r="D51" s="23"/>
      <c r="E51" s="23"/>
      <c r="F51" s="23"/>
      <c r="G51" s="163">
        <f>G52+G60</f>
        <v>5030.3</v>
      </c>
      <c r="H51" s="163">
        <f>H52+H60</f>
        <v>0</v>
      </c>
      <c r="I51" s="163">
        <f>I52+I60</f>
        <v>187.5</v>
      </c>
      <c r="J51" s="163">
        <f>J52+J60</f>
        <v>187.5</v>
      </c>
    </row>
    <row r="52" spans="1:10" ht="38.25">
      <c r="A52" s="25" t="s">
        <v>519</v>
      </c>
      <c r="B52" s="27" t="s">
        <v>135</v>
      </c>
      <c r="C52" s="27"/>
      <c r="D52" s="27"/>
      <c r="E52" s="27"/>
      <c r="F52" s="27"/>
      <c r="G52" s="72">
        <f>G58+G59</f>
        <v>187.5</v>
      </c>
      <c r="H52" s="72">
        <f>H57+H59+H58</f>
        <v>0</v>
      </c>
      <c r="I52" s="72">
        <f>I57+I59+I58</f>
        <v>187.5</v>
      </c>
      <c r="J52" s="72">
        <f>J57+J59+J58</f>
        <v>187.5</v>
      </c>
    </row>
    <row r="53" spans="1:10" ht="1.5" customHeight="1" hidden="1">
      <c r="A53" s="25" t="s">
        <v>185</v>
      </c>
      <c r="B53" s="27" t="s">
        <v>184</v>
      </c>
      <c r="C53" s="27"/>
      <c r="D53" s="28" t="s">
        <v>272</v>
      </c>
      <c r="E53" s="28" t="s">
        <v>266</v>
      </c>
      <c r="F53" s="28"/>
      <c r="G53" s="96" t="e">
        <f>G54</f>
        <v>#REF!</v>
      </c>
      <c r="H53" s="96"/>
      <c r="I53" s="72"/>
      <c r="J53" s="72"/>
    </row>
    <row r="54" spans="1:10" ht="12.75" hidden="1">
      <c r="A54" s="25" t="s">
        <v>339</v>
      </c>
      <c r="B54" s="27" t="s">
        <v>184</v>
      </c>
      <c r="C54" s="27"/>
      <c r="D54" s="27" t="s">
        <v>272</v>
      </c>
      <c r="E54" s="27" t="s">
        <v>266</v>
      </c>
      <c r="F54" s="27" t="s">
        <v>338</v>
      </c>
      <c r="G54" s="72" t="e">
        <f>#REF!+#REF!</f>
        <v>#REF!</v>
      </c>
      <c r="H54" s="72"/>
      <c r="I54" s="72"/>
      <c r="J54" s="72"/>
    </row>
    <row r="55" spans="1:10" ht="25.5" hidden="1">
      <c r="A55" s="25" t="s">
        <v>195</v>
      </c>
      <c r="B55" s="27" t="s">
        <v>194</v>
      </c>
      <c r="C55" s="27"/>
      <c r="D55" s="27" t="s">
        <v>272</v>
      </c>
      <c r="E55" s="27" t="s">
        <v>266</v>
      </c>
      <c r="F55" s="27"/>
      <c r="G55" s="72" t="e">
        <f>G56</f>
        <v>#REF!</v>
      </c>
      <c r="H55" s="72"/>
      <c r="I55" s="72"/>
      <c r="J55" s="72"/>
    </row>
    <row r="56" spans="1:10" ht="12.75" hidden="1">
      <c r="A56" s="25" t="s">
        <v>339</v>
      </c>
      <c r="B56" s="27" t="s">
        <v>194</v>
      </c>
      <c r="C56" s="27"/>
      <c r="D56" s="27" t="s">
        <v>272</v>
      </c>
      <c r="E56" s="27" t="s">
        <v>266</v>
      </c>
      <c r="F56" s="27" t="s">
        <v>338</v>
      </c>
      <c r="G56" s="72" t="e">
        <f>#REF!+#REF!</f>
        <v>#REF!</v>
      </c>
      <c r="H56" s="72"/>
      <c r="I56" s="72"/>
      <c r="J56" s="72"/>
    </row>
    <row r="57" spans="1:10" ht="24" customHeight="1" hidden="1">
      <c r="A57" s="25" t="s">
        <v>173</v>
      </c>
      <c r="B57" s="27" t="s">
        <v>135</v>
      </c>
      <c r="C57" s="27" t="s">
        <v>571</v>
      </c>
      <c r="D57" s="27" t="s">
        <v>286</v>
      </c>
      <c r="E57" s="27" t="s">
        <v>267</v>
      </c>
      <c r="F57" s="27" t="s">
        <v>324</v>
      </c>
      <c r="G57" s="72" t="e">
        <f>#REF!+#REF!</f>
        <v>#REF!</v>
      </c>
      <c r="H57" s="72"/>
      <c r="I57" s="72"/>
      <c r="J57" s="72"/>
    </row>
    <row r="58" spans="1:10" ht="12.75">
      <c r="A58" s="25" t="s">
        <v>339</v>
      </c>
      <c r="B58" s="27" t="s">
        <v>135</v>
      </c>
      <c r="C58" s="87" t="s">
        <v>619</v>
      </c>
      <c r="D58" s="27" t="s">
        <v>286</v>
      </c>
      <c r="E58" s="27" t="s">
        <v>267</v>
      </c>
      <c r="F58" s="27" t="s">
        <v>338</v>
      </c>
      <c r="G58" s="72">
        <v>102.5</v>
      </c>
      <c r="H58" s="72"/>
      <c r="I58" s="72">
        <v>102.5</v>
      </c>
      <c r="J58" s="72">
        <v>102.5</v>
      </c>
    </row>
    <row r="59" spans="1:10" ht="12.75">
      <c r="A59" s="25" t="s">
        <v>339</v>
      </c>
      <c r="B59" s="27" t="s">
        <v>135</v>
      </c>
      <c r="C59" s="27" t="s">
        <v>571</v>
      </c>
      <c r="D59" s="27" t="s">
        <v>286</v>
      </c>
      <c r="E59" s="27" t="s">
        <v>267</v>
      </c>
      <c r="F59" s="27" t="s">
        <v>338</v>
      </c>
      <c r="G59" s="72">
        <v>85</v>
      </c>
      <c r="H59" s="72"/>
      <c r="I59" s="72">
        <v>85</v>
      </c>
      <c r="J59" s="72">
        <v>85</v>
      </c>
    </row>
    <row r="60" spans="1:10" ht="25.5">
      <c r="A60" s="25" t="s">
        <v>585</v>
      </c>
      <c r="B60" s="27" t="s">
        <v>553</v>
      </c>
      <c r="C60" s="27"/>
      <c r="D60" s="27"/>
      <c r="E60" s="27"/>
      <c r="F60" s="27"/>
      <c r="G60" s="72">
        <f>G61</f>
        <v>4842.8</v>
      </c>
      <c r="H60" s="72">
        <f>H61</f>
        <v>0</v>
      </c>
      <c r="I60" s="72">
        <f>I61</f>
        <v>0</v>
      </c>
      <c r="J60" s="72">
        <f>J61</f>
        <v>0</v>
      </c>
    </row>
    <row r="61" spans="1:10" ht="12.75">
      <c r="A61" s="25" t="s">
        <v>302</v>
      </c>
      <c r="B61" s="27" t="s">
        <v>553</v>
      </c>
      <c r="C61" s="87" t="s">
        <v>619</v>
      </c>
      <c r="D61" s="27" t="s">
        <v>272</v>
      </c>
      <c r="E61" s="27" t="s">
        <v>266</v>
      </c>
      <c r="F61" s="27" t="s">
        <v>332</v>
      </c>
      <c r="G61" s="72">
        <v>4842.8</v>
      </c>
      <c r="H61" s="72"/>
      <c r="I61" s="72">
        <v>0</v>
      </c>
      <c r="J61" s="72">
        <v>0</v>
      </c>
    </row>
    <row r="62" spans="1:10" ht="30">
      <c r="A62" s="99" t="s">
        <v>37</v>
      </c>
      <c r="B62" s="100" t="s">
        <v>12</v>
      </c>
      <c r="C62" s="100"/>
      <c r="D62" s="100"/>
      <c r="E62" s="100"/>
      <c r="F62" s="100"/>
      <c r="G62" s="92">
        <f>G63+G76+G81</f>
        <v>8425.8</v>
      </c>
      <c r="H62" s="92">
        <f>H63+H76+H81</f>
        <v>3331.2999999999997</v>
      </c>
      <c r="I62" s="92">
        <f>I63+I76+I81</f>
        <v>8425.8</v>
      </c>
      <c r="J62" s="92">
        <f>J63+J76+J81</f>
        <v>8425.8</v>
      </c>
    </row>
    <row r="63" spans="1:10" ht="25.5">
      <c r="A63" s="102" t="s">
        <v>66</v>
      </c>
      <c r="B63" s="103" t="s">
        <v>67</v>
      </c>
      <c r="C63" s="103"/>
      <c r="D63" s="103"/>
      <c r="E63" s="103"/>
      <c r="F63" s="103"/>
      <c r="G63" s="164">
        <f>G64+G70</f>
        <v>2274</v>
      </c>
      <c r="H63" s="164">
        <f>H64+H70</f>
        <v>0</v>
      </c>
      <c r="I63" s="164">
        <f>I64+I70</f>
        <v>2274</v>
      </c>
      <c r="J63" s="164">
        <f>J64+J70</f>
        <v>2274</v>
      </c>
    </row>
    <row r="64" spans="1:10" ht="25.5">
      <c r="A64" s="22" t="s">
        <v>39</v>
      </c>
      <c r="B64" s="23" t="s">
        <v>69</v>
      </c>
      <c r="C64" s="23"/>
      <c r="D64" s="23"/>
      <c r="E64" s="23"/>
      <c r="F64" s="23"/>
      <c r="G64" s="163">
        <f>G65</f>
        <v>439.20000000000005</v>
      </c>
      <c r="H64" s="163">
        <f>H65</f>
        <v>0</v>
      </c>
      <c r="I64" s="163">
        <f>I65</f>
        <v>439.20000000000005</v>
      </c>
      <c r="J64" s="163">
        <f>J65</f>
        <v>439.20000000000005</v>
      </c>
    </row>
    <row r="65" spans="1:10" ht="38.25">
      <c r="A65" s="36" t="s">
        <v>51</v>
      </c>
      <c r="B65" s="27" t="s">
        <v>68</v>
      </c>
      <c r="C65" s="27"/>
      <c r="D65" s="27"/>
      <c r="E65" s="27"/>
      <c r="F65" s="27"/>
      <c r="G65" s="72">
        <f>G66+G67+G68+G69</f>
        <v>439.20000000000005</v>
      </c>
      <c r="H65" s="72">
        <f>H66+H67+H68+H69</f>
        <v>0</v>
      </c>
      <c r="I65" s="72">
        <f>I66+I67+I68+I69</f>
        <v>439.20000000000005</v>
      </c>
      <c r="J65" s="72">
        <f>J66+J67+J68+J69</f>
        <v>439.20000000000005</v>
      </c>
    </row>
    <row r="66" spans="1:10" ht="25.5">
      <c r="A66" s="25" t="s">
        <v>173</v>
      </c>
      <c r="B66" s="27" t="s">
        <v>68</v>
      </c>
      <c r="C66" s="87" t="s">
        <v>618</v>
      </c>
      <c r="D66" s="26">
        <v>10</v>
      </c>
      <c r="E66" s="27" t="s">
        <v>266</v>
      </c>
      <c r="F66" s="27" t="s">
        <v>324</v>
      </c>
      <c r="G66" s="72">
        <v>2.4</v>
      </c>
      <c r="H66" s="72"/>
      <c r="I66" s="72">
        <v>2.4</v>
      </c>
      <c r="J66" s="72">
        <v>2.4</v>
      </c>
    </row>
    <row r="67" spans="1:10" ht="12.75">
      <c r="A67" s="25" t="s">
        <v>388</v>
      </c>
      <c r="B67" s="27" t="s">
        <v>68</v>
      </c>
      <c r="C67" s="87" t="s">
        <v>618</v>
      </c>
      <c r="D67" s="26">
        <v>10</v>
      </c>
      <c r="E67" s="27" t="s">
        <v>266</v>
      </c>
      <c r="F67" s="27" t="s">
        <v>387</v>
      </c>
      <c r="G67" s="72">
        <v>203.1</v>
      </c>
      <c r="H67" s="72"/>
      <c r="I67" s="72">
        <v>203.1</v>
      </c>
      <c r="J67" s="72">
        <v>203.1</v>
      </c>
    </row>
    <row r="68" spans="1:10" ht="25.5">
      <c r="A68" s="25" t="s">
        <v>173</v>
      </c>
      <c r="B68" s="27" t="s">
        <v>68</v>
      </c>
      <c r="C68" s="27" t="s">
        <v>571</v>
      </c>
      <c r="D68" s="26">
        <v>10</v>
      </c>
      <c r="E68" s="27" t="s">
        <v>266</v>
      </c>
      <c r="F68" s="27" t="s">
        <v>324</v>
      </c>
      <c r="G68" s="72">
        <v>11.3</v>
      </c>
      <c r="H68" s="72"/>
      <c r="I68" s="72">
        <v>11.3</v>
      </c>
      <c r="J68" s="72">
        <v>11.3</v>
      </c>
    </row>
    <row r="69" spans="1:10" ht="12.75">
      <c r="A69" s="25" t="s">
        <v>388</v>
      </c>
      <c r="B69" s="27" t="s">
        <v>68</v>
      </c>
      <c r="C69" s="27" t="s">
        <v>571</v>
      </c>
      <c r="D69" s="26">
        <v>10</v>
      </c>
      <c r="E69" s="27" t="s">
        <v>266</v>
      </c>
      <c r="F69" s="27" t="s">
        <v>387</v>
      </c>
      <c r="G69" s="72">
        <v>222.4</v>
      </c>
      <c r="H69" s="72"/>
      <c r="I69" s="72">
        <v>222.4</v>
      </c>
      <c r="J69" s="72">
        <v>222.4</v>
      </c>
    </row>
    <row r="70" spans="1:10" ht="12.75">
      <c r="A70" s="22" t="s">
        <v>174</v>
      </c>
      <c r="B70" s="23" t="s">
        <v>71</v>
      </c>
      <c r="C70" s="23"/>
      <c r="D70" s="101"/>
      <c r="E70" s="23"/>
      <c r="F70" s="23"/>
      <c r="G70" s="163">
        <f>G71+G74</f>
        <v>1834.8</v>
      </c>
      <c r="H70" s="163">
        <f>H71+H74</f>
        <v>0</v>
      </c>
      <c r="I70" s="163">
        <f>I71+I74</f>
        <v>1834.8</v>
      </c>
      <c r="J70" s="163">
        <f>J71+J74</f>
        <v>1834.8</v>
      </c>
    </row>
    <row r="71" spans="1:10" ht="25.5" customHeight="1">
      <c r="A71" s="25" t="s">
        <v>515</v>
      </c>
      <c r="B71" s="27" t="s">
        <v>167</v>
      </c>
      <c r="C71" s="27"/>
      <c r="D71" s="27"/>
      <c r="E71" s="27"/>
      <c r="F71" s="27"/>
      <c r="G71" s="72">
        <f>G73+G72</f>
        <v>1669.2</v>
      </c>
      <c r="H71" s="72">
        <f>H73+H72</f>
        <v>0</v>
      </c>
      <c r="I71" s="72">
        <f>I73+I72</f>
        <v>1669.2</v>
      </c>
      <c r="J71" s="72">
        <f>J73+J72</f>
        <v>1669.2</v>
      </c>
    </row>
    <row r="72" spans="1:10" ht="25.5" customHeight="1">
      <c r="A72" s="25" t="s">
        <v>173</v>
      </c>
      <c r="B72" s="27" t="s">
        <v>167</v>
      </c>
      <c r="C72" s="27" t="s">
        <v>571</v>
      </c>
      <c r="D72" s="27" t="s">
        <v>269</v>
      </c>
      <c r="E72" s="27" t="s">
        <v>263</v>
      </c>
      <c r="F72" s="27" t="s">
        <v>324</v>
      </c>
      <c r="G72" s="72">
        <v>8.4</v>
      </c>
      <c r="H72" s="72"/>
      <c r="I72" s="72">
        <v>8.4</v>
      </c>
      <c r="J72" s="72">
        <v>8.4</v>
      </c>
    </row>
    <row r="73" spans="1:10" ht="16.5" customHeight="1">
      <c r="A73" s="25" t="s">
        <v>169</v>
      </c>
      <c r="B73" s="27" t="s">
        <v>167</v>
      </c>
      <c r="C73" s="27" t="s">
        <v>571</v>
      </c>
      <c r="D73" s="27" t="s">
        <v>269</v>
      </c>
      <c r="E73" s="27" t="s">
        <v>263</v>
      </c>
      <c r="F73" s="27" t="s">
        <v>362</v>
      </c>
      <c r="G73" s="72">
        <v>1660.8</v>
      </c>
      <c r="H73" s="72"/>
      <c r="I73" s="72">
        <v>1660.8</v>
      </c>
      <c r="J73" s="72">
        <v>1660.8</v>
      </c>
    </row>
    <row r="74" spans="1:10" ht="25.5">
      <c r="A74" s="25" t="s">
        <v>516</v>
      </c>
      <c r="B74" s="27" t="s">
        <v>165</v>
      </c>
      <c r="C74" s="27"/>
      <c r="D74" s="26"/>
      <c r="E74" s="27"/>
      <c r="F74" s="27"/>
      <c r="G74" s="72">
        <f>G75</f>
        <v>165.6</v>
      </c>
      <c r="H74" s="72">
        <f>H75</f>
        <v>0</v>
      </c>
      <c r="I74" s="72">
        <f>I75</f>
        <v>165.6</v>
      </c>
      <c r="J74" s="72">
        <f>J75</f>
        <v>165.6</v>
      </c>
    </row>
    <row r="75" spans="1:10" ht="12.75">
      <c r="A75" s="25" t="s">
        <v>169</v>
      </c>
      <c r="B75" s="27" t="s">
        <v>166</v>
      </c>
      <c r="C75" s="27" t="s">
        <v>571</v>
      </c>
      <c r="D75" s="26">
        <v>10</v>
      </c>
      <c r="E75" s="27" t="s">
        <v>266</v>
      </c>
      <c r="F75" s="27" t="s">
        <v>362</v>
      </c>
      <c r="G75" s="72">
        <v>165.6</v>
      </c>
      <c r="H75" s="72"/>
      <c r="I75" s="72">
        <v>165.6</v>
      </c>
      <c r="J75" s="72">
        <v>165.6</v>
      </c>
    </row>
    <row r="76" spans="1:10" ht="12.75">
      <c r="A76" s="102" t="s">
        <v>73</v>
      </c>
      <c r="B76" s="103" t="s">
        <v>72</v>
      </c>
      <c r="C76" s="103"/>
      <c r="D76" s="103"/>
      <c r="E76" s="103"/>
      <c r="F76" s="103"/>
      <c r="G76" s="164">
        <f aca="true" t="shared" si="4" ref="G76:J77">G77</f>
        <v>1087.1</v>
      </c>
      <c r="H76" s="164">
        <f t="shared" si="4"/>
        <v>0</v>
      </c>
      <c r="I76" s="164">
        <f t="shared" si="4"/>
        <v>1087.1</v>
      </c>
      <c r="J76" s="164">
        <f t="shared" si="4"/>
        <v>1087.1</v>
      </c>
    </row>
    <row r="77" spans="1:10" ht="38.25">
      <c r="A77" s="22" t="s">
        <v>572</v>
      </c>
      <c r="B77" s="23" t="s">
        <v>88</v>
      </c>
      <c r="C77" s="23"/>
      <c r="D77" s="23"/>
      <c r="E77" s="23"/>
      <c r="F77" s="23"/>
      <c r="G77" s="163">
        <f>G78</f>
        <v>1087.1</v>
      </c>
      <c r="H77" s="163">
        <f t="shared" si="4"/>
        <v>0</v>
      </c>
      <c r="I77" s="163">
        <f t="shared" si="4"/>
        <v>1087.1</v>
      </c>
      <c r="J77" s="163">
        <f t="shared" si="4"/>
        <v>1087.1</v>
      </c>
    </row>
    <row r="78" spans="1:10" ht="89.25">
      <c r="A78" s="29" t="s">
        <v>230</v>
      </c>
      <c r="B78" s="27" t="s">
        <v>127</v>
      </c>
      <c r="C78" s="27"/>
      <c r="D78" s="27"/>
      <c r="E78" s="27"/>
      <c r="F78" s="27"/>
      <c r="G78" s="72">
        <f>G79+G80</f>
        <v>1087.1</v>
      </c>
      <c r="H78" s="72">
        <f>H79+H80</f>
        <v>0</v>
      </c>
      <c r="I78" s="72">
        <f>I79+I80</f>
        <v>1087.1</v>
      </c>
      <c r="J78" s="72">
        <f>J79+J80</f>
        <v>1087.1</v>
      </c>
    </row>
    <row r="79" spans="1:10" ht="12.75">
      <c r="A79" s="25" t="s">
        <v>320</v>
      </c>
      <c r="B79" s="27" t="s">
        <v>127</v>
      </c>
      <c r="C79" s="27" t="s">
        <v>571</v>
      </c>
      <c r="D79" s="27" t="s">
        <v>263</v>
      </c>
      <c r="E79" s="27" t="s">
        <v>264</v>
      </c>
      <c r="F79" s="27" t="s">
        <v>321</v>
      </c>
      <c r="G79" s="72">
        <v>907.8</v>
      </c>
      <c r="H79" s="72"/>
      <c r="I79" s="72">
        <v>907.8</v>
      </c>
      <c r="J79" s="72">
        <v>907.8</v>
      </c>
    </row>
    <row r="80" spans="1:10" ht="25.5">
      <c r="A80" s="25" t="s">
        <v>173</v>
      </c>
      <c r="B80" s="27" t="s">
        <v>127</v>
      </c>
      <c r="C80" s="27" t="s">
        <v>571</v>
      </c>
      <c r="D80" s="27" t="s">
        <v>263</v>
      </c>
      <c r="E80" s="27" t="s">
        <v>264</v>
      </c>
      <c r="F80" s="27" t="s">
        <v>324</v>
      </c>
      <c r="G80" s="72">
        <v>179.3</v>
      </c>
      <c r="H80" s="72"/>
      <c r="I80" s="72">
        <v>179.3</v>
      </c>
      <c r="J80" s="72">
        <v>179.3</v>
      </c>
    </row>
    <row r="81" spans="1:10" ht="25.5">
      <c r="A81" s="102" t="s">
        <v>38</v>
      </c>
      <c r="B81" s="103" t="s">
        <v>13</v>
      </c>
      <c r="C81" s="103"/>
      <c r="D81" s="103"/>
      <c r="E81" s="103"/>
      <c r="F81" s="103"/>
      <c r="G81" s="164">
        <f>G82+G92+G96</f>
        <v>5064.7</v>
      </c>
      <c r="H81" s="164">
        <f>H82+H92+H96</f>
        <v>3331.2999999999997</v>
      </c>
      <c r="I81" s="164">
        <f>I82+I92+I96</f>
        <v>5064.7</v>
      </c>
      <c r="J81" s="164">
        <f>J82+J92+J96</f>
        <v>5064.7</v>
      </c>
    </row>
    <row r="82" spans="1:10" ht="25.5">
      <c r="A82" s="22" t="s">
        <v>21</v>
      </c>
      <c r="B82" s="23" t="s">
        <v>14</v>
      </c>
      <c r="C82" s="23"/>
      <c r="D82" s="23"/>
      <c r="E82" s="23"/>
      <c r="F82" s="23"/>
      <c r="G82" s="163">
        <f>G83+G87+G90</f>
        <v>4784.7</v>
      </c>
      <c r="H82" s="163">
        <f>H83+H87+H90</f>
        <v>2259.2</v>
      </c>
      <c r="I82" s="163">
        <f>I83+I87+I90</f>
        <v>4784.7</v>
      </c>
      <c r="J82" s="163">
        <f>J83+J87+J90</f>
        <v>4784.7</v>
      </c>
    </row>
    <row r="83" spans="1:10" ht="12" customHeight="1">
      <c r="A83" s="25" t="s">
        <v>368</v>
      </c>
      <c r="B83" s="27" t="s">
        <v>168</v>
      </c>
      <c r="C83" s="27"/>
      <c r="D83" s="27"/>
      <c r="E83" s="27"/>
      <c r="F83" s="20"/>
      <c r="G83" s="72">
        <f>G86</f>
        <v>2221.8</v>
      </c>
      <c r="H83" s="72">
        <f>H86</f>
        <v>2259.2</v>
      </c>
      <c r="I83" s="72">
        <f>I86</f>
        <v>2221.8</v>
      </c>
      <c r="J83" s="72">
        <f>J86</f>
        <v>2221.8</v>
      </c>
    </row>
    <row r="84" spans="1:10" ht="12.75" hidden="1">
      <c r="A84" s="25" t="s">
        <v>199</v>
      </c>
      <c r="B84" s="27" t="s">
        <v>190</v>
      </c>
      <c r="C84" s="27"/>
      <c r="D84" s="27" t="s">
        <v>276</v>
      </c>
      <c r="E84" s="27" t="s">
        <v>263</v>
      </c>
      <c r="F84" s="27"/>
      <c r="G84" s="72" t="e">
        <f>G85</f>
        <v>#REF!</v>
      </c>
      <c r="H84" s="72"/>
      <c r="I84" s="72"/>
      <c r="J84" s="72"/>
    </row>
    <row r="85" spans="1:10" ht="25.5" hidden="1">
      <c r="A85" s="25" t="s">
        <v>173</v>
      </c>
      <c r="B85" s="27" t="s">
        <v>190</v>
      </c>
      <c r="C85" s="27"/>
      <c r="D85" s="27" t="s">
        <v>276</v>
      </c>
      <c r="E85" s="27" t="s">
        <v>263</v>
      </c>
      <c r="F85" s="27" t="s">
        <v>324</v>
      </c>
      <c r="G85" s="72" t="e">
        <f>#REF!+#REF!</f>
        <v>#REF!</v>
      </c>
      <c r="H85" s="72"/>
      <c r="I85" s="72"/>
      <c r="J85" s="72"/>
    </row>
    <row r="86" spans="1:10" ht="12.75">
      <c r="A86" s="25" t="s">
        <v>339</v>
      </c>
      <c r="B86" s="27" t="s">
        <v>168</v>
      </c>
      <c r="C86" s="27" t="s">
        <v>571</v>
      </c>
      <c r="D86" s="27" t="s">
        <v>272</v>
      </c>
      <c r="E86" s="27" t="s">
        <v>272</v>
      </c>
      <c r="F86" s="27" t="s">
        <v>338</v>
      </c>
      <c r="G86" s="72">
        <v>2221.8</v>
      </c>
      <c r="H86" s="72">
        <v>2259.2</v>
      </c>
      <c r="I86" s="72">
        <v>2221.8</v>
      </c>
      <c r="J86" s="72">
        <v>2221.8</v>
      </c>
    </row>
    <row r="87" spans="1:10" ht="12.75">
      <c r="A87" s="25" t="s">
        <v>65</v>
      </c>
      <c r="B87" s="27" t="s">
        <v>64</v>
      </c>
      <c r="C87" s="27"/>
      <c r="D87" s="27"/>
      <c r="E87" s="27"/>
      <c r="F87" s="27"/>
      <c r="G87" s="72">
        <f>G88+G89</f>
        <v>522.1</v>
      </c>
      <c r="H87" s="72">
        <f>H88+H89</f>
        <v>0</v>
      </c>
      <c r="I87" s="72">
        <f>I88+I89</f>
        <v>522.1</v>
      </c>
      <c r="J87" s="72">
        <f>J88+J89</f>
        <v>522.1</v>
      </c>
    </row>
    <row r="88" spans="1:10" ht="12.75">
      <c r="A88" s="25" t="s">
        <v>339</v>
      </c>
      <c r="B88" s="27" t="s">
        <v>64</v>
      </c>
      <c r="C88" s="87" t="s">
        <v>618</v>
      </c>
      <c r="D88" s="27" t="s">
        <v>272</v>
      </c>
      <c r="E88" s="27" t="s">
        <v>272</v>
      </c>
      <c r="F88" s="27" t="s">
        <v>338</v>
      </c>
      <c r="G88" s="72">
        <v>35</v>
      </c>
      <c r="H88" s="72"/>
      <c r="I88" s="72">
        <v>35</v>
      </c>
      <c r="J88" s="72">
        <v>35</v>
      </c>
    </row>
    <row r="89" spans="1:10" ht="12.75">
      <c r="A89" s="25" t="s">
        <v>339</v>
      </c>
      <c r="B89" s="27" t="s">
        <v>64</v>
      </c>
      <c r="C89" s="87" t="s">
        <v>619</v>
      </c>
      <c r="D89" s="27" t="s">
        <v>272</v>
      </c>
      <c r="E89" s="27" t="s">
        <v>272</v>
      </c>
      <c r="F89" s="27" t="s">
        <v>338</v>
      </c>
      <c r="G89" s="72">
        <v>487.1</v>
      </c>
      <c r="H89" s="72"/>
      <c r="I89" s="72">
        <v>487.1</v>
      </c>
      <c r="J89" s="72">
        <v>487.1</v>
      </c>
    </row>
    <row r="90" spans="1:10" ht="38.25">
      <c r="A90" s="25" t="s">
        <v>535</v>
      </c>
      <c r="B90" s="27" t="s">
        <v>111</v>
      </c>
      <c r="C90" s="27"/>
      <c r="D90" s="27"/>
      <c r="E90" s="27"/>
      <c r="F90" s="27"/>
      <c r="G90" s="72">
        <f>G91</f>
        <v>2040.8</v>
      </c>
      <c r="H90" s="72">
        <f>H91</f>
        <v>0</v>
      </c>
      <c r="I90" s="72">
        <f>I91</f>
        <v>2040.8</v>
      </c>
      <c r="J90" s="72">
        <f>J91</f>
        <v>2040.8</v>
      </c>
    </row>
    <row r="91" spans="1:10" ht="12.75">
      <c r="A91" s="25" t="s">
        <v>339</v>
      </c>
      <c r="B91" s="27" t="s">
        <v>111</v>
      </c>
      <c r="C91" s="27" t="s">
        <v>573</v>
      </c>
      <c r="D91" s="27" t="s">
        <v>272</v>
      </c>
      <c r="E91" s="27" t="s">
        <v>272</v>
      </c>
      <c r="F91" s="27" t="s">
        <v>338</v>
      </c>
      <c r="G91" s="72">
        <v>2040.8</v>
      </c>
      <c r="H91" s="72"/>
      <c r="I91" s="72">
        <v>2040.8</v>
      </c>
      <c r="J91" s="72">
        <v>2040.8</v>
      </c>
    </row>
    <row r="92" spans="1:10" ht="38.25">
      <c r="A92" s="22" t="s">
        <v>28</v>
      </c>
      <c r="B92" s="23" t="s">
        <v>61</v>
      </c>
      <c r="C92" s="23"/>
      <c r="D92" s="23"/>
      <c r="E92" s="23"/>
      <c r="F92" s="103"/>
      <c r="G92" s="163">
        <f aca="true" t="shared" si="5" ref="G92:J93">G93</f>
        <v>265</v>
      </c>
      <c r="H92" s="163">
        <f t="shared" si="5"/>
        <v>1072.1</v>
      </c>
      <c r="I92" s="163">
        <f t="shared" si="5"/>
        <v>265</v>
      </c>
      <c r="J92" s="163">
        <f t="shared" si="5"/>
        <v>265</v>
      </c>
    </row>
    <row r="93" spans="1:10" ht="12.75">
      <c r="A93" s="25" t="s">
        <v>65</v>
      </c>
      <c r="B93" s="27" t="s">
        <v>62</v>
      </c>
      <c r="C93" s="27"/>
      <c r="D93" s="27"/>
      <c r="E93" s="27"/>
      <c r="F93" s="27"/>
      <c r="G93" s="72">
        <f>G94</f>
        <v>265</v>
      </c>
      <c r="H93" s="72">
        <f t="shared" si="5"/>
        <v>1072.1</v>
      </c>
      <c r="I93" s="72">
        <f t="shared" si="5"/>
        <v>265</v>
      </c>
      <c r="J93" s="72">
        <f t="shared" si="5"/>
        <v>265</v>
      </c>
    </row>
    <row r="94" spans="1:10" ht="12.75">
      <c r="A94" s="25" t="s">
        <v>339</v>
      </c>
      <c r="B94" s="27" t="s">
        <v>62</v>
      </c>
      <c r="C94" s="87" t="s">
        <v>619</v>
      </c>
      <c r="D94" s="27" t="s">
        <v>272</v>
      </c>
      <c r="E94" s="27" t="s">
        <v>272</v>
      </c>
      <c r="F94" s="27" t="s">
        <v>338</v>
      </c>
      <c r="G94" s="72">
        <v>265</v>
      </c>
      <c r="H94" s="72">
        <v>1072.1</v>
      </c>
      <c r="I94" s="72">
        <v>265</v>
      </c>
      <c r="J94" s="72">
        <v>265</v>
      </c>
    </row>
    <row r="95" spans="1:10" ht="63.75" hidden="1">
      <c r="A95" s="25" t="s">
        <v>160</v>
      </c>
      <c r="B95" s="26" t="s">
        <v>475</v>
      </c>
      <c r="C95" s="26"/>
      <c r="D95" s="27" t="s">
        <v>263</v>
      </c>
      <c r="E95" s="27" t="s">
        <v>304</v>
      </c>
      <c r="F95" s="27" t="s">
        <v>208</v>
      </c>
      <c r="G95" s="72" t="e">
        <f>#REF!+#REF!</f>
        <v>#REF!</v>
      </c>
      <c r="H95" s="72"/>
      <c r="I95" s="72"/>
      <c r="J95" s="72"/>
    </row>
    <row r="96" spans="1:10" ht="38.25">
      <c r="A96" s="25" t="s">
        <v>554</v>
      </c>
      <c r="B96" s="26" t="s">
        <v>555</v>
      </c>
      <c r="C96" s="26"/>
      <c r="D96" s="27"/>
      <c r="E96" s="27"/>
      <c r="F96" s="27"/>
      <c r="G96" s="72">
        <f aca="true" t="shared" si="6" ref="G96:J97">G97</f>
        <v>15</v>
      </c>
      <c r="H96" s="72">
        <f t="shared" si="6"/>
        <v>0</v>
      </c>
      <c r="I96" s="72">
        <f t="shared" si="6"/>
        <v>15</v>
      </c>
      <c r="J96" s="72">
        <f t="shared" si="6"/>
        <v>15</v>
      </c>
    </row>
    <row r="97" spans="1:10" ht="12.75">
      <c r="A97" s="25" t="s">
        <v>65</v>
      </c>
      <c r="B97" s="26" t="s">
        <v>63</v>
      </c>
      <c r="C97" s="26"/>
      <c r="D97" s="27"/>
      <c r="E97" s="27"/>
      <c r="F97" s="27"/>
      <c r="G97" s="72">
        <f t="shared" si="6"/>
        <v>15</v>
      </c>
      <c r="H97" s="72">
        <f t="shared" si="6"/>
        <v>0</v>
      </c>
      <c r="I97" s="72">
        <f t="shared" si="6"/>
        <v>15</v>
      </c>
      <c r="J97" s="72">
        <f t="shared" si="6"/>
        <v>15</v>
      </c>
    </row>
    <row r="98" spans="1:10" ht="12.75">
      <c r="A98" s="25" t="s">
        <v>339</v>
      </c>
      <c r="B98" s="26" t="s">
        <v>63</v>
      </c>
      <c r="C98" s="26">
        <v>115</v>
      </c>
      <c r="D98" s="27" t="s">
        <v>581</v>
      </c>
      <c r="E98" s="27" t="s">
        <v>272</v>
      </c>
      <c r="F98" s="27" t="s">
        <v>338</v>
      </c>
      <c r="G98" s="72">
        <v>15</v>
      </c>
      <c r="H98" s="72"/>
      <c r="I98" s="72">
        <v>15</v>
      </c>
      <c r="J98" s="72">
        <v>15</v>
      </c>
    </row>
    <row r="99" spans="1:10" ht="30">
      <c r="A99" s="99" t="s">
        <v>44</v>
      </c>
      <c r="B99" s="100" t="s">
        <v>454</v>
      </c>
      <c r="C99" s="100"/>
      <c r="D99" s="100"/>
      <c r="E99" s="100"/>
      <c r="F99" s="100"/>
      <c r="G99" s="92">
        <f>G100+G107+G111+G121+G117</f>
        <v>35790.3</v>
      </c>
      <c r="H99" s="92">
        <f>H100+H107+H111+H121+H117</f>
        <v>117.8</v>
      </c>
      <c r="I99" s="92">
        <f>I100+I107+I111+I121+I117</f>
        <v>36794.1</v>
      </c>
      <c r="J99" s="92">
        <f>J100+J107+J111+J121+J117</f>
        <v>36069</v>
      </c>
    </row>
    <row r="100" spans="1:10" ht="51" customHeight="1">
      <c r="A100" s="102" t="s">
        <v>197</v>
      </c>
      <c r="B100" s="103" t="s">
        <v>455</v>
      </c>
      <c r="C100" s="103"/>
      <c r="D100" s="103"/>
      <c r="E100" s="103"/>
      <c r="F100" s="103"/>
      <c r="G100" s="164">
        <f>G101+G104</f>
        <v>2434.7</v>
      </c>
      <c r="H100" s="164">
        <f>H101+H104</f>
        <v>0</v>
      </c>
      <c r="I100" s="164">
        <f>I101+I104</f>
        <v>2503</v>
      </c>
      <c r="J100" s="164">
        <f>J101+J104</f>
        <v>2453.7</v>
      </c>
    </row>
    <row r="101" spans="1:10" ht="25.5">
      <c r="A101" s="22" t="s">
        <v>456</v>
      </c>
      <c r="B101" s="23" t="s">
        <v>457</v>
      </c>
      <c r="C101" s="23"/>
      <c r="D101" s="23"/>
      <c r="E101" s="23"/>
      <c r="F101" s="23"/>
      <c r="G101" s="163">
        <f aca="true" t="shared" si="7" ref="G101:J102">G102</f>
        <v>1830</v>
      </c>
      <c r="H101" s="163">
        <f t="shared" si="7"/>
        <v>0</v>
      </c>
      <c r="I101" s="163">
        <f t="shared" si="7"/>
        <v>1881.3</v>
      </c>
      <c r="J101" s="163">
        <f t="shared" si="7"/>
        <v>1844.3</v>
      </c>
    </row>
    <row r="102" spans="1:10" ht="12.75">
      <c r="A102" s="25" t="s">
        <v>340</v>
      </c>
      <c r="B102" s="27" t="s">
        <v>458</v>
      </c>
      <c r="C102" s="27"/>
      <c r="D102" s="27"/>
      <c r="E102" s="27"/>
      <c r="F102" s="27"/>
      <c r="G102" s="72">
        <f>G103</f>
        <v>1830</v>
      </c>
      <c r="H102" s="72">
        <f t="shared" si="7"/>
        <v>0</v>
      </c>
      <c r="I102" s="72">
        <f t="shared" si="7"/>
        <v>1881.3</v>
      </c>
      <c r="J102" s="72">
        <f t="shared" si="7"/>
        <v>1844.3</v>
      </c>
    </row>
    <row r="103" spans="1:10" ht="12.75">
      <c r="A103" s="25" t="s">
        <v>339</v>
      </c>
      <c r="B103" s="27" t="s">
        <v>458</v>
      </c>
      <c r="C103" s="87" t="s">
        <v>618</v>
      </c>
      <c r="D103" s="27" t="s">
        <v>276</v>
      </c>
      <c r="E103" s="27" t="s">
        <v>263</v>
      </c>
      <c r="F103" s="27" t="s">
        <v>338</v>
      </c>
      <c r="G103" s="72">
        <v>1830</v>
      </c>
      <c r="H103" s="72"/>
      <c r="I103" s="72">
        <v>1881.3</v>
      </c>
      <c r="J103" s="72">
        <v>1844.3</v>
      </c>
    </row>
    <row r="104" spans="1:10" ht="39.75" customHeight="1">
      <c r="A104" s="22" t="s">
        <v>89</v>
      </c>
      <c r="B104" s="23" t="s">
        <v>90</v>
      </c>
      <c r="C104" s="23"/>
      <c r="D104" s="23"/>
      <c r="E104" s="23"/>
      <c r="F104" s="23"/>
      <c r="G104" s="163">
        <f>G105</f>
        <v>604.7</v>
      </c>
      <c r="H104" s="163">
        <f aca="true" t="shared" si="8" ref="H104:J105">H105</f>
        <v>0</v>
      </c>
      <c r="I104" s="163">
        <f t="shared" si="8"/>
        <v>621.7</v>
      </c>
      <c r="J104" s="163">
        <f t="shared" si="8"/>
        <v>609.4</v>
      </c>
    </row>
    <row r="105" spans="1:10" ht="12.75">
      <c r="A105" s="25" t="s">
        <v>340</v>
      </c>
      <c r="B105" s="27" t="s">
        <v>91</v>
      </c>
      <c r="C105" s="27"/>
      <c r="D105" s="27"/>
      <c r="E105" s="27"/>
      <c r="F105" s="27"/>
      <c r="G105" s="72">
        <f>G106</f>
        <v>604.7</v>
      </c>
      <c r="H105" s="72">
        <f t="shared" si="8"/>
        <v>0</v>
      </c>
      <c r="I105" s="72">
        <f t="shared" si="8"/>
        <v>621.7</v>
      </c>
      <c r="J105" s="72">
        <f t="shared" si="8"/>
        <v>609.4</v>
      </c>
    </row>
    <row r="106" spans="1:10" ht="12.75">
      <c r="A106" s="25" t="s">
        <v>339</v>
      </c>
      <c r="B106" s="27" t="s">
        <v>91</v>
      </c>
      <c r="C106" s="87" t="s">
        <v>618</v>
      </c>
      <c r="D106" s="27" t="s">
        <v>276</v>
      </c>
      <c r="E106" s="27" t="s">
        <v>263</v>
      </c>
      <c r="F106" s="27" t="s">
        <v>338</v>
      </c>
      <c r="G106" s="72">
        <v>604.7</v>
      </c>
      <c r="H106" s="72"/>
      <c r="I106" s="72">
        <v>621.7</v>
      </c>
      <c r="J106" s="72">
        <v>609.4</v>
      </c>
    </row>
    <row r="107" spans="1:10" ht="25.5">
      <c r="A107" s="102" t="s">
        <v>353</v>
      </c>
      <c r="B107" s="103" t="s">
        <v>459</v>
      </c>
      <c r="C107" s="103"/>
      <c r="D107" s="103"/>
      <c r="E107" s="103"/>
      <c r="F107" s="103"/>
      <c r="G107" s="164">
        <f aca="true" t="shared" si="9" ref="G107:J109">G108</f>
        <v>7219</v>
      </c>
      <c r="H107" s="164">
        <f t="shared" si="9"/>
        <v>0</v>
      </c>
      <c r="I107" s="164">
        <f t="shared" si="9"/>
        <v>7421.4</v>
      </c>
      <c r="J107" s="164">
        <f t="shared" si="9"/>
        <v>7275.3</v>
      </c>
    </row>
    <row r="108" spans="1:10" ht="12.75">
      <c r="A108" s="22" t="s">
        <v>92</v>
      </c>
      <c r="B108" s="23" t="s">
        <v>460</v>
      </c>
      <c r="C108" s="23"/>
      <c r="D108" s="23"/>
      <c r="E108" s="23"/>
      <c r="F108" s="23"/>
      <c r="G108" s="163">
        <f>G109</f>
        <v>7219</v>
      </c>
      <c r="H108" s="163">
        <f t="shared" si="9"/>
        <v>0</v>
      </c>
      <c r="I108" s="163">
        <f t="shared" si="9"/>
        <v>7421.4</v>
      </c>
      <c r="J108" s="163">
        <f t="shared" si="9"/>
        <v>7275.3</v>
      </c>
    </row>
    <row r="109" spans="1:10" ht="14.25" customHeight="1">
      <c r="A109" s="25" t="s">
        <v>340</v>
      </c>
      <c r="B109" s="27" t="s">
        <v>461</v>
      </c>
      <c r="C109" s="27"/>
      <c r="D109" s="27"/>
      <c r="E109" s="27"/>
      <c r="F109" s="27"/>
      <c r="G109" s="72">
        <f>G110</f>
        <v>7219</v>
      </c>
      <c r="H109" s="72">
        <f t="shared" si="9"/>
        <v>0</v>
      </c>
      <c r="I109" s="72">
        <f t="shared" si="9"/>
        <v>7421.4</v>
      </c>
      <c r="J109" s="72">
        <f t="shared" si="9"/>
        <v>7275.3</v>
      </c>
    </row>
    <row r="110" spans="1:10" ht="18" customHeight="1">
      <c r="A110" s="25" t="s">
        <v>339</v>
      </c>
      <c r="B110" s="27" t="s">
        <v>461</v>
      </c>
      <c r="C110" s="87" t="s">
        <v>618</v>
      </c>
      <c r="D110" s="27" t="s">
        <v>276</v>
      </c>
      <c r="E110" s="27" t="s">
        <v>263</v>
      </c>
      <c r="F110" s="27" t="s">
        <v>338</v>
      </c>
      <c r="G110" s="72">
        <v>7219</v>
      </c>
      <c r="H110" s="72"/>
      <c r="I110" s="72">
        <v>7421.4</v>
      </c>
      <c r="J110" s="72">
        <v>7275.3</v>
      </c>
    </row>
    <row r="111" spans="1:10" ht="25.5">
      <c r="A111" s="102" t="s">
        <v>341</v>
      </c>
      <c r="B111" s="103" t="s">
        <v>462</v>
      </c>
      <c r="C111" s="103"/>
      <c r="D111" s="103"/>
      <c r="E111" s="103"/>
      <c r="F111" s="103"/>
      <c r="G111" s="164">
        <f>G112</f>
        <v>14067.9</v>
      </c>
      <c r="H111" s="164">
        <f aca="true" t="shared" si="10" ref="H111:J112">H112</f>
        <v>0</v>
      </c>
      <c r="I111" s="164">
        <f t="shared" si="10"/>
        <v>14462.9</v>
      </c>
      <c r="J111" s="164">
        <f t="shared" si="10"/>
        <v>14177.199999999999</v>
      </c>
    </row>
    <row r="112" spans="1:10" ht="12.75">
      <c r="A112" s="22" t="s">
        <v>29</v>
      </c>
      <c r="B112" s="23" t="s">
        <v>463</v>
      </c>
      <c r="C112" s="23"/>
      <c r="D112" s="23"/>
      <c r="E112" s="23"/>
      <c r="F112" s="23"/>
      <c r="G112" s="163">
        <f>G113</f>
        <v>14067.9</v>
      </c>
      <c r="H112" s="163">
        <f t="shared" si="10"/>
        <v>0</v>
      </c>
      <c r="I112" s="163">
        <f t="shared" si="10"/>
        <v>14462.9</v>
      </c>
      <c r="J112" s="163">
        <f t="shared" si="10"/>
        <v>14177.199999999999</v>
      </c>
    </row>
    <row r="113" spans="1:10" ht="12.75">
      <c r="A113" s="25" t="s">
        <v>278</v>
      </c>
      <c r="B113" s="27" t="s">
        <v>464</v>
      </c>
      <c r="C113" s="27"/>
      <c r="D113" s="27"/>
      <c r="E113" s="27"/>
      <c r="F113" s="27"/>
      <c r="G113" s="72">
        <f>G114+G115+G116</f>
        <v>14067.9</v>
      </c>
      <c r="H113" s="72">
        <f>H114+H115+H116</f>
        <v>0</v>
      </c>
      <c r="I113" s="72">
        <f>I114+I115+I116</f>
        <v>14462.9</v>
      </c>
      <c r="J113" s="72">
        <f>J114+J115+J116</f>
        <v>14177.199999999999</v>
      </c>
    </row>
    <row r="114" spans="1:10" ht="12.75">
      <c r="A114" s="25" t="s">
        <v>327</v>
      </c>
      <c r="B114" s="27" t="s">
        <v>464</v>
      </c>
      <c r="C114" s="87" t="s">
        <v>618</v>
      </c>
      <c r="D114" s="27" t="s">
        <v>276</v>
      </c>
      <c r="E114" s="27" t="s">
        <v>263</v>
      </c>
      <c r="F114" s="27" t="s">
        <v>299</v>
      </c>
      <c r="G114" s="72">
        <v>12328.9</v>
      </c>
      <c r="H114" s="72"/>
      <c r="I114" s="72">
        <v>12674.5</v>
      </c>
      <c r="J114" s="72">
        <v>12425</v>
      </c>
    </row>
    <row r="115" spans="1:10" ht="25.5">
      <c r="A115" s="25" t="s">
        <v>173</v>
      </c>
      <c r="B115" s="27" t="s">
        <v>464</v>
      </c>
      <c r="C115" s="87" t="s">
        <v>618</v>
      </c>
      <c r="D115" s="27" t="s">
        <v>276</v>
      </c>
      <c r="E115" s="27" t="s">
        <v>263</v>
      </c>
      <c r="F115" s="27" t="s">
        <v>324</v>
      </c>
      <c r="G115" s="72">
        <v>1690.2</v>
      </c>
      <c r="H115" s="72"/>
      <c r="I115" s="72">
        <v>1739.6</v>
      </c>
      <c r="J115" s="72">
        <v>1703.4</v>
      </c>
    </row>
    <row r="116" spans="1:10" ht="12.75">
      <c r="A116" s="25" t="s">
        <v>322</v>
      </c>
      <c r="B116" s="27" t="s">
        <v>464</v>
      </c>
      <c r="C116" s="87" t="s">
        <v>618</v>
      </c>
      <c r="D116" s="27" t="s">
        <v>276</v>
      </c>
      <c r="E116" s="27" t="s">
        <v>263</v>
      </c>
      <c r="F116" s="27" t="s">
        <v>323</v>
      </c>
      <c r="G116" s="72">
        <v>48.8</v>
      </c>
      <c r="H116" s="72"/>
      <c r="I116" s="72">
        <v>48.8</v>
      </c>
      <c r="J116" s="72">
        <v>48.8</v>
      </c>
    </row>
    <row r="117" spans="1:10" ht="25.5">
      <c r="A117" s="102" t="s">
        <v>198</v>
      </c>
      <c r="B117" s="103" t="s">
        <v>60</v>
      </c>
      <c r="C117" s="103"/>
      <c r="D117" s="103"/>
      <c r="E117" s="103"/>
      <c r="F117" s="103"/>
      <c r="G117" s="164">
        <f>G118</f>
        <v>7563.5</v>
      </c>
      <c r="H117" s="164">
        <f aca="true" t="shared" si="11" ref="H117:J119">H118</f>
        <v>0</v>
      </c>
      <c r="I117" s="164">
        <f t="shared" si="11"/>
        <v>7775.5</v>
      </c>
      <c r="J117" s="164">
        <f t="shared" si="11"/>
        <v>7622.5</v>
      </c>
    </row>
    <row r="118" spans="1:10" ht="38.25">
      <c r="A118" s="104" t="s">
        <v>616</v>
      </c>
      <c r="B118" s="27" t="s">
        <v>86</v>
      </c>
      <c r="C118" s="27"/>
      <c r="D118" s="27"/>
      <c r="E118" s="27"/>
      <c r="F118" s="27"/>
      <c r="G118" s="72">
        <f>G119</f>
        <v>7563.5</v>
      </c>
      <c r="H118" s="72">
        <f t="shared" si="11"/>
        <v>0</v>
      </c>
      <c r="I118" s="72">
        <f t="shared" si="11"/>
        <v>7775.5</v>
      </c>
      <c r="J118" s="72">
        <f t="shared" si="11"/>
        <v>7622.5</v>
      </c>
    </row>
    <row r="119" spans="1:10" ht="12.75">
      <c r="A119" s="25" t="s">
        <v>233</v>
      </c>
      <c r="B119" s="27" t="s">
        <v>87</v>
      </c>
      <c r="C119" s="27"/>
      <c r="D119" s="27"/>
      <c r="E119" s="27"/>
      <c r="F119" s="27"/>
      <c r="G119" s="72">
        <f>G120</f>
        <v>7563.5</v>
      </c>
      <c r="H119" s="72">
        <f t="shared" si="11"/>
        <v>0</v>
      </c>
      <c r="I119" s="72">
        <f t="shared" si="11"/>
        <v>7775.5</v>
      </c>
      <c r="J119" s="72">
        <f t="shared" si="11"/>
        <v>7622.5</v>
      </c>
    </row>
    <row r="120" spans="1:10" ht="12.75">
      <c r="A120" s="25" t="s">
        <v>339</v>
      </c>
      <c r="B120" s="27" t="s">
        <v>87</v>
      </c>
      <c r="C120" s="87" t="s">
        <v>618</v>
      </c>
      <c r="D120" s="27" t="s">
        <v>272</v>
      </c>
      <c r="E120" s="27" t="s">
        <v>266</v>
      </c>
      <c r="F120" s="27" t="s">
        <v>338</v>
      </c>
      <c r="G120" s="72">
        <v>7563.5</v>
      </c>
      <c r="H120" s="72"/>
      <c r="I120" s="72">
        <v>7775.5</v>
      </c>
      <c r="J120" s="72">
        <v>7622.5</v>
      </c>
    </row>
    <row r="121" spans="1:10" ht="12.75">
      <c r="A121" s="105" t="s">
        <v>399</v>
      </c>
      <c r="B121" s="103" t="s">
        <v>465</v>
      </c>
      <c r="C121" s="103"/>
      <c r="D121" s="103"/>
      <c r="E121" s="103"/>
      <c r="F121" s="103"/>
      <c r="G121" s="164">
        <f>G126+G131</f>
        <v>4505.2</v>
      </c>
      <c r="H121" s="164">
        <f>H126+H131</f>
        <v>117.8</v>
      </c>
      <c r="I121" s="164">
        <f>I126+I131</f>
        <v>4631.299999999999</v>
      </c>
      <c r="J121" s="164">
        <f>J126+J131</f>
        <v>4540.3</v>
      </c>
    </row>
    <row r="122" spans="1:10" ht="1.5" customHeight="1" hidden="1">
      <c r="A122" s="31" t="s">
        <v>163</v>
      </c>
      <c r="B122" s="26" t="s">
        <v>162</v>
      </c>
      <c r="C122" s="26"/>
      <c r="D122" s="27"/>
      <c r="E122" s="27"/>
      <c r="F122" s="26"/>
      <c r="G122" s="72" t="e">
        <f>G123</f>
        <v>#REF!</v>
      </c>
      <c r="H122" s="72"/>
      <c r="I122" s="72"/>
      <c r="J122" s="72"/>
    </row>
    <row r="123" spans="1:10" ht="12.75" hidden="1">
      <c r="A123" s="25" t="s">
        <v>339</v>
      </c>
      <c r="B123" s="26" t="s">
        <v>162</v>
      </c>
      <c r="C123" s="26"/>
      <c r="D123" s="27"/>
      <c r="E123" s="27"/>
      <c r="F123" s="26"/>
      <c r="G123" s="72" t="e">
        <f>#REF!+#REF!</f>
        <v>#REF!</v>
      </c>
      <c r="H123" s="72"/>
      <c r="I123" s="72"/>
      <c r="J123" s="72"/>
    </row>
    <row r="124" spans="1:10" ht="38.25" hidden="1">
      <c r="A124" s="25" t="s">
        <v>189</v>
      </c>
      <c r="B124" s="95" t="s">
        <v>188</v>
      </c>
      <c r="C124" s="95"/>
      <c r="D124" s="32"/>
      <c r="E124" s="32"/>
      <c r="F124" s="95"/>
      <c r="G124" s="72" t="e">
        <f>G125</f>
        <v>#REF!</v>
      </c>
      <c r="H124" s="72"/>
      <c r="I124" s="72"/>
      <c r="J124" s="72"/>
    </row>
    <row r="125" spans="1:10" ht="12.75" hidden="1">
      <c r="A125" s="25" t="s">
        <v>339</v>
      </c>
      <c r="B125" s="95" t="s">
        <v>188</v>
      </c>
      <c r="C125" s="95"/>
      <c r="D125" s="32"/>
      <c r="E125" s="32"/>
      <c r="F125" s="95"/>
      <c r="G125" s="72" t="e">
        <f>#REF!+#REF!</f>
        <v>#REF!</v>
      </c>
      <c r="H125" s="72"/>
      <c r="I125" s="72"/>
      <c r="J125" s="72"/>
    </row>
    <row r="126" spans="1:10" ht="25.5">
      <c r="A126" s="106" t="s">
        <v>617</v>
      </c>
      <c r="B126" s="23" t="s">
        <v>466</v>
      </c>
      <c r="C126" s="23"/>
      <c r="D126" s="23"/>
      <c r="E126" s="23"/>
      <c r="F126" s="23"/>
      <c r="G126" s="163">
        <f>G127</f>
        <v>878</v>
      </c>
      <c r="H126" s="163">
        <f>H127</f>
        <v>117.8</v>
      </c>
      <c r="I126" s="163">
        <f>I127</f>
        <v>902.5</v>
      </c>
      <c r="J126" s="163">
        <f>J127</f>
        <v>884.8000000000001</v>
      </c>
    </row>
    <row r="127" spans="1:10" ht="12.75">
      <c r="A127" s="25" t="s">
        <v>337</v>
      </c>
      <c r="B127" s="27" t="s">
        <v>467</v>
      </c>
      <c r="C127" s="27"/>
      <c r="D127" s="27"/>
      <c r="E127" s="27"/>
      <c r="F127" s="27"/>
      <c r="G127" s="72">
        <f>G128+G129+G130</f>
        <v>878</v>
      </c>
      <c r="H127" s="72">
        <f>H128+H129+H130</f>
        <v>117.8</v>
      </c>
      <c r="I127" s="72">
        <f>I128+I129+I130</f>
        <v>902.5</v>
      </c>
      <c r="J127" s="72">
        <f>J128+J129+J130</f>
        <v>884.8000000000001</v>
      </c>
    </row>
    <row r="128" spans="1:10" ht="12.75">
      <c r="A128" s="25" t="s">
        <v>320</v>
      </c>
      <c r="B128" s="27" t="s">
        <v>467</v>
      </c>
      <c r="C128" s="87" t="s">
        <v>618</v>
      </c>
      <c r="D128" s="27" t="s">
        <v>276</v>
      </c>
      <c r="E128" s="27" t="s">
        <v>264</v>
      </c>
      <c r="F128" s="27" t="s">
        <v>321</v>
      </c>
      <c r="G128" s="72">
        <v>820.7</v>
      </c>
      <c r="H128" s="72">
        <v>111.8</v>
      </c>
      <c r="I128" s="72">
        <v>843.7</v>
      </c>
      <c r="J128" s="72">
        <v>827.1</v>
      </c>
    </row>
    <row r="129" spans="1:10" ht="25.5">
      <c r="A129" s="25" t="s">
        <v>173</v>
      </c>
      <c r="B129" s="27" t="s">
        <v>467</v>
      </c>
      <c r="C129" s="87" t="s">
        <v>618</v>
      </c>
      <c r="D129" s="27" t="s">
        <v>276</v>
      </c>
      <c r="E129" s="27" t="s">
        <v>264</v>
      </c>
      <c r="F129" s="27" t="s">
        <v>324</v>
      </c>
      <c r="G129" s="72">
        <v>54.3</v>
      </c>
      <c r="H129" s="72">
        <v>6</v>
      </c>
      <c r="I129" s="72">
        <v>55.8</v>
      </c>
      <c r="J129" s="72">
        <v>54.7</v>
      </c>
    </row>
    <row r="130" spans="1:10" ht="12.75">
      <c r="A130" s="25" t="s">
        <v>322</v>
      </c>
      <c r="B130" s="27" t="s">
        <v>467</v>
      </c>
      <c r="C130" s="87" t="s">
        <v>618</v>
      </c>
      <c r="D130" s="27" t="s">
        <v>276</v>
      </c>
      <c r="E130" s="27" t="s">
        <v>264</v>
      </c>
      <c r="F130" s="27" t="s">
        <v>323</v>
      </c>
      <c r="G130" s="72">
        <v>3</v>
      </c>
      <c r="H130" s="72"/>
      <c r="I130" s="72">
        <v>3</v>
      </c>
      <c r="J130" s="72">
        <v>3</v>
      </c>
    </row>
    <row r="131" spans="1:10" ht="29.25" customHeight="1">
      <c r="A131" s="106" t="s">
        <v>123</v>
      </c>
      <c r="B131" s="23" t="s">
        <v>468</v>
      </c>
      <c r="C131" s="23"/>
      <c r="D131" s="23"/>
      <c r="E131" s="23"/>
      <c r="F131" s="23"/>
      <c r="G131" s="163">
        <f>G132</f>
        <v>3627.2</v>
      </c>
      <c r="H131" s="163">
        <f>H132</f>
        <v>0</v>
      </c>
      <c r="I131" s="163">
        <f>I132</f>
        <v>3728.7999999999997</v>
      </c>
      <c r="J131" s="163">
        <f>J132</f>
        <v>3655.5</v>
      </c>
    </row>
    <row r="132" spans="1:10" ht="38.25">
      <c r="A132" s="25" t="s">
        <v>354</v>
      </c>
      <c r="B132" s="27" t="s">
        <v>469</v>
      </c>
      <c r="C132" s="27"/>
      <c r="D132" s="27"/>
      <c r="E132" s="27"/>
      <c r="F132" s="27"/>
      <c r="G132" s="72">
        <f>G133+G134+G135</f>
        <v>3627.2</v>
      </c>
      <c r="H132" s="72">
        <f>H133+H134+H135</f>
        <v>0</v>
      </c>
      <c r="I132" s="72">
        <f>I133+I134+I135</f>
        <v>3728.7999999999997</v>
      </c>
      <c r="J132" s="72">
        <f>J133+J134+J135</f>
        <v>3655.5</v>
      </c>
    </row>
    <row r="133" spans="1:10" ht="12.75">
      <c r="A133" s="25" t="s">
        <v>327</v>
      </c>
      <c r="B133" s="27" t="s">
        <v>469</v>
      </c>
      <c r="C133" s="87" t="s">
        <v>618</v>
      </c>
      <c r="D133" s="27" t="s">
        <v>276</v>
      </c>
      <c r="E133" s="27" t="s">
        <v>264</v>
      </c>
      <c r="F133" s="27" t="s">
        <v>299</v>
      </c>
      <c r="G133" s="72">
        <v>3422.2</v>
      </c>
      <c r="H133" s="72"/>
      <c r="I133" s="72">
        <v>3518.1</v>
      </c>
      <c r="J133" s="72">
        <v>3448.9</v>
      </c>
    </row>
    <row r="134" spans="1:10" ht="25.5">
      <c r="A134" s="25" t="s">
        <v>173</v>
      </c>
      <c r="B134" s="27" t="s">
        <v>469</v>
      </c>
      <c r="C134" s="87" t="s">
        <v>618</v>
      </c>
      <c r="D134" s="27" t="s">
        <v>276</v>
      </c>
      <c r="E134" s="27" t="s">
        <v>264</v>
      </c>
      <c r="F134" s="27" t="s">
        <v>324</v>
      </c>
      <c r="G134" s="72">
        <v>203.5</v>
      </c>
      <c r="H134" s="72"/>
      <c r="I134" s="72">
        <v>209.2</v>
      </c>
      <c r="J134" s="72">
        <v>205.1</v>
      </c>
    </row>
    <row r="135" spans="1:10" ht="15" customHeight="1">
      <c r="A135" s="25" t="s">
        <v>322</v>
      </c>
      <c r="B135" s="27" t="s">
        <v>469</v>
      </c>
      <c r="C135" s="87" t="s">
        <v>618</v>
      </c>
      <c r="D135" s="27" t="s">
        <v>276</v>
      </c>
      <c r="E135" s="27" t="s">
        <v>264</v>
      </c>
      <c r="F135" s="27" t="s">
        <v>323</v>
      </c>
      <c r="G135" s="72">
        <v>1.5</v>
      </c>
      <c r="H135" s="72"/>
      <c r="I135" s="72">
        <v>1.5</v>
      </c>
      <c r="J135" s="72">
        <v>1.5</v>
      </c>
    </row>
    <row r="136" spans="1:10" ht="30.75" customHeight="1">
      <c r="A136" s="99" t="s">
        <v>178</v>
      </c>
      <c r="B136" s="33" t="s">
        <v>489</v>
      </c>
      <c r="C136" s="33"/>
      <c r="D136" s="100"/>
      <c r="E136" s="100"/>
      <c r="F136" s="100"/>
      <c r="G136" s="92">
        <f>G137+G150+G185</f>
        <v>366103.9</v>
      </c>
      <c r="H136" s="92" t="e">
        <f>H137+H150+H185</f>
        <v>#REF!</v>
      </c>
      <c r="I136" s="92">
        <f>I137+I150+I185</f>
        <v>370670.4</v>
      </c>
      <c r="J136" s="92">
        <f>J137+J150+J185</f>
        <v>368185.2</v>
      </c>
    </row>
    <row r="137" spans="1:10" ht="12.75">
      <c r="A137" s="105" t="s">
        <v>343</v>
      </c>
      <c r="B137" s="103" t="s">
        <v>495</v>
      </c>
      <c r="C137" s="103"/>
      <c r="D137" s="103"/>
      <c r="E137" s="103"/>
      <c r="F137" s="103"/>
      <c r="G137" s="164">
        <f>G138+G147+G143</f>
        <v>96451.3</v>
      </c>
      <c r="H137" s="164" t="e">
        <f>H138+H147+H143</f>
        <v>#REF!</v>
      </c>
      <c r="I137" s="164">
        <f>I138+I147+I143</f>
        <v>99298.4</v>
      </c>
      <c r="J137" s="164">
        <f>J138+J147+J143</f>
        <v>98858.8</v>
      </c>
    </row>
    <row r="138" spans="1:10" ht="38.25">
      <c r="A138" s="107" t="s">
        <v>508</v>
      </c>
      <c r="B138" s="101" t="s">
        <v>496</v>
      </c>
      <c r="C138" s="101"/>
      <c r="D138" s="23"/>
      <c r="E138" s="23"/>
      <c r="F138" s="23"/>
      <c r="G138" s="163">
        <f>G139+G141</f>
        <v>91219.5</v>
      </c>
      <c r="H138" s="163">
        <f>H139+H141</f>
        <v>0</v>
      </c>
      <c r="I138" s="163">
        <f>I139+I141</f>
        <v>94066.59999999999</v>
      </c>
      <c r="J138" s="163">
        <f>J139+J141</f>
        <v>93627</v>
      </c>
    </row>
    <row r="139" spans="1:10" ht="12.75">
      <c r="A139" s="25" t="s">
        <v>275</v>
      </c>
      <c r="B139" s="26" t="s">
        <v>22</v>
      </c>
      <c r="C139" s="26"/>
      <c r="D139" s="27"/>
      <c r="E139" s="27"/>
      <c r="F139" s="27"/>
      <c r="G139" s="72">
        <f>G140</f>
        <v>21720.3</v>
      </c>
      <c r="H139" s="72">
        <f>H140</f>
        <v>0</v>
      </c>
      <c r="I139" s="72">
        <f>I140</f>
        <v>22329.2</v>
      </c>
      <c r="J139" s="72">
        <f>J140</f>
        <v>21889.6</v>
      </c>
    </row>
    <row r="140" spans="1:10" ht="12.75">
      <c r="A140" s="25" t="s">
        <v>339</v>
      </c>
      <c r="B140" s="26" t="s">
        <v>22</v>
      </c>
      <c r="C140" s="26">
        <v>115</v>
      </c>
      <c r="D140" s="27" t="s">
        <v>272</v>
      </c>
      <c r="E140" s="27" t="s">
        <v>263</v>
      </c>
      <c r="F140" s="27" t="s">
        <v>338</v>
      </c>
      <c r="G140" s="72">
        <v>21720.3</v>
      </c>
      <c r="H140" s="72"/>
      <c r="I140" s="72">
        <v>22329.2</v>
      </c>
      <c r="J140" s="72">
        <v>21889.6</v>
      </c>
    </row>
    <row r="141" spans="1:10" ht="61.5" customHeight="1">
      <c r="A141" s="136" t="s">
        <v>583</v>
      </c>
      <c r="B141" s="26" t="s">
        <v>113</v>
      </c>
      <c r="C141" s="26"/>
      <c r="D141" s="27"/>
      <c r="E141" s="27"/>
      <c r="F141" s="27"/>
      <c r="G141" s="72">
        <f>G142</f>
        <v>69499.2</v>
      </c>
      <c r="H141" s="72">
        <f>H142</f>
        <v>0</v>
      </c>
      <c r="I141" s="72">
        <f>I142</f>
        <v>71737.4</v>
      </c>
      <c r="J141" s="72">
        <f>J142</f>
        <v>71737.4</v>
      </c>
    </row>
    <row r="142" spans="1:10" ht="12.75">
      <c r="A142" s="25" t="s">
        <v>339</v>
      </c>
      <c r="B142" s="26" t="s">
        <v>113</v>
      </c>
      <c r="C142" s="26">
        <v>115</v>
      </c>
      <c r="D142" s="27" t="s">
        <v>272</v>
      </c>
      <c r="E142" s="27" t="s">
        <v>263</v>
      </c>
      <c r="F142" s="27" t="s">
        <v>338</v>
      </c>
      <c r="G142" s="72">
        <v>69499.2</v>
      </c>
      <c r="H142" s="72"/>
      <c r="I142" s="72">
        <v>71737.4</v>
      </c>
      <c r="J142" s="72">
        <v>71737.4</v>
      </c>
    </row>
    <row r="143" spans="1:10" ht="36" customHeight="1">
      <c r="A143" s="108" t="s">
        <v>524</v>
      </c>
      <c r="B143" s="23" t="s">
        <v>116</v>
      </c>
      <c r="C143" s="23"/>
      <c r="D143" s="23"/>
      <c r="E143" s="23"/>
      <c r="F143" s="23"/>
      <c r="G143" s="163">
        <f>G144</f>
        <v>5160</v>
      </c>
      <c r="H143" s="163" t="e">
        <f>H144</f>
        <v>#REF!</v>
      </c>
      <c r="I143" s="163">
        <f>I144</f>
        <v>5160</v>
      </c>
      <c r="J143" s="163">
        <f>J144</f>
        <v>5160</v>
      </c>
    </row>
    <row r="144" spans="1:10" ht="38.25">
      <c r="A144" s="34" t="s">
        <v>392</v>
      </c>
      <c r="B144" s="27" t="s">
        <v>117</v>
      </c>
      <c r="C144" s="27"/>
      <c r="D144" s="27"/>
      <c r="E144" s="27"/>
      <c r="F144" s="27"/>
      <c r="G144" s="72">
        <f>G145+G146</f>
        <v>5160</v>
      </c>
      <c r="H144" s="72" t="e">
        <f>H145+H146</f>
        <v>#REF!</v>
      </c>
      <c r="I144" s="72">
        <f>I145+I146</f>
        <v>5160</v>
      </c>
      <c r="J144" s="72">
        <f>J145+J146</f>
        <v>5160</v>
      </c>
    </row>
    <row r="145" spans="1:10" ht="25.5">
      <c r="A145" s="25" t="s">
        <v>173</v>
      </c>
      <c r="B145" s="27" t="s">
        <v>117</v>
      </c>
      <c r="C145" s="87" t="s">
        <v>619</v>
      </c>
      <c r="D145" s="27" t="s">
        <v>269</v>
      </c>
      <c r="E145" s="27" t="s">
        <v>264</v>
      </c>
      <c r="F145" s="27" t="s">
        <v>324</v>
      </c>
      <c r="G145" s="72">
        <v>51.6</v>
      </c>
      <c r="H145" s="72"/>
      <c r="I145" s="72">
        <v>51.6</v>
      </c>
      <c r="J145" s="72">
        <v>51.6</v>
      </c>
    </row>
    <row r="146" spans="1:10" ht="12.75">
      <c r="A146" s="25" t="s">
        <v>388</v>
      </c>
      <c r="B146" s="27" t="s">
        <v>117</v>
      </c>
      <c r="C146" s="87" t="s">
        <v>619</v>
      </c>
      <c r="D146" s="27" t="s">
        <v>269</v>
      </c>
      <c r="E146" s="27" t="s">
        <v>264</v>
      </c>
      <c r="F146" s="27" t="s">
        <v>387</v>
      </c>
      <c r="G146" s="72">
        <v>5108.4</v>
      </c>
      <c r="H146" s="72" t="e">
        <f>#REF!+#REF!</f>
        <v>#REF!</v>
      </c>
      <c r="I146" s="72">
        <v>5108.4</v>
      </c>
      <c r="J146" s="72">
        <v>5108.4</v>
      </c>
    </row>
    <row r="147" spans="1:10" ht="42.75" customHeight="1">
      <c r="A147" s="25" t="s">
        <v>574</v>
      </c>
      <c r="B147" s="27" t="s">
        <v>155</v>
      </c>
      <c r="C147" s="27"/>
      <c r="D147" s="27"/>
      <c r="E147" s="27"/>
      <c r="F147" s="27"/>
      <c r="G147" s="72">
        <f aca="true" t="shared" si="12" ref="G147:J148">G148</f>
        <v>71.8</v>
      </c>
      <c r="H147" s="72">
        <f t="shared" si="12"/>
        <v>0</v>
      </c>
      <c r="I147" s="72">
        <f t="shared" si="12"/>
        <v>71.8</v>
      </c>
      <c r="J147" s="72">
        <f t="shared" si="12"/>
        <v>71.8</v>
      </c>
    </row>
    <row r="148" spans="1:10" ht="38.25" customHeight="1">
      <c r="A148" s="22" t="s">
        <v>497</v>
      </c>
      <c r="B148" s="101" t="s">
        <v>129</v>
      </c>
      <c r="C148" s="101"/>
      <c r="D148" s="23"/>
      <c r="E148" s="23"/>
      <c r="F148" s="23"/>
      <c r="G148" s="163">
        <f>G149</f>
        <v>71.8</v>
      </c>
      <c r="H148" s="163">
        <f t="shared" si="12"/>
        <v>0</v>
      </c>
      <c r="I148" s="163">
        <f t="shared" si="12"/>
        <v>71.8</v>
      </c>
      <c r="J148" s="163">
        <f t="shared" si="12"/>
        <v>71.8</v>
      </c>
    </row>
    <row r="149" spans="1:10" ht="17.25" customHeight="1">
      <c r="A149" s="25" t="s">
        <v>339</v>
      </c>
      <c r="B149" s="26" t="s">
        <v>129</v>
      </c>
      <c r="C149" s="26">
        <v>115</v>
      </c>
      <c r="D149" s="27" t="s">
        <v>272</v>
      </c>
      <c r="E149" s="27" t="s">
        <v>263</v>
      </c>
      <c r="F149" s="27" t="s">
        <v>338</v>
      </c>
      <c r="G149" s="72">
        <v>71.8</v>
      </c>
      <c r="H149" s="72"/>
      <c r="I149" s="72">
        <v>71.8</v>
      </c>
      <c r="J149" s="72">
        <v>71.8</v>
      </c>
    </row>
    <row r="150" spans="1:10" ht="16.5" customHeight="1">
      <c r="A150" s="109" t="s">
        <v>24</v>
      </c>
      <c r="B150" s="110" t="s">
        <v>490</v>
      </c>
      <c r="C150" s="110"/>
      <c r="D150" s="103"/>
      <c r="E150" s="103"/>
      <c r="F150" s="103"/>
      <c r="G150" s="164">
        <f>G154+G159+G162+G166+G169+G172+G175+G178</f>
        <v>230809.90000000002</v>
      </c>
      <c r="H150" s="164" t="e">
        <f>H154+H159+H162+H166+H169+H172+H175+H178</f>
        <v>#REF!</v>
      </c>
      <c r="I150" s="164">
        <f>I154+I159+I162+I166+I169+I172+I175+I178</f>
        <v>231441.80000000002</v>
      </c>
      <c r="J150" s="164">
        <f>J154+J159+J162+J166+J169+J172+J175+J178</f>
        <v>230181.4</v>
      </c>
    </row>
    <row r="151" spans="1:10" ht="0.75" customHeight="1" hidden="1">
      <c r="A151" s="35" t="s">
        <v>497</v>
      </c>
      <c r="B151" s="26" t="s">
        <v>75</v>
      </c>
      <c r="C151" s="26"/>
      <c r="D151" s="27"/>
      <c r="E151" s="27"/>
      <c r="F151" s="27"/>
      <c r="G151" s="72" t="e">
        <f>G152</f>
        <v>#REF!</v>
      </c>
      <c r="H151" s="72"/>
      <c r="I151" s="72"/>
      <c r="J151" s="72"/>
    </row>
    <row r="152" spans="1:10" ht="38.25" hidden="1">
      <c r="A152" s="34" t="s">
        <v>392</v>
      </c>
      <c r="B152" s="26" t="s">
        <v>76</v>
      </c>
      <c r="C152" s="26"/>
      <c r="D152" s="27"/>
      <c r="E152" s="27"/>
      <c r="F152" s="27"/>
      <c r="G152" s="72" t="e">
        <f>G153</f>
        <v>#REF!</v>
      </c>
      <c r="H152" s="72"/>
      <c r="I152" s="72"/>
      <c r="J152" s="72"/>
    </row>
    <row r="153" spans="1:10" ht="12.75" hidden="1">
      <c r="A153" s="25" t="s">
        <v>388</v>
      </c>
      <c r="B153" s="26" t="s">
        <v>76</v>
      </c>
      <c r="C153" s="26"/>
      <c r="D153" s="27"/>
      <c r="E153" s="27"/>
      <c r="F153" s="27"/>
      <c r="G153" s="72" t="e">
        <f>#REF!+#REF!</f>
        <v>#REF!</v>
      </c>
      <c r="H153" s="72"/>
      <c r="I153" s="72"/>
      <c r="J153" s="72"/>
    </row>
    <row r="154" spans="1:10" ht="40.5" customHeight="1">
      <c r="A154" s="108" t="s">
        <v>509</v>
      </c>
      <c r="B154" s="101" t="s">
        <v>491</v>
      </c>
      <c r="C154" s="101"/>
      <c r="D154" s="23"/>
      <c r="E154" s="23"/>
      <c r="F154" s="23"/>
      <c r="G154" s="163">
        <f>G155+G157</f>
        <v>200526.40000000002</v>
      </c>
      <c r="H154" s="163">
        <f>H155+H157</f>
        <v>0</v>
      </c>
      <c r="I154" s="163">
        <f>I155+I157</f>
        <v>202005.7</v>
      </c>
      <c r="J154" s="163">
        <f>J155+J157</f>
        <v>201005.6</v>
      </c>
    </row>
    <row r="155" spans="1:10" ht="12.75">
      <c r="A155" s="25" t="s">
        <v>372</v>
      </c>
      <c r="B155" s="26" t="s">
        <v>25</v>
      </c>
      <c r="C155" s="26"/>
      <c r="D155" s="27"/>
      <c r="E155" s="27"/>
      <c r="F155" s="27"/>
      <c r="G155" s="72">
        <f>G156</f>
        <v>49511.2</v>
      </c>
      <c r="H155" s="72">
        <f>H156</f>
        <v>0</v>
      </c>
      <c r="I155" s="72">
        <f>I156</f>
        <v>50897.2</v>
      </c>
      <c r="J155" s="72">
        <f>J156</f>
        <v>49897.1</v>
      </c>
    </row>
    <row r="156" spans="1:10" ht="12.75">
      <c r="A156" s="25" t="s">
        <v>339</v>
      </c>
      <c r="B156" s="26" t="s">
        <v>25</v>
      </c>
      <c r="C156" s="26">
        <v>115</v>
      </c>
      <c r="D156" s="27" t="s">
        <v>272</v>
      </c>
      <c r="E156" s="27" t="s">
        <v>267</v>
      </c>
      <c r="F156" s="27" t="s">
        <v>338</v>
      </c>
      <c r="G156" s="72">
        <v>49511.2</v>
      </c>
      <c r="H156" s="72"/>
      <c r="I156" s="72">
        <v>50897.2</v>
      </c>
      <c r="J156" s="72">
        <v>49897.1</v>
      </c>
    </row>
    <row r="157" spans="1:10" ht="65.25" customHeight="1">
      <c r="A157" s="136" t="s">
        <v>583</v>
      </c>
      <c r="B157" s="26" t="s">
        <v>74</v>
      </c>
      <c r="C157" s="26"/>
      <c r="D157" s="27"/>
      <c r="E157" s="27"/>
      <c r="F157" s="27"/>
      <c r="G157" s="72">
        <f>G158</f>
        <v>151015.2</v>
      </c>
      <c r="H157" s="72">
        <f>H158</f>
        <v>0</v>
      </c>
      <c r="I157" s="72">
        <f>I158</f>
        <v>151108.5</v>
      </c>
      <c r="J157" s="72">
        <f>J158</f>
        <v>151108.5</v>
      </c>
    </row>
    <row r="158" spans="1:10" ht="12.75">
      <c r="A158" s="25" t="s">
        <v>339</v>
      </c>
      <c r="B158" s="26" t="s">
        <v>74</v>
      </c>
      <c r="C158" s="26">
        <v>115</v>
      </c>
      <c r="D158" s="27" t="s">
        <v>272</v>
      </c>
      <c r="E158" s="27" t="s">
        <v>267</v>
      </c>
      <c r="F158" s="26">
        <v>610</v>
      </c>
      <c r="G158" s="72">
        <v>151015.2</v>
      </c>
      <c r="H158" s="72"/>
      <c r="I158" s="72">
        <v>151108.5</v>
      </c>
      <c r="J158" s="72">
        <v>151108.5</v>
      </c>
    </row>
    <row r="159" spans="1:10" ht="25.5">
      <c r="A159" s="108" t="s">
        <v>498</v>
      </c>
      <c r="B159" s="101" t="s">
        <v>492</v>
      </c>
      <c r="C159" s="101"/>
      <c r="D159" s="23"/>
      <c r="E159" s="23"/>
      <c r="F159" s="101"/>
      <c r="G159" s="163">
        <f>G160</f>
        <v>11154</v>
      </c>
      <c r="H159" s="163">
        <f aca="true" t="shared" si="13" ref="H159:J160">H160</f>
        <v>0</v>
      </c>
      <c r="I159" s="163">
        <f t="shared" si="13"/>
        <v>11154</v>
      </c>
      <c r="J159" s="163">
        <f t="shared" si="13"/>
        <v>11154</v>
      </c>
    </row>
    <row r="160" spans="1:10" ht="38.25">
      <c r="A160" s="34" t="s">
        <v>232</v>
      </c>
      <c r="B160" s="26" t="s">
        <v>23</v>
      </c>
      <c r="C160" s="26"/>
      <c r="D160" s="27"/>
      <c r="E160" s="27"/>
      <c r="F160" s="27"/>
      <c r="G160" s="72">
        <f>G161</f>
        <v>11154</v>
      </c>
      <c r="H160" s="72">
        <f t="shared" si="13"/>
        <v>0</v>
      </c>
      <c r="I160" s="72">
        <f t="shared" si="13"/>
        <v>11154</v>
      </c>
      <c r="J160" s="72">
        <f t="shared" si="13"/>
        <v>11154</v>
      </c>
    </row>
    <row r="161" spans="1:13" ht="12.75">
      <c r="A161" s="25" t="s">
        <v>339</v>
      </c>
      <c r="B161" s="26" t="s">
        <v>23</v>
      </c>
      <c r="C161" s="26">
        <v>115</v>
      </c>
      <c r="D161" s="27" t="s">
        <v>272</v>
      </c>
      <c r="E161" s="27" t="s">
        <v>267</v>
      </c>
      <c r="F161" s="27" t="s">
        <v>338</v>
      </c>
      <c r="G161" s="72">
        <v>11154</v>
      </c>
      <c r="H161" s="72"/>
      <c r="I161" s="72">
        <v>11154</v>
      </c>
      <c r="J161" s="72">
        <v>11154</v>
      </c>
      <c r="M161" s="14" t="s">
        <v>314</v>
      </c>
    </row>
    <row r="162" spans="1:10" ht="38.25">
      <c r="A162" s="111" t="s">
        <v>497</v>
      </c>
      <c r="B162" s="101" t="s">
        <v>75</v>
      </c>
      <c r="C162" s="101"/>
      <c r="D162" s="23"/>
      <c r="E162" s="23"/>
      <c r="F162" s="23"/>
      <c r="G162" s="163">
        <f>G163</f>
        <v>994</v>
      </c>
      <c r="H162" s="163">
        <f>H163</f>
        <v>0</v>
      </c>
      <c r="I162" s="163">
        <f>I163</f>
        <v>994</v>
      </c>
      <c r="J162" s="163">
        <f>J163</f>
        <v>994</v>
      </c>
    </row>
    <row r="163" spans="1:10" ht="38.25">
      <c r="A163" s="34" t="s">
        <v>392</v>
      </c>
      <c r="B163" s="26" t="s">
        <v>76</v>
      </c>
      <c r="C163" s="26"/>
      <c r="D163" s="27"/>
      <c r="E163" s="27"/>
      <c r="F163" s="27"/>
      <c r="G163" s="72">
        <f>G164+G165</f>
        <v>994</v>
      </c>
      <c r="H163" s="72">
        <f>H164+H165</f>
        <v>0</v>
      </c>
      <c r="I163" s="72">
        <f>I164+I165</f>
        <v>994</v>
      </c>
      <c r="J163" s="72">
        <f>J164+J165</f>
        <v>994</v>
      </c>
    </row>
    <row r="164" spans="1:10" ht="12.75">
      <c r="A164" s="25" t="s">
        <v>339</v>
      </c>
      <c r="B164" s="26" t="s">
        <v>76</v>
      </c>
      <c r="C164" s="26">
        <v>115</v>
      </c>
      <c r="D164" s="27" t="s">
        <v>272</v>
      </c>
      <c r="E164" s="27" t="s">
        <v>267</v>
      </c>
      <c r="F164" s="27" t="s">
        <v>338</v>
      </c>
      <c r="G164" s="72">
        <v>947.2</v>
      </c>
      <c r="H164" s="72"/>
      <c r="I164" s="72">
        <v>947.2</v>
      </c>
      <c r="J164" s="72">
        <v>947.2</v>
      </c>
    </row>
    <row r="165" spans="1:10" ht="12.75">
      <c r="A165" s="25" t="s">
        <v>388</v>
      </c>
      <c r="B165" s="26" t="s">
        <v>76</v>
      </c>
      <c r="C165" s="26">
        <v>115</v>
      </c>
      <c r="D165" s="27" t="s">
        <v>272</v>
      </c>
      <c r="E165" s="27" t="s">
        <v>268</v>
      </c>
      <c r="F165" s="27" t="s">
        <v>387</v>
      </c>
      <c r="G165" s="72">
        <v>46.8</v>
      </c>
      <c r="H165" s="72"/>
      <c r="I165" s="72">
        <v>46.8</v>
      </c>
      <c r="J165" s="72">
        <v>46.8</v>
      </c>
    </row>
    <row r="166" spans="1:10" ht="41.25" customHeight="1">
      <c r="A166" s="108" t="s">
        <v>510</v>
      </c>
      <c r="B166" s="101" t="s">
        <v>493</v>
      </c>
      <c r="C166" s="101"/>
      <c r="D166" s="23"/>
      <c r="E166" s="23"/>
      <c r="F166" s="23"/>
      <c r="G166" s="163">
        <f>G167</f>
        <v>2524.1</v>
      </c>
      <c r="H166" s="163" t="str">
        <f aca="true" t="shared" si="14" ref="H166:J167">H167</f>
        <v>1451,6</v>
      </c>
      <c r="I166" s="163">
        <f t="shared" si="14"/>
        <v>2594.9</v>
      </c>
      <c r="J166" s="163">
        <f t="shared" si="14"/>
        <v>2543.8</v>
      </c>
    </row>
    <row r="167" spans="1:10" ht="38.25">
      <c r="A167" s="25" t="s">
        <v>511</v>
      </c>
      <c r="B167" s="26" t="s">
        <v>77</v>
      </c>
      <c r="C167" s="26"/>
      <c r="D167" s="27"/>
      <c r="E167" s="27"/>
      <c r="F167" s="27"/>
      <c r="G167" s="72">
        <f>G168</f>
        <v>2524.1</v>
      </c>
      <c r="H167" s="72" t="str">
        <f t="shared" si="14"/>
        <v>1451,6</v>
      </c>
      <c r="I167" s="72">
        <f t="shared" si="14"/>
        <v>2594.9</v>
      </c>
      <c r="J167" s="72">
        <f t="shared" si="14"/>
        <v>2543.8</v>
      </c>
    </row>
    <row r="168" spans="1:10" ht="12.75">
      <c r="A168" s="25" t="s">
        <v>339</v>
      </c>
      <c r="B168" s="26" t="s">
        <v>77</v>
      </c>
      <c r="C168" s="26">
        <v>115</v>
      </c>
      <c r="D168" s="27" t="s">
        <v>272</v>
      </c>
      <c r="E168" s="27" t="s">
        <v>267</v>
      </c>
      <c r="F168" s="27" t="s">
        <v>338</v>
      </c>
      <c r="G168" s="72">
        <v>2524.1</v>
      </c>
      <c r="H168" s="72" t="s">
        <v>391</v>
      </c>
      <c r="I168" s="72">
        <v>2594.9</v>
      </c>
      <c r="J168" s="72">
        <v>2543.8</v>
      </c>
    </row>
    <row r="169" spans="1:10" ht="51">
      <c r="A169" s="112" t="s">
        <v>517</v>
      </c>
      <c r="B169" s="101" t="s">
        <v>114</v>
      </c>
      <c r="C169" s="101"/>
      <c r="D169" s="23"/>
      <c r="E169" s="23"/>
      <c r="F169" s="23"/>
      <c r="G169" s="163">
        <f>G170</f>
        <v>3985</v>
      </c>
      <c r="H169" s="163">
        <f aca="true" t="shared" si="15" ref="H169:J170">H170</f>
        <v>0</v>
      </c>
      <c r="I169" s="163">
        <f t="shared" si="15"/>
        <v>3985</v>
      </c>
      <c r="J169" s="163">
        <f t="shared" si="15"/>
        <v>3985</v>
      </c>
    </row>
    <row r="170" spans="1:10" ht="38.25">
      <c r="A170" s="34" t="s">
        <v>392</v>
      </c>
      <c r="B170" s="26" t="s">
        <v>115</v>
      </c>
      <c r="C170" s="26"/>
      <c r="D170" s="27"/>
      <c r="E170" s="27"/>
      <c r="F170" s="27"/>
      <c r="G170" s="72">
        <f>G171</f>
        <v>3985</v>
      </c>
      <c r="H170" s="72">
        <f t="shared" si="15"/>
        <v>0</v>
      </c>
      <c r="I170" s="72">
        <f t="shared" si="15"/>
        <v>3985</v>
      </c>
      <c r="J170" s="72">
        <f t="shared" si="15"/>
        <v>3985</v>
      </c>
    </row>
    <row r="171" spans="1:10" ht="12.75">
      <c r="A171" s="25" t="s">
        <v>388</v>
      </c>
      <c r="B171" s="26" t="s">
        <v>115</v>
      </c>
      <c r="C171" s="26">
        <v>115</v>
      </c>
      <c r="D171" s="27" t="s">
        <v>269</v>
      </c>
      <c r="E171" s="27" t="s">
        <v>266</v>
      </c>
      <c r="F171" s="27" t="s">
        <v>387</v>
      </c>
      <c r="G171" s="72">
        <v>3985</v>
      </c>
      <c r="H171" s="72"/>
      <c r="I171" s="72">
        <v>3985</v>
      </c>
      <c r="J171" s="72">
        <v>3985</v>
      </c>
    </row>
    <row r="172" spans="1:10" ht="25.5">
      <c r="A172" s="106" t="s">
        <v>499</v>
      </c>
      <c r="B172" s="101" t="s">
        <v>494</v>
      </c>
      <c r="C172" s="101"/>
      <c r="D172" s="23"/>
      <c r="E172" s="23"/>
      <c r="F172" s="23"/>
      <c r="G172" s="163">
        <f aca="true" t="shared" si="16" ref="G172:J173">G173</f>
        <v>80</v>
      </c>
      <c r="H172" s="163">
        <f t="shared" si="16"/>
        <v>0</v>
      </c>
      <c r="I172" s="163">
        <f t="shared" si="16"/>
        <v>80</v>
      </c>
      <c r="J172" s="163">
        <f t="shared" si="16"/>
        <v>80</v>
      </c>
    </row>
    <row r="173" spans="1:10" ht="38.25">
      <c r="A173" s="34" t="s">
        <v>392</v>
      </c>
      <c r="B173" s="26" t="s">
        <v>78</v>
      </c>
      <c r="C173" s="26"/>
      <c r="D173" s="27"/>
      <c r="E173" s="27"/>
      <c r="F173" s="27"/>
      <c r="G173" s="72">
        <f t="shared" si="16"/>
        <v>80</v>
      </c>
      <c r="H173" s="72">
        <f t="shared" si="16"/>
        <v>0</v>
      </c>
      <c r="I173" s="72">
        <f t="shared" si="16"/>
        <v>80</v>
      </c>
      <c r="J173" s="72">
        <f t="shared" si="16"/>
        <v>80</v>
      </c>
    </row>
    <row r="174" spans="1:10" ht="12.75">
      <c r="A174" s="25" t="s">
        <v>388</v>
      </c>
      <c r="B174" s="26" t="s">
        <v>78</v>
      </c>
      <c r="C174" s="26">
        <v>115</v>
      </c>
      <c r="D174" s="27" t="s">
        <v>272</v>
      </c>
      <c r="E174" s="27" t="s">
        <v>268</v>
      </c>
      <c r="F174" s="27" t="s">
        <v>387</v>
      </c>
      <c r="G174" s="72">
        <v>80</v>
      </c>
      <c r="H174" s="72"/>
      <c r="I174" s="72">
        <v>80</v>
      </c>
      <c r="J174" s="72">
        <v>80</v>
      </c>
    </row>
    <row r="175" spans="1:10" ht="25.5">
      <c r="A175" s="22" t="s">
        <v>81</v>
      </c>
      <c r="B175" s="23" t="s">
        <v>82</v>
      </c>
      <c r="C175" s="23"/>
      <c r="D175" s="23"/>
      <c r="E175" s="23"/>
      <c r="F175" s="23"/>
      <c r="G175" s="163">
        <f>G176</f>
        <v>10338.4</v>
      </c>
      <c r="H175" s="163" t="e">
        <f aca="true" t="shared" si="17" ref="H175:J176">H176</f>
        <v>#REF!</v>
      </c>
      <c r="I175" s="163">
        <f t="shared" si="17"/>
        <v>10628.2</v>
      </c>
      <c r="J175" s="163">
        <f t="shared" si="17"/>
        <v>10419</v>
      </c>
    </row>
    <row r="176" spans="1:10" ht="12.75">
      <c r="A176" s="25" t="s">
        <v>295</v>
      </c>
      <c r="B176" s="27" t="s">
        <v>83</v>
      </c>
      <c r="C176" s="27"/>
      <c r="D176" s="27"/>
      <c r="E176" s="27"/>
      <c r="F176" s="27"/>
      <c r="G176" s="72">
        <f>G177</f>
        <v>10338.4</v>
      </c>
      <c r="H176" s="72" t="e">
        <f t="shared" si="17"/>
        <v>#REF!</v>
      </c>
      <c r="I176" s="72">
        <f t="shared" si="17"/>
        <v>10628.2</v>
      </c>
      <c r="J176" s="72">
        <f t="shared" si="17"/>
        <v>10419</v>
      </c>
    </row>
    <row r="177" spans="1:10" ht="12.75">
      <c r="A177" s="25" t="s">
        <v>339</v>
      </c>
      <c r="B177" s="27" t="s">
        <v>83</v>
      </c>
      <c r="C177" s="87" t="s">
        <v>619</v>
      </c>
      <c r="D177" s="27" t="s">
        <v>272</v>
      </c>
      <c r="E177" s="27" t="s">
        <v>266</v>
      </c>
      <c r="F177" s="27" t="s">
        <v>338</v>
      </c>
      <c r="G177" s="72">
        <v>10338.4</v>
      </c>
      <c r="H177" s="72" t="e">
        <f>#REF!+I177</f>
        <v>#REF!</v>
      </c>
      <c r="I177" s="72">
        <v>10628.2</v>
      </c>
      <c r="J177" s="72">
        <v>10419</v>
      </c>
    </row>
    <row r="178" spans="1:10" ht="25.5">
      <c r="A178" s="108" t="s">
        <v>26</v>
      </c>
      <c r="B178" s="101" t="s">
        <v>79</v>
      </c>
      <c r="C178" s="101"/>
      <c r="D178" s="23"/>
      <c r="E178" s="23"/>
      <c r="F178" s="23"/>
      <c r="G178" s="163">
        <f>G181+G183+G179</f>
        <v>1208</v>
      </c>
      <c r="H178" s="163">
        <f>H181+H183+H179</f>
        <v>0</v>
      </c>
      <c r="I178" s="163">
        <f>I181+I183+I179</f>
        <v>0</v>
      </c>
      <c r="J178" s="163">
        <f>J181+J183+J179</f>
        <v>0</v>
      </c>
    </row>
    <row r="179" spans="1:10" ht="51">
      <c r="A179" s="25" t="s">
        <v>530</v>
      </c>
      <c r="B179" s="27" t="s">
        <v>203</v>
      </c>
      <c r="C179" s="101"/>
      <c r="D179" s="23"/>
      <c r="E179" s="23"/>
      <c r="F179" s="23"/>
      <c r="G179" s="163">
        <f>G180</f>
        <v>1208</v>
      </c>
      <c r="H179" s="163">
        <f>H180</f>
        <v>0</v>
      </c>
      <c r="I179" s="163">
        <f>I180</f>
        <v>0</v>
      </c>
      <c r="J179" s="163">
        <f>J180</f>
        <v>0</v>
      </c>
    </row>
    <row r="180" spans="1:10" ht="12" customHeight="1">
      <c r="A180" s="25" t="s">
        <v>302</v>
      </c>
      <c r="B180" s="27" t="s">
        <v>203</v>
      </c>
      <c r="C180" s="101">
        <v>546</v>
      </c>
      <c r="D180" s="23" t="s">
        <v>272</v>
      </c>
      <c r="E180" s="23" t="s">
        <v>268</v>
      </c>
      <c r="F180" s="23" t="s">
        <v>332</v>
      </c>
      <c r="G180" s="163">
        <v>1208</v>
      </c>
      <c r="H180" s="163"/>
      <c r="I180" s="72">
        <v>0</v>
      </c>
      <c r="J180" s="72">
        <v>0</v>
      </c>
    </row>
    <row r="181" spans="1:10" ht="25.5" hidden="1">
      <c r="A181" s="34" t="s">
        <v>52</v>
      </c>
      <c r="B181" s="26" t="s">
        <v>80</v>
      </c>
      <c r="C181" s="26"/>
      <c r="D181" s="27"/>
      <c r="E181" s="27"/>
      <c r="F181" s="27"/>
      <c r="G181" s="72">
        <f>G182</f>
        <v>0</v>
      </c>
      <c r="H181" s="72"/>
      <c r="I181" s="72"/>
      <c r="J181" s="72"/>
    </row>
    <row r="182" spans="1:10" ht="12.75" hidden="1">
      <c r="A182" s="36" t="s">
        <v>302</v>
      </c>
      <c r="B182" s="26" t="s">
        <v>80</v>
      </c>
      <c r="C182" s="26">
        <v>546</v>
      </c>
      <c r="D182" s="27" t="s">
        <v>272</v>
      </c>
      <c r="E182" s="27" t="s">
        <v>268</v>
      </c>
      <c r="F182" s="27" t="s">
        <v>332</v>
      </c>
      <c r="G182" s="72"/>
      <c r="H182" s="72"/>
      <c r="I182" s="72"/>
      <c r="J182" s="72"/>
    </row>
    <row r="183" spans="1:10" ht="25.5" hidden="1">
      <c r="A183" s="36" t="s">
        <v>533</v>
      </c>
      <c r="B183" s="26" t="s">
        <v>118</v>
      </c>
      <c r="C183" s="26"/>
      <c r="D183" s="27"/>
      <c r="E183" s="27"/>
      <c r="F183" s="27"/>
      <c r="G183" s="72">
        <f>G184</f>
        <v>0</v>
      </c>
      <c r="H183" s="72">
        <f>H184</f>
        <v>0</v>
      </c>
      <c r="I183" s="72"/>
      <c r="J183" s="72"/>
    </row>
    <row r="184" spans="1:10" ht="12.75" hidden="1">
      <c r="A184" s="36" t="s">
        <v>302</v>
      </c>
      <c r="B184" s="26" t="s">
        <v>118</v>
      </c>
      <c r="C184" s="26">
        <v>546</v>
      </c>
      <c r="D184" s="27" t="s">
        <v>272</v>
      </c>
      <c r="E184" s="27" t="s">
        <v>268</v>
      </c>
      <c r="F184" s="27" t="s">
        <v>332</v>
      </c>
      <c r="G184" s="72">
        <v>0</v>
      </c>
      <c r="H184" s="72"/>
      <c r="I184" s="72"/>
      <c r="J184" s="72"/>
    </row>
    <row r="185" spans="1:10" ht="12.75">
      <c r="A185" s="113" t="s">
        <v>54</v>
      </c>
      <c r="B185" s="103" t="s">
        <v>124</v>
      </c>
      <c r="C185" s="103"/>
      <c r="D185" s="103"/>
      <c r="E185" s="103"/>
      <c r="F185" s="103"/>
      <c r="G185" s="164">
        <f>G186+G191</f>
        <v>38842.7</v>
      </c>
      <c r="H185" s="164">
        <f>H186+H191</f>
        <v>0</v>
      </c>
      <c r="I185" s="164">
        <f>I186+I191</f>
        <v>39930.200000000004</v>
      </c>
      <c r="J185" s="164">
        <f>J186+J191</f>
        <v>39145</v>
      </c>
    </row>
    <row r="186" spans="1:10" ht="76.5">
      <c r="A186" s="106" t="s">
        <v>513</v>
      </c>
      <c r="B186" s="23" t="s">
        <v>250</v>
      </c>
      <c r="C186" s="23"/>
      <c r="D186" s="23"/>
      <c r="E186" s="23"/>
      <c r="F186" s="23"/>
      <c r="G186" s="163">
        <f>G187</f>
        <v>36335.799999999996</v>
      </c>
      <c r="H186" s="163">
        <f>H187</f>
        <v>0</v>
      </c>
      <c r="I186" s="163">
        <f>I187</f>
        <v>37353.200000000004</v>
      </c>
      <c r="J186" s="163">
        <f>J187</f>
        <v>36618.7</v>
      </c>
    </row>
    <row r="187" spans="1:10" ht="38.25">
      <c r="A187" s="25" t="s">
        <v>381</v>
      </c>
      <c r="B187" s="27" t="s">
        <v>251</v>
      </c>
      <c r="C187" s="27"/>
      <c r="D187" s="27"/>
      <c r="E187" s="27"/>
      <c r="F187" s="27"/>
      <c r="G187" s="72">
        <f>G190+G188+G189</f>
        <v>36335.799999999996</v>
      </c>
      <c r="H187" s="72">
        <f>H190+H188+H189</f>
        <v>0</v>
      </c>
      <c r="I187" s="72">
        <f>I190+I188+I189</f>
        <v>37353.200000000004</v>
      </c>
      <c r="J187" s="72">
        <f>J190+J188+J189</f>
        <v>36618.7</v>
      </c>
    </row>
    <row r="188" spans="1:10" ht="12.75">
      <c r="A188" s="25" t="s">
        <v>327</v>
      </c>
      <c r="B188" s="27" t="s">
        <v>251</v>
      </c>
      <c r="C188" s="87" t="s">
        <v>619</v>
      </c>
      <c r="D188" s="27" t="s">
        <v>272</v>
      </c>
      <c r="E188" s="27" t="s">
        <v>268</v>
      </c>
      <c r="F188" s="27" t="s">
        <v>299</v>
      </c>
      <c r="G188" s="72">
        <v>35092.2</v>
      </c>
      <c r="H188" s="72"/>
      <c r="I188" s="72">
        <v>36075.9</v>
      </c>
      <c r="J188" s="72">
        <v>35365.7</v>
      </c>
    </row>
    <row r="189" spans="1:10" ht="25.5">
      <c r="A189" s="25" t="s">
        <v>173</v>
      </c>
      <c r="B189" s="27" t="s">
        <v>251</v>
      </c>
      <c r="C189" s="87" t="s">
        <v>619</v>
      </c>
      <c r="D189" s="27" t="s">
        <v>272</v>
      </c>
      <c r="E189" s="27" t="s">
        <v>268</v>
      </c>
      <c r="F189" s="27" t="s">
        <v>324</v>
      </c>
      <c r="G189" s="72">
        <v>1203.6</v>
      </c>
      <c r="H189" s="72"/>
      <c r="I189" s="72">
        <v>1237.3</v>
      </c>
      <c r="J189" s="72">
        <v>1213</v>
      </c>
    </row>
    <row r="190" spans="1:10" ht="12.75">
      <c r="A190" s="25" t="s">
        <v>322</v>
      </c>
      <c r="B190" s="27" t="s">
        <v>251</v>
      </c>
      <c r="C190" s="87" t="s">
        <v>619</v>
      </c>
      <c r="D190" s="27" t="s">
        <v>272</v>
      </c>
      <c r="E190" s="27" t="s">
        <v>268</v>
      </c>
      <c r="F190" s="27" t="s">
        <v>323</v>
      </c>
      <c r="G190" s="72">
        <v>40</v>
      </c>
      <c r="H190" s="72"/>
      <c r="I190" s="72">
        <v>40</v>
      </c>
      <c r="J190" s="72">
        <v>40</v>
      </c>
    </row>
    <row r="191" spans="1:10" ht="25.5">
      <c r="A191" s="106" t="s">
        <v>613</v>
      </c>
      <c r="B191" s="23" t="s">
        <v>252</v>
      </c>
      <c r="C191" s="23"/>
      <c r="D191" s="23"/>
      <c r="E191" s="23"/>
      <c r="F191" s="23"/>
      <c r="G191" s="163">
        <f>G192</f>
        <v>2506.9</v>
      </c>
      <c r="H191" s="163">
        <f>H192</f>
        <v>0</v>
      </c>
      <c r="I191" s="163">
        <f>I192</f>
        <v>2577</v>
      </c>
      <c r="J191" s="163">
        <f>J192</f>
        <v>2526.3</v>
      </c>
    </row>
    <row r="192" spans="1:10" ht="12.75">
      <c r="A192" s="25" t="s">
        <v>337</v>
      </c>
      <c r="B192" s="27" t="s">
        <v>253</v>
      </c>
      <c r="C192" s="27"/>
      <c r="D192" s="27"/>
      <c r="E192" s="27"/>
      <c r="F192" s="27"/>
      <c r="G192" s="72">
        <f>G193+G194+G195</f>
        <v>2506.9</v>
      </c>
      <c r="H192" s="72">
        <f>H193+H194+H195</f>
        <v>0</v>
      </c>
      <c r="I192" s="72">
        <f>I193+I194+I195</f>
        <v>2577</v>
      </c>
      <c r="J192" s="72">
        <f>J193+J194+J195</f>
        <v>2526.3</v>
      </c>
    </row>
    <row r="193" spans="1:10" ht="12.75">
      <c r="A193" s="25" t="s">
        <v>320</v>
      </c>
      <c r="B193" s="27" t="s">
        <v>253</v>
      </c>
      <c r="C193" s="87" t="s">
        <v>619</v>
      </c>
      <c r="D193" s="27" t="s">
        <v>272</v>
      </c>
      <c r="E193" s="27" t="s">
        <v>268</v>
      </c>
      <c r="F193" s="27" t="s">
        <v>321</v>
      </c>
      <c r="G193" s="72">
        <v>2251.4</v>
      </c>
      <c r="H193" s="72"/>
      <c r="I193" s="72">
        <v>2314.5</v>
      </c>
      <c r="J193" s="72">
        <v>2268.9</v>
      </c>
    </row>
    <row r="194" spans="1:10" ht="25.5">
      <c r="A194" s="25" t="s">
        <v>173</v>
      </c>
      <c r="B194" s="27" t="s">
        <v>253</v>
      </c>
      <c r="C194" s="87" t="s">
        <v>619</v>
      </c>
      <c r="D194" s="27" t="s">
        <v>272</v>
      </c>
      <c r="E194" s="27" t="s">
        <v>268</v>
      </c>
      <c r="F194" s="27" t="s">
        <v>324</v>
      </c>
      <c r="G194" s="72">
        <v>248.5</v>
      </c>
      <c r="H194" s="72"/>
      <c r="I194" s="72">
        <v>255.5</v>
      </c>
      <c r="J194" s="72">
        <v>250.4</v>
      </c>
    </row>
    <row r="195" spans="1:10" ht="12.75">
      <c r="A195" s="25" t="s">
        <v>322</v>
      </c>
      <c r="B195" s="27" t="s">
        <v>253</v>
      </c>
      <c r="C195" s="87" t="s">
        <v>619</v>
      </c>
      <c r="D195" s="27" t="s">
        <v>272</v>
      </c>
      <c r="E195" s="27" t="s">
        <v>268</v>
      </c>
      <c r="F195" s="27" t="s">
        <v>323</v>
      </c>
      <c r="G195" s="72">
        <v>7</v>
      </c>
      <c r="H195" s="72"/>
      <c r="I195" s="72">
        <v>7</v>
      </c>
      <c r="J195" s="72">
        <v>7</v>
      </c>
    </row>
    <row r="196" spans="1:10" ht="45" customHeight="1">
      <c r="A196" s="114" t="s">
        <v>514</v>
      </c>
      <c r="B196" s="33" t="s">
        <v>430</v>
      </c>
      <c r="C196" s="33"/>
      <c r="D196" s="100"/>
      <c r="E196" s="100"/>
      <c r="F196" s="100"/>
      <c r="G196" s="92">
        <f>G197+G208+G212</f>
        <v>184.8</v>
      </c>
      <c r="H196" s="92">
        <f>H197+H208+H212</f>
        <v>0</v>
      </c>
      <c r="I196" s="92">
        <f>I197+I208+I212</f>
        <v>155.3</v>
      </c>
      <c r="J196" s="92">
        <f>J197+J208+J212</f>
        <v>155.3</v>
      </c>
    </row>
    <row r="197" spans="1:10" ht="12.75">
      <c r="A197" s="115" t="s">
        <v>344</v>
      </c>
      <c r="B197" s="110" t="s">
        <v>96</v>
      </c>
      <c r="C197" s="110"/>
      <c r="D197" s="103"/>
      <c r="E197" s="103"/>
      <c r="F197" s="103"/>
      <c r="G197" s="164">
        <f>G198+G202+G205</f>
        <v>154.8</v>
      </c>
      <c r="H197" s="164">
        <f>H198+H202+H205</f>
        <v>0</v>
      </c>
      <c r="I197" s="164">
        <f>I198+I202+I205</f>
        <v>125.3</v>
      </c>
      <c r="J197" s="164">
        <f>J198+J202+J205</f>
        <v>125.3</v>
      </c>
    </row>
    <row r="198" spans="1:10" ht="12.75">
      <c r="A198" s="22" t="s">
        <v>245</v>
      </c>
      <c r="B198" s="101" t="s">
        <v>243</v>
      </c>
      <c r="C198" s="101"/>
      <c r="D198" s="23"/>
      <c r="E198" s="23"/>
      <c r="F198" s="23"/>
      <c r="G198" s="163">
        <f>G199</f>
        <v>35.3</v>
      </c>
      <c r="H198" s="163">
        <f>H199</f>
        <v>0</v>
      </c>
      <c r="I198" s="163">
        <f>I199</f>
        <v>35.3</v>
      </c>
      <c r="J198" s="163">
        <f>J199</f>
        <v>35.3</v>
      </c>
    </row>
    <row r="199" spans="1:10" ht="16.5" customHeight="1">
      <c r="A199" s="25" t="s">
        <v>611</v>
      </c>
      <c r="B199" s="26" t="s">
        <v>244</v>
      </c>
      <c r="C199" s="26"/>
      <c r="D199" s="27"/>
      <c r="E199" s="27"/>
      <c r="F199" s="27"/>
      <c r="G199" s="72">
        <f>G201+G200</f>
        <v>35.3</v>
      </c>
      <c r="H199" s="72">
        <f>H201+H200</f>
        <v>0</v>
      </c>
      <c r="I199" s="72">
        <f>I201+I200</f>
        <v>35.3</v>
      </c>
      <c r="J199" s="72">
        <f>J201+J200</f>
        <v>35.3</v>
      </c>
    </row>
    <row r="200" spans="1:10" ht="26.25" customHeight="1">
      <c r="A200" s="25" t="s">
        <v>173</v>
      </c>
      <c r="B200" s="26" t="s">
        <v>244</v>
      </c>
      <c r="C200" s="26">
        <v>546</v>
      </c>
      <c r="D200" s="27" t="s">
        <v>266</v>
      </c>
      <c r="E200" s="27" t="s">
        <v>289</v>
      </c>
      <c r="F200" s="27" t="s">
        <v>324</v>
      </c>
      <c r="G200" s="72">
        <v>30.3</v>
      </c>
      <c r="H200" s="72"/>
      <c r="I200" s="72">
        <v>30.3</v>
      </c>
      <c r="J200" s="72">
        <v>30.3</v>
      </c>
    </row>
    <row r="201" spans="1:10" ht="12.75">
      <c r="A201" s="25" t="s">
        <v>333</v>
      </c>
      <c r="B201" s="26" t="s">
        <v>244</v>
      </c>
      <c r="C201" s="26">
        <v>546</v>
      </c>
      <c r="D201" s="27" t="s">
        <v>266</v>
      </c>
      <c r="E201" s="27" t="s">
        <v>289</v>
      </c>
      <c r="F201" s="27" t="s">
        <v>329</v>
      </c>
      <c r="G201" s="72">
        <v>5</v>
      </c>
      <c r="H201" s="72"/>
      <c r="I201" s="72">
        <v>5</v>
      </c>
      <c r="J201" s="72">
        <v>5</v>
      </c>
    </row>
    <row r="202" spans="1:10" ht="25.5">
      <c r="A202" s="22" t="s">
        <v>122</v>
      </c>
      <c r="B202" s="101" t="s">
        <v>99</v>
      </c>
      <c r="C202" s="101"/>
      <c r="D202" s="23"/>
      <c r="E202" s="23"/>
      <c r="F202" s="23"/>
      <c r="G202" s="163">
        <f aca="true" t="shared" si="18" ref="G202:J203">G203</f>
        <v>109.5</v>
      </c>
      <c r="H202" s="163">
        <f t="shared" si="18"/>
        <v>0</v>
      </c>
      <c r="I202" s="163">
        <f t="shared" si="18"/>
        <v>80</v>
      </c>
      <c r="J202" s="163">
        <f t="shared" si="18"/>
        <v>80</v>
      </c>
    </row>
    <row r="203" spans="1:10" ht="18.75" customHeight="1">
      <c r="A203" s="25" t="s">
        <v>534</v>
      </c>
      <c r="B203" s="26" t="s">
        <v>142</v>
      </c>
      <c r="C203" s="26"/>
      <c r="D203" s="27"/>
      <c r="E203" s="27"/>
      <c r="F203" s="30"/>
      <c r="G203" s="72">
        <f t="shared" si="18"/>
        <v>109.5</v>
      </c>
      <c r="H203" s="72">
        <f t="shared" si="18"/>
        <v>0</v>
      </c>
      <c r="I203" s="72">
        <f t="shared" si="18"/>
        <v>80</v>
      </c>
      <c r="J203" s="72">
        <f t="shared" si="18"/>
        <v>80</v>
      </c>
    </row>
    <row r="204" spans="1:10" ht="25.5">
      <c r="A204" s="25" t="s">
        <v>173</v>
      </c>
      <c r="B204" s="26" t="s">
        <v>142</v>
      </c>
      <c r="C204" s="26">
        <v>546</v>
      </c>
      <c r="D204" s="27" t="s">
        <v>266</v>
      </c>
      <c r="E204" s="27" t="s">
        <v>289</v>
      </c>
      <c r="F204" s="27" t="s">
        <v>324</v>
      </c>
      <c r="G204" s="72">
        <v>109.5</v>
      </c>
      <c r="H204" s="72"/>
      <c r="I204" s="72">
        <v>80</v>
      </c>
      <c r="J204" s="72">
        <v>80</v>
      </c>
    </row>
    <row r="205" spans="1:10" ht="25.5">
      <c r="A205" s="22" t="s">
        <v>126</v>
      </c>
      <c r="B205" s="101" t="s">
        <v>100</v>
      </c>
      <c r="C205" s="101"/>
      <c r="D205" s="23"/>
      <c r="E205" s="23"/>
      <c r="F205" s="23"/>
      <c r="G205" s="163">
        <f>G206</f>
        <v>10</v>
      </c>
      <c r="H205" s="163">
        <f aca="true" t="shared" si="19" ref="H205:J206">H206</f>
        <v>0</v>
      </c>
      <c r="I205" s="163">
        <f t="shared" si="19"/>
        <v>10</v>
      </c>
      <c r="J205" s="163">
        <f t="shared" si="19"/>
        <v>10</v>
      </c>
    </row>
    <row r="206" spans="1:10" ht="12.75">
      <c r="A206" s="25" t="s">
        <v>611</v>
      </c>
      <c r="B206" s="26" t="s">
        <v>101</v>
      </c>
      <c r="C206" s="26"/>
      <c r="D206" s="27"/>
      <c r="E206" s="27"/>
      <c r="F206" s="27"/>
      <c r="G206" s="72">
        <f>G207</f>
        <v>10</v>
      </c>
      <c r="H206" s="72">
        <f t="shared" si="19"/>
        <v>0</v>
      </c>
      <c r="I206" s="72">
        <f t="shared" si="19"/>
        <v>10</v>
      </c>
      <c r="J206" s="72">
        <f t="shared" si="19"/>
        <v>10</v>
      </c>
    </row>
    <row r="207" spans="1:10" ht="12.75">
      <c r="A207" s="25" t="s">
        <v>333</v>
      </c>
      <c r="B207" s="26" t="s">
        <v>101</v>
      </c>
      <c r="C207" s="26">
        <v>546</v>
      </c>
      <c r="D207" s="27" t="s">
        <v>266</v>
      </c>
      <c r="E207" s="27" t="s">
        <v>289</v>
      </c>
      <c r="F207" s="27" t="s">
        <v>329</v>
      </c>
      <c r="G207" s="72">
        <v>10</v>
      </c>
      <c r="H207" s="72"/>
      <c r="I207" s="72">
        <v>10</v>
      </c>
      <c r="J207" s="72">
        <v>10</v>
      </c>
    </row>
    <row r="208" spans="1:10" ht="12.75">
      <c r="A208" s="115" t="s">
        <v>355</v>
      </c>
      <c r="B208" s="110" t="s">
        <v>102</v>
      </c>
      <c r="C208" s="110"/>
      <c r="D208" s="103"/>
      <c r="E208" s="103"/>
      <c r="F208" s="103"/>
      <c r="G208" s="164">
        <f>G209</f>
        <v>5</v>
      </c>
      <c r="H208" s="164">
        <f aca="true" t="shared" si="20" ref="H208:J210">H209</f>
        <v>0</v>
      </c>
      <c r="I208" s="164">
        <f t="shared" si="20"/>
        <v>5</v>
      </c>
      <c r="J208" s="164">
        <f t="shared" si="20"/>
        <v>5</v>
      </c>
    </row>
    <row r="209" spans="1:10" ht="38.25">
      <c r="A209" s="116" t="s">
        <v>103</v>
      </c>
      <c r="B209" s="101" t="s">
        <v>579</v>
      </c>
      <c r="C209" s="101"/>
      <c r="D209" s="23"/>
      <c r="E209" s="23"/>
      <c r="F209" s="23"/>
      <c r="G209" s="163">
        <f>G210</f>
        <v>5</v>
      </c>
      <c r="H209" s="163">
        <f t="shared" si="20"/>
        <v>0</v>
      </c>
      <c r="I209" s="163">
        <f t="shared" si="20"/>
        <v>5</v>
      </c>
      <c r="J209" s="163">
        <f t="shared" si="20"/>
        <v>5</v>
      </c>
    </row>
    <row r="210" spans="1:10" ht="12.75">
      <c r="A210" s="36" t="s">
        <v>371</v>
      </c>
      <c r="B210" s="26" t="s">
        <v>557</v>
      </c>
      <c r="C210" s="26"/>
      <c r="D210" s="27"/>
      <c r="E210" s="27"/>
      <c r="F210" s="27"/>
      <c r="G210" s="72">
        <f>G211</f>
        <v>5</v>
      </c>
      <c r="H210" s="72">
        <f t="shared" si="20"/>
        <v>0</v>
      </c>
      <c r="I210" s="72">
        <f t="shared" si="20"/>
        <v>5</v>
      </c>
      <c r="J210" s="72">
        <f t="shared" si="20"/>
        <v>5</v>
      </c>
    </row>
    <row r="211" spans="1:10" ht="25.5">
      <c r="A211" s="25" t="s">
        <v>173</v>
      </c>
      <c r="B211" s="26" t="s">
        <v>557</v>
      </c>
      <c r="C211" s="26">
        <v>546</v>
      </c>
      <c r="D211" s="27" t="s">
        <v>263</v>
      </c>
      <c r="E211" s="27" t="s">
        <v>304</v>
      </c>
      <c r="F211" s="27" t="s">
        <v>324</v>
      </c>
      <c r="G211" s="72">
        <v>5</v>
      </c>
      <c r="H211" s="72"/>
      <c r="I211" s="72">
        <v>5</v>
      </c>
      <c r="J211" s="72">
        <v>5</v>
      </c>
    </row>
    <row r="212" spans="1:10" ht="38.25">
      <c r="A212" s="115" t="s">
        <v>501</v>
      </c>
      <c r="B212" s="103" t="s">
        <v>104</v>
      </c>
      <c r="C212" s="103"/>
      <c r="D212" s="103"/>
      <c r="E212" s="103"/>
      <c r="F212" s="103"/>
      <c r="G212" s="164">
        <f>G216+G213</f>
        <v>25</v>
      </c>
      <c r="H212" s="164">
        <f>H216+H213</f>
        <v>0</v>
      </c>
      <c r="I212" s="164">
        <f>I216+I213</f>
        <v>25</v>
      </c>
      <c r="J212" s="164">
        <f>J216+J213</f>
        <v>25</v>
      </c>
    </row>
    <row r="213" spans="1:10" ht="38.25">
      <c r="A213" s="116" t="s">
        <v>610</v>
      </c>
      <c r="B213" s="103" t="s">
        <v>606</v>
      </c>
      <c r="C213" s="103"/>
      <c r="D213" s="103"/>
      <c r="E213" s="103"/>
      <c r="F213" s="103"/>
      <c r="G213" s="164">
        <f aca="true" t="shared" si="21" ref="G213:J214">G214</f>
        <v>17</v>
      </c>
      <c r="H213" s="164">
        <f t="shared" si="21"/>
        <v>0</v>
      </c>
      <c r="I213" s="164">
        <f t="shared" si="21"/>
        <v>17</v>
      </c>
      <c r="J213" s="164">
        <f t="shared" si="21"/>
        <v>17</v>
      </c>
    </row>
    <row r="214" spans="1:10" ht="12.75">
      <c r="A214" s="31" t="s">
        <v>242</v>
      </c>
      <c r="B214" s="103" t="s">
        <v>607</v>
      </c>
      <c r="C214" s="103"/>
      <c r="D214" s="103"/>
      <c r="E214" s="103"/>
      <c r="F214" s="103"/>
      <c r="G214" s="164">
        <f t="shared" si="21"/>
        <v>17</v>
      </c>
      <c r="H214" s="164">
        <f t="shared" si="21"/>
        <v>0</v>
      </c>
      <c r="I214" s="164">
        <f t="shared" si="21"/>
        <v>17</v>
      </c>
      <c r="J214" s="164">
        <f t="shared" si="21"/>
        <v>17</v>
      </c>
    </row>
    <row r="215" spans="1:10" ht="12.75">
      <c r="A215" s="25" t="s">
        <v>339</v>
      </c>
      <c r="B215" s="103" t="s">
        <v>607</v>
      </c>
      <c r="C215" s="87" t="s">
        <v>619</v>
      </c>
      <c r="D215" s="27" t="s">
        <v>272</v>
      </c>
      <c r="E215" s="27" t="s">
        <v>268</v>
      </c>
      <c r="F215" s="27" t="s">
        <v>338</v>
      </c>
      <c r="G215" s="72">
        <v>17</v>
      </c>
      <c r="H215" s="72"/>
      <c r="I215" s="72">
        <v>17</v>
      </c>
      <c r="J215" s="72">
        <v>17</v>
      </c>
    </row>
    <row r="216" spans="1:10" ht="38.25">
      <c r="A216" s="106" t="s">
        <v>575</v>
      </c>
      <c r="B216" s="23" t="s">
        <v>608</v>
      </c>
      <c r="C216" s="23"/>
      <c r="D216" s="23"/>
      <c r="E216" s="23"/>
      <c r="F216" s="23"/>
      <c r="G216" s="163">
        <f>G217</f>
        <v>8</v>
      </c>
      <c r="H216" s="163">
        <f aca="true" t="shared" si="22" ref="H216:J217">H217</f>
        <v>0</v>
      </c>
      <c r="I216" s="163">
        <f t="shared" si="22"/>
        <v>8</v>
      </c>
      <c r="J216" s="163">
        <f t="shared" si="22"/>
        <v>8</v>
      </c>
    </row>
    <row r="217" spans="1:10" ht="17.25" customHeight="1">
      <c r="A217" s="31" t="s">
        <v>42</v>
      </c>
      <c r="B217" s="23" t="s">
        <v>609</v>
      </c>
      <c r="C217" s="23"/>
      <c r="D217" s="23"/>
      <c r="E217" s="23"/>
      <c r="F217" s="23"/>
      <c r="G217" s="163">
        <f>G218</f>
        <v>8</v>
      </c>
      <c r="H217" s="163">
        <f t="shared" si="22"/>
        <v>0</v>
      </c>
      <c r="I217" s="163">
        <f t="shared" si="22"/>
        <v>8</v>
      </c>
      <c r="J217" s="163">
        <f t="shared" si="22"/>
        <v>8</v>
      </c>
    </row>
    <row r="218" spans="1:10" ht="25.5">
      <c r="A218" s="25" t="s">
        <v>173</v>
      </c>
      <c r="B218" s="27" t="s">
        <v>609</v>
      </c>
      <c r="C218" s="87" t="s">
        <v>618</v>
      </c>
      <c r="D218" s="27" t="s">
        <v>276</v>
      </c>
      <c r="E218" s="27" t="s">
        <v>264</v>
      </c>
      <c r="F218" s="27" t="s">
        <v>324</v>
      </c>
      <c r="G218" s="72">
        <v>8</v>
      </c>
      <c r="H218" s="163"/>
      <c r="I218" s="72">
        <v>8</v>
      </c>
      <c r="J218" s="72">
        <v>8</v>
      </c>
    </row>
    <row r="219" spans="1:10" ht="28.5" customHeight="1">
      <c r="A219" s="173" t="s">
        <v>558</v>
      </c>
      <c r="B219" s="33" t="s">
        <v>431</v>
      </c>
      <c r="C219" s="33"/>
      <c r="D219" s="100"/>
      <c r="E219" s="100"/>
      <c r="F219" s="33"/>
      <c r="G219" s="92">
        <f>G220</f>
        <v>100</v>
      </c>
      <c r="H219" s="92">
        <f>H220</f>
        <v>89</v>
      </c>
      <c r="I219" s="92">
        <f>I220</f>
        <v>100</v>
      </c>
      <c r="J219" s="92">
        <f>J220</f>
        <v>100</v>
      </c>
    </row>
    <row r="220" spans="1:10" ht="30.75" customHeight="1">
      <c r="A220" s="102" t="s">
        <v>559</v>
      </c>
      <c r="B220" s="110" t="s">
        <v>560</v>
      </c>
      <c r="C220" s="33"/>
      <c r="D220" s="100"/>
      <c r="E220" s="100"/>
      <c r="F220" s="33"/>
      <c r="G220" s="92">
        <f>G221+G228</f>
        <v>100</v>
      </c>
      <c r="H220" s="92">
        <f>H221+H228</f>
        <v>89</v>
      </c>
      <c r="I220" s="92">
        <f>I221+I228</f>
        <v>100</v>
      </c>
      <c r="J220" s="92">
        <f>J221+J228</f>
        <v>100</v>
      </c>
    </row>
    <row r="221" spans="1:10" ht="25.5">
      <c r="A221" s="22" t="s">
        <v>57</v>
      </c>
      <c r="B221" s="101" t="s">
        <v>566</v>
      </c>
      <c r="C221" s="101"/>
      <c r="D221" s="23"/>
      <c r="E221" s="23"/>
      <c r="F221" s="101"/>
      <c r="G221" s="163">
        <f>G222</f>
        <v>30</v>
      </c>
      <c r="H221" s="163">
        <f>H222</f>
        <v>89</v>
      </c>
      <c r="I221" s="163">
        <f>I222</f>
        <v>30</v>
      </c>
      <c r="J221" s="163">
        <f>J222</f>
        <v>30</v>
      </c>
    </row>
    <row r="222" spans="1:10" ht="25.5">
      <c r="A222" s="25" t="s">
        <v>367</v>
      </c>
      <c r="B222" s="26" t="s">
        <v>567</v>
      </c>
      <c r="C222" s="26"/>
      <c r="D222" s="27"/>
      <c r="E222" s="27"/>
      <c r="F222" s="26"/>
      <c r="G222" s="72">
        <f>G224+G223</f>
        <v>30</v>
      </c>
      <c r="H222" s="72">
        <f>H224+H223</f>
        <v>89</v>
      </c>
      <c r="I222" s="72">
        <f>I224+I223</f>
        <v>30</v>
      </c>
      <c r="J222" s="72">
        <f>J224+J223</f>
        <v>30</v>
      </c>
    </row>
    <row r="223" spans="1:10" ht="25.5">
      <c r="A223" s="25" t="s">
        <v>173</v>
      </c>
      <c r="B223" s="26" t="s">
        <v>567</v>
      </c>
      <c r="C223" s="26">
        <v>546</v>
      </c>
      <c r="D223" s="27" t="s">
        <v>263</v>
      </c>
      <c r="E223" s="27" t="s">
        <v>304</v>
      </c>
      <c r="F223" s="26">
        <v>240</v>
      </c>
      <c r="G223" s="72">
        <v>10</v>
      </c>
      <c r="H223" s="72">
        <v>9</v>
      </c>
      <c r="I223" s="72">
        <v>10</v>
      </c>
      <c r="J223" s="72">
        <v>10</v>
      </c>
    </row>
    <row r="224" spans="1:10" ht="12" customHeight="1">
      <c r="A224" s="25" t="s">
        <v>339</v>
      </c>
      <c r="B224" s="26" t="s">
        <v>567</v>
      </c>
      <c r="C224" s="26">
        <v>546</v>
      </c>
      <c r="D224" s="27" t="s">
        <v>272</v>
      </c>
      <c r="E224" s="27" t="s">
        <v>272</v>
      </c>
      <c r="F224" s="26">
        <v>240</v>
      </c>
      <c r="G224" s="72">
        <v>20</v>
      </c>
      <c r="H224" s="72">
        <v>80</v>
      </c>
      <c r="I224" s="72">
        <v>20</v>
      </c>
      <c r="J224" s="72">
        <v>20</v>
      </c>
    </row>
    <row r="225" spans="1:10" ht="22.5" customHeight="1" hidden="1">
      <c r="A225" s="22" t="s">
        <v>526</v>
      </c>
      <c r="B225" s="101" t="s">
        <v>527</v>
      </c>
      <c r="C225" s="101"/>
      <c r="D225" s="23"/>
      <c r="E225" s="23"/>
      <c r="F225" s="101"/>
      <c r="G225" s="163">
        <f>G226</f>
        <v>0</v>
      </c>
      <c r="H225" s="163"/>
      <c r="I225" s="72"/>
      <c r="J225" s="72"/>
    </row>
    <row r="226" spans="1:10" ht="14.25" customHeight="1" hidden="1">
      <c r="A226" s="25" t="s">
        <v>528</v>
      </c>
      <c r="B226" s="26" t="s">
        <v>529</v>
      </c>
      <c r="C226" s="26"/>
      <c r="D226" s="27"/>
      <c r="E226" s="27"/>
      <c r="F226" s="26"/>
      <c r="G226" s="72">
        <f>G227</f>
        <v>0</v>
      </c>
      <c r="H226" s="72">
        <f>H227</f>
        <v>0</v>
      </c>
      <c r="I226" s="72"/>
      <c r="J226" s="72"/>
    </row>
    <row r="227" spans="1:10" ht="25.5" hidden="1">
      <c r="A227" s="25" t="s">
        <v>173</v>
      </c>
      <c r="B227" s="26" t="s">
        <v>529</v>
      </c>
      <c r="C227" s="26">
        <v>546</v>
      </c>
      <c r="D227" s="27" t="s">
        <v>263</v>
      </c>
      <c r="E227" s="27" t="s">
        <v>304</v>
      </c>
      <c r="F227" s="26">
        <v>240</v>
      </c>
      <c r="G227" s="72">
        <v>0</v>
      </c>
      <c r="H227" s="72"/>
      <c r="I227" s="72"/>
      <c r="J227" s="72"/>
    </row>
    <row r="228" spans="1:10" ht="25.5">
      <c r="A228" s="22" t="s">
        <v>526</v>
      </c>
      <c r="B228" s="26" t="s">
        <v>568</v>
      </c>
      <c r="C228" s="26"/>
      <c r="D228" s="27"/>
      <c r="E228" s="27"/>
      <c r="F228" s="26"/>
      <c r="G228" s="72">
        <f>G229</f>
        <v>70</v>
      </c>
      <c r="H228" s="72">
        <f aca="true" t="shared" si="23" ref="H228:J229">H229</f>
        <v>0</v>
      </c>
      <c r="I228" s="72">
        <f t="shared" si="23"/>
        <v>70</v>
      </c>
      <c r="J228" s="72">
        <f t="shared" si="23"/>
        <v>70</v>
      </c>
    </row>
    <row r="229" spans="1:10" ht="17.25" customHeight="1">
      <c r="A229" s="25" t="s">
        <v>528</v>
      </c>
      <c r="B229" s="26" t="s">
        <v>568</v>
      </c>
      <c r="C229" s="26"/>
      <c r="D229" s="27"/>
      <c r="E229" s="27"/>
      <c r="F229" s="26"/>
      <c r="G229" s="72">
        <f>G230</f>
        <v>70</v>
      </c>
      <c r="H229" s="72">
        <f t="shared" si="23"/>
        <v>0</v>
      </c>
      <c r="I229" s="72">
        <f t="shared" si="23"/>
        <v>70</v>
      </c>
      <c r="J229" s="72">
        <f t="shared" si="23"/>
        <v>70</v>
      </c>
    </row>
    <row r="230" spans="1:10" ht="25.5">
      <c r="A230" s="25" t="s">
        <v>173</v>
      </c>
      <c r="B230" s="26" t="s">
        <v>568</v>
      </c>
      <c r="C230" s="26">
        <v>546</v>
      </c>
      <c r="D230" s="27" t="s">
        <v>263</v>
      </c>
      <c r="E230" s="27" t="s">
        <v>304</v>
      </c>
      <c r="F230" s="26">
        <v>240</v>
      </c>
      <c r="G230" s="72">
        <v>70</v>
      </c>
      <c r="H230" s="72"/>
      <c r="I230" s="72">
        <v>70</v>
      </c>
      <c r="J230" s="72">
        <v>70</v>
      </c>
    </row>
    <row r="231" spans="1:10" ht="42.75" customHeight="1">
      <c r="A231" s="99" t="s">
        <v>357</v>
      </c>
      <c r="B231" s="33" t="s">
        <v>237</v>
      </c>
      <c r="C231" s="33"/>
      <c r="D231" s="100"/>
      <c r="E231" s="100"/>
      <c r="F231" s="100"/>
      <c r="G231" s="92">
        <f>G235+G238</f>
        <v>3554.8</v>
      </c>
      <c r="H231" s="92">
        <f>H235+H238</f>
        <v>0</v>
      </c>
      <c r="I231" s="92">
        <f>I235+I238</f>
        <v>232.5</v>
      </c>
      <c r="J231" s="92">
        <f>J235+J238</f>
        <v>288.5</v>
      </c>
    </row>
    <row r="232" spans="1:10" ht="25.5" hidden="1">
      <c r="A232" s="22" t="s">
        <v>518</v>
      </c>
      <c r="B232" s="101" t="s">
        <v>238</v>
      </c>
      <c r="C232" s="101"/>
      <c r="D232" s="23"/>
      <c r="E232" s="23"/>
      <c r="F232" s="23"/>
      <c r="G232" s="163">
        <f>G233</f>
        <v>0</v>
      </c>
      <c r="H232" s="163">
        <f>H233</f>
        <v>0</v>
      </c>
      <c r="I232" s="72"/>
      <c r="J232" s="72"/>
    </row>
    <row r="233" spans="1:10" ht="25.5" hidden="1">
      <c r="A233" s="25" t="s">
        <v>532</v>
      </c>
      <c r="B233" s="26" t="s">
        <v>531</v>
      </c>
      <c r="C233" s="26"/>
      <c r="D233" s="27"/>
      <c r="E233" s="27"/>
      <c r="F233" s="27"/>
      <c r="G233" s="72">
        <f>G234</f>
        <v>0</v>
      </c>
      <c r="H233" s="72"/>
      <c r="I233" s="72"/>
      <c r="J233" s="72"/>
    </row>
    <row r="234" spans="1:10" ht="12.75" hidden="1">
      <c r="A234" s="25" t="s">
        <v>388</v>
      </c>
      <c r="B234" s="26" t="s">
        <v>531</v>
      </c>
      <c r="C234" s="26">
        <v>546</v>
      </c>
      <c r="D234" s="27" t="s">
        <v>269</v>
      </c>
      <c r="E234" s="27" t="s">
        <v>266</v>
      </c>
      <c r="F234" s="27" t="s">
        <v>387</v>
      </c>
      <c r="G234" s="72"/>
      <c r="H234" s="72"/>
      <c r="I234" s="72"/>
      <c r="J234" s="72"/>
    </row>
    <row r="235" spans="1:10" ht="25.5">
      <c r="A235" s="25" t="s">
        <v>593</v>
      </c>
      <c r="B235" s="26" t="s">
        <v>238</v>
      </c>
      <c r="C235" s="26">
        <v>546</v>
      </c>
      <c r="D235" s="71" t="s">
        <v>269</v>
      </c>
      <c r="E235" s="32" t="s">
        <v>266</v>
      </c>
      <c r="F235" s="27"/>
      <c r="G235" s="72">
        <f>G236</f>
        <v>0</v>
      </c>
      <c r="H235" s="72">
        <f aca="true" t="shared" si="24" ref="H235:J236">H236</f>
        <v>0</v>
      </c>
      <c r="I235" s="72">
        <f t="shared" si="24"/>
        <v>93</v>
      </c>
      <c r="J235" s="72">
        <f t="shared" si="24"/>
        <v>149</v>
      </c>
    </row>
    <row r="236" spans="1:10" ht="25.5">
      <c r="A236" s="25" t="s">
        <v>594</v>
      </c>
      <c r="B236" s="26" t="s">
        <v>592</v>
      </c>
      <c r="C236" s="26">
        <v>546</v>
      </c>
      <c r="D236" s="71" t="s">
        <v>269</v>
      </c>
      <c r="E236" s="32" t="s">
        <v>266</v>
      </c>
      <c r="F236" s="27"/>
      <c r="G236" s="72">
        <f>G237</f>
        <v>0</v>
      </c>
      <c r="H236" s="72">
        <f t="shared" si="24"/>
        <v>0</v>
      </c>
      <c r="I236" s="72">
        <f t="shared" si="24"/>
        <v>93</v>
      </c>
      <c r="J236" s="72">
        <f t="shared" si="24"/>
        <v>149</v>
      </c>
    </row>
    <row r="237" spans="1:10" ht="12.75">
      <c r="A237" s="25" t="s">
        <v>388</v>
      </c>
      <c r="B237" s="26" t="s">
        <v>592</v>
      </c>
      <c r="C237" s="26">
        <v>546</v>
      </c>
      <c r="D237" s="71" t="s">
        <v>269</v>
      </c>
      <c r="E237" s="32" t="s">
        <v>266</v>
      </c>
      <c r="F237" s="27" t="s">
        <v>387</v>
      </c>
      <c r="G237" s="72">
        <v>0</v>
      </c>
      <c r="H237" s="72"/>
      <c r="I237" s="72">
        <v>93</v>
      </c>
      <c r="J237" s="72">
        <v>149</v>
      </c>
    </row>
    <row r="238" spans="1:10" ht="25.5">
      <c r="A238" s="22" t="s">
        <v>471</v>
      </c>
      <c r="B238" s="101" t="s">
        <v>240</v>
      </c>
      <c r="C238" s="101"/>
      <c r="D238" s="23"/>
      <c r="E238" s="23"/>
      <c r="F238" s="23"/>
      <c r="G238" s="163">
        <f>G239</f>
        <v>3554.8</v>
      </c>
      <c r="H238" s="163">
        <f aca="true" t="shared" si="25" ref="H238:J239">H239</f>
        <v>0</v>
      </c>
      <c r="I238" s="163">
        <f t="shared" si="25"/>
        <v>139.5</v>
      </c>
      <c r="J238" s="163">
        <f t="shared" si="25"/>
        <v>139.5</v>
      </c>
    </row>
    <row r="239" spans="1:10" ht="25.5">
      <c r="A239" s="25" t="s">
        <v>532</v>
      </c>
      <c r="B239" s="26" t="s">
        <v>578</v>
      </c>
      <c r="C239" s="101"/>
      <c r="D239" s="23"/>
      <c r="E239" s="23"/>
      <c r="F239" s="23"/>
      <c r="G239" s="163">
        <f>G240</f>
        <v>3554.8</v>
      </c>
      <c r="H239" s="163">
        <f t="shared" si="25"/>
        <v>0</v>
      </c>
      <c r="I239" s="163">
        <f t="shared" si="25"/>
        <v>139.5</v>
      </c>
      <c r="J239" s="163">
        <f t="shared" si="25"/>
        <v>139.5</v>
      </c>
    </row>
    <row r="240" spans="1:10" ht="12.75">
      <c r="A240" s="25" t="s">
        <v>388</v>
      </c>
      <c r="B240" s="26" t="s">
        <v>578</v>
      </c>
      <c r="C240" s="26">
        <v>546</v>
      </c>
      <c r="D240" s="27" t="s">
        <v>269</v>
      </c>
      <c r="E240" s="27" t="s">
        <v>266</v>
      </c>
      <c r="F240" s="27" t="s">
        <v>387</v>
      </c>
      <c r="G240" s="163">
        <v>3554.8</v>
      </c>
      <c r="H240" s="163"/>
      <c r="I240" s="72">
        <v>139.5</v>
      </c>
      <c r="J240" s="72">
        <v>139.5</v>
      </c>
    </row>
    <row r="241" spans="1:10" ht="45">
      <c r="A241" s="99" t="s">
        <v>45</v>
      </c>
      <c r="B241" s="100" t="s">
        <v>254</v>
      </c>
      <c r="C241" s="100"/>
      <c r="D241" s="100"/>
      <c r="E241" s="100"/>
      <c r="F241" s="100"/>
      <c r="G241" s="92">
        <f>G242+G246</f>
        <v>11249</v>
      </c>
      <c r="H241" s="92">
        <f>H242+H246</f>
        <v>3463.5</v>
      </c>
      <c r="I241" s="92">
        <f>I242+I246</f>
        <v>12815</v>
      </c>
      <c r="J241" s="92">
        <f>J242+J246</f>
        <v>13545</v>
      </c>
    </row>
    <row r="242" spans="1:10" ht="25.5">
      <c r="A242" s="22" t="s">
        <v>32</v>
      </c>
      <c r="B242" s="23" t="s">
        <v>255</v>
      </c>
      <c r="C242" s="23"/>
      <c r="D242" s="23"/>
      <c r="E242" s="23"/>
      <c r="F242" s="23"/>
      <c r="G242" s="163">
        <f>G243</f>
        <v>8100</v>
      </c>
      <c r="H242" s="163">
        <f>H243</f>
        <v>0</v>
      </c>
      <c r="I242" s="163">
        <f>I243</f>
        <v>8100</v>
      </c>
      <c r="J242" s="163">
        <f>J243</f>
        <v>8100</v>
      </c>
    </row>
    <row r="243" spans="1:10" ht="12.75">
      <c r="A243" s="36" t="s">
        <v>385</v>
      </c>
      <c r="B243" s="27" t="s">
        <v>256</v>
      </c>
      <c r="C243" s="27"/>
      <c r="D243" s="27"/>
      <c r="E243" s="27"/>
      <c r="F243" s="27"/>
      <c r="G243" s="72">
        <f>G244+G245</f>
        <v>8100</v>
      </c>
      <c r="H243" s="72">
        <f>H244+H245</f>
        <v>0</v>
      </c>
      <c r="I243" s="72">
        <f>I244+I245</f>
        <v>8100</v>
      </c>
      <c r="J243" s="72">
        <f>J244+J245</f>
        <v>8100</v>
      </c>
    </row>
    <row r="244" spans="1:10" ht="25.5">
      <c r="A244" s="25" t="s">
        <v>173</v>
      </c>
      <c r="B244" s="27" t="s">
        <v>256</v>
      </c>
      <c r="C244" s="27" t="s">
        <v>571</v>
      </c>
      <c r="D244" s="27" t="s">
        <v>264</v>
      </c>
      <c r="E244" s="27" t="s">
        <v>268</v>
      </c>
      <c r="F244" s="27" t="s">
        <v>324</v>
      </c>
      <c r="G244" s="72">
        <v>2700</v>
      </c>
      <c r="H244" s="72"/>
      <c r="I244" s="72">
        <v>2700</v>
      </c>
      <c r="J244" s="72">
        <v>2700</v>
      </c>
    </row>
    <row r="245" spans="1:10" ht="12.75">
      <c r="A245" s="36" t="s">
        <v>401</v>
      </c>
      <c r="B245" s="27" t="s">
        <v>256</v>
      </c>
      <c r="C245" s="27" t="s">
        <v>571</v>
      </c>
      <c r="D245" s="27" t="s">
        <v>264</v>
      </c>
      <c r="E245" s="27" t="s">
        <v>268</v>
      </c>
      <c r="F245" s="27" t="s">
        <v>400</v>
      </c>
      <c r="G245" s="72">
        <v>5400</v>
      </c>
      <c r="H245" s="72"/>
      <c r="I245" s="72">
        <v>5400</v>
      </c>
      <c r="J245" s="72">
        <v>5400</v>
      </c>
    </row>
    <row r="246" spans="1:10" ht="18.75" customHeight="1">
      <c r="A246" s="117" t="s">
        <v>33</v>
      </c>
      <c r="B246" s="23" t="s">
        <v>257</v>
      </c>
      <c r="C246" s="23"/>
      <c r="D246" s="24"/>
      <c r="E246" s="23"/>
      <c r="F246" s="23"/>
      <c r="G246" s="163">
        <f>G247+G249</f>
        <v>3149</v>
      </c>
      <c r="H246" s="163">
        <f>H247+H249</f>
        <v>3463.5</v>
      </c>
      <c r="I246" s="163">
        <f>I247+I249</f>
        <v>4715</v>
      </c>
      <c r="J246" s="163">
        <f>J247+J249</f>
        <v>5445</v>
      </c>
    </row>
    <row r="247" spans="1:10" ht="12.75">
      <c r="A247" s="25" t="s">
        <v>384</v>
      </c>
      <c r="B247" s="27" t="s">
        <v>258</v>
      </c>
      <c r="C247" s="27"/>
      <c r="D247" s="27"/>
      <c r="E247" s="27"/>
      <c r="F247" s="27"/>
      <c r="G247" s="72">
        <f>G248</f>
        <v>3099.9</v>
      </c>
      <c r="H247" s="72">
        <f>H248</f>
        <v>3463.5</v>
      </c>
      <c r="I247" s="72">
        <f>I248</f>
        <v>4686.2</v>
      </c>
      <c r="J247" s="72">
        <f>J248</f>
        <v>5389.8</v>
      </c>
    </row>
    <row r="248" spans="1:10" ht="12.75" customHeight="1">
      <c r="A248" s="25" t="s">
        <v>173</v>
      </c>
      <c r="B248" s="27" t="s">
        <v>258</v>
      </c>
      <c r="C248" s="27" t="s">
        <v>571</v>
      </c>
      <c r="D248" s="27" t="s">
        <v>264</v>
      </c>
      <c r="E248" s="27" t="s">
        <v>268</v>
      </c>
      <c r="F248" s="27" t="s">
        <v>324</v>
      </c>
      <c r="G248" s="72">
        <v>3099.9</v>
      </c>
      <c r="H248" s="72">
        <v>3463.5</v>
      </c>
      <c r="I248" s="72">
        <v>4686.2</v>
      </c>
      <c r="J248" s="72">
        <v>5389.8</v>
      </c>
    </row>
    <row r="249" spans="1:10" ht="24.75" customHeight="1">
      <c r="A249" s="36" t="s">
        <v>229</v>
      </c>
      <c r="B249" s="27" t="s">
        <v>47</v>
      </c>
      <c r="C249" s="27"/>
      <c r="D249" s="27"/>
      <c r="E249" s="27"/>
      <c r="F249" s="27"/>
      <c r="G249" s="72">
        <f>G251+G250</f>
        <v>49.1</v>
      </c>
      <c r="H249" s="72">
        <f>H251+H250</f>
        <v>0</v>
      </c>
      <c r="I249" s="72">
        <f>I251+I250</f>
        <v>28.8</v>
      </c>
      <c r="J249" s="72">
        <f>J251+J250</f>
        <v>55.2</v>
      </c>
    </row>
    <row r="250" spans="1:10" ht="25.5" hidden="1">
      <c r="A250" s="25" t="s">
        <v>173</v>
      </c>
      <c r="B250" s="27" t="s">
        <v>47</v>
      </c>
      <c r="C250" s="27" t="s">
        <v>571</v>
      </c>
      <c r="D250" s="27" t="s">
        <v>264</v>
      </c>
      <c r="E250" s="27" t="s">
        <v>268</v>
      </c>
      <c r="F250" s="27" t="s">
        <v>324</v>
      </c>
      <c r="G250" s="72"/>
      <c r="H250" s="72"/>
      <c r="I250" s="72"/>
      <c r="J250" s="72"/>
    </row>
    <row r="251" spans="1:10" ht="12.75">
      <c r="A251" s="36" t="s">
        <v>401</v>
      </c>
      <c r="B251" s="27" t="s">
        <v>47</v>
      </c>
      <c r="C251" s="27" t="s">
        <v>571</v>
      </c>
      <c r="D251" s="27" t="s">
        <v>264</v>
      </c>
      <c r="E251" s="27" t="s">
        <v>268</v>
      </c>
      <c r="F251" s="27" t="s">
        <v>400</v>
      </c>
      <c r="G251" s="72">
        <v>49.1</v>
      </c>
      <c r="H251" s="72"/>
      <c r="I251" s="72">
        <v>28.8</v>
      </c>
      <c r="J251" s="72">
        <v>55.2</v>
      </c>
    </row>
    <row r="252" spans="1:10" ht="30">
      <c r="A252" s="99" t="s">
        <v>512</v>
      </c>
      <c r="B252" s="100" t="s">
        <v>439</v>
      </c>
      <c r="C252" s="100"/>
      <c r="D252" s="100"/>
      <c r="E252" s="100"/>
      <c r="F252" s="100"/>
      <c r="G252" s="92">
        <f>G253+G256+G259+G262+G265</f>
        <v>472.5</v>
      </c>
      <c r="H252" s="92">
        <f>H253+H256+H259+H262+H265</f>
        <v>0</v>
      </c>
      <c r="I252" s="92">
        <f>I253+I256+I259+I262+I265</f>
        <v>290</v>
      </c>
      <c r="J252" s="92">
        <f>J253+J256+J259+J262+J265</f>
        <v>290</v>
      </c>
    </row>
    <row r="253" spans="1:10" ht="25.5">
      <c r="A253" s="22" t="s">
        <v>440</v>
      </c>
      <c r="B253" s="23" t="s">
        <v>441</v>
      </c>
      <c r="C253" s="23"/>
      <c r="D253" s="23"/>
      <c r="E253" s="23"/>
      <c r="F253" s="23"/>
      <c r="G253" s="163">
        <f>G254</f>
        <v>182.5</v>
      </c>
      <c r="H253" s="163">
        <f aca="true" t="shared" si="26" ref="H253:J254">H254</f>
        <v>0</v>
      </c>
      <c r="I253" s="163">
        <f t="shared" si="26"/>
        <v>0</v>
      </c>
      <c r="J253" s="163">
        <f t="shared" si="26"/>
        <v>0</v>
      </c>
    </row>
    <row r="254" spans="1:10" ht="12.75">
      <c r="A254" s="25" t="s">
        <v>368</v>
      </c>
      <c r="B254" s="27" t="s">
        <v>442</v>
      </c>
      <c r="C254" s="27"/>
      <c r="D254" s="27"/>
      <c r="E254" s="27"/>
      <c r="F254" s="27"/>
      <c r="G254" s="72">
        <f>G255</f>
        <v>182.5</v>
      </c>
      <c r="H254" s="72">
        <f t="shared" si="26"/>
        <v>0</v>
      </c>
      <c r="I254" s="72">
        <f t="shared" si="26"/>
        <v>0</v>
      </c>
      <c r="J254" s="72">
        <f t="shared" si="26"/>
        <v>0</v>
      </c>
    </row>
    <row r="255" spans="1:10" ht="25.5">
      <c r="A255" s="25" t="s">
        <v>173</v>
      </c>
      <c r="B255" s="27" t="s">
        <v>442</v>
      </c>
      <c r="C255" s="27" t="s">
        <v>571</v>
      </c>
      <c r="D255" s="27" t="s">
        <v>272</v>
      </c>
      <c r="E255" s="27" t="s">
        <v>272</v>
      </c>
      <c r="F255" s="27" t="s">
        <v>324</v>
      </c>
      <c r="G255" s="72">
        <v>182.5</v>
      </c>
      <c r="H255" s="72"/>
      <c r="I255" s="72">
        <v>0</v>
      </c>
      <c r="J255" s="72">
        <v>0</v>
      </c>
    </row>
    <row r="256" spans="1:10" ht="25.5">
      <c r="A256" s="22" t="s">
        <v>443</v>
      </c>
      <c r="B256" s="23" t="s">
        <v>444</v>
      </c>
      <c r="C256" s="23"/>
      <c r="D256" s="23"/>
      <c r="E256" s="23"/>
      <c r="F256" s="23"/>
      <c r="G256" s="163">
        <f>G257</f>
        <v>180.1</v>
      </c>
      <c r="H256" s="163">
        <f aca="true" t="shared" si="27" ref="H256:J257">H257</f>
        <v>0</v>
      </c>
      <c r="I256" s="163">
        <f t="shared" si="27"/>
        <v>180.1</v>
      </c>
      <c r="J256" s="163">
        <f t="shared" si="27"/>
        <v>180.1</v>
      </c>
    </row>
    <row r="257" spans="1:10" ht="12.75">
      <c r="A257" s="36" t="s">
        <v>328</v>
      </c>
      <c r="B257" s="27" t="s">
        <v>445</v>
      </c>
      <c r="C257" s="27"/>
      <c r="D257" s="27"/>
      <c r="E257" s="27"/>
      <c r="F257" s="27"/>
      <c r="G257" s="72">
        <f>G258</f>
        <v>180.1</v>
      </c>
      <c r="H257" s="72">
        <f t="shared" si="27"/>
        <v>0</v>
      </c>
      <c r="I257" s="72">
        <f t="shared" si="27"/>
        <v>180.1</v>
      </c>
      <c r="J257" s="72">
        <f t="shared" si="27"/>
        <v>180.1</v>
      </c>
    </row>
    <row r="258" spans="1:10" ht="25.5">
      <c r="A258" s="25" t="s">
        <v>173</v>
      </c>
      <c r="B258" s="27" t="s">
        <v>445</v>
      </c>
      <c r="C258" s="27" t="s">
        <v>571</v>
      </c>
      <c r="D258" s="27" t="s">
        <v>272</v>
      </c>
      <c r="E258" s="27" t="s">
        <v>272</v>
      </c>
      <c r="F258" s="27" t="s">
        <v>324</v>
      </c>
      <c r="G258" s="72">
        <v>180.1</v>
      </c>
      <c r="H258" s="72"/>
      <c r="I258" s="72">
        <v>180.1</v>
      </c>
      <c r="J258" s="72">
        <v>180.1</v>
      </c>
    </row>
    <row r="259" spans="1:10" ht="24.75" customHeight="1">
      <c r="A259" s="22" t="s">
        <v>447</v>
      </c>
      <c r="B259" s="23" t="s">
        <v>446</v>
      </c>
      <c r="C259" s="23"/>
      <c r="D259" s="23"/>
      <c r="E259" s="23"/>
      <c r="F259" s="23"/>
      <c r="G259" s="163">
        <f>G260</f>
        <v>3.6</v>
      </c>
      <c r="H259" s="163">
        <f aca="true" t="shared" si="28" ref="H259:J260">H260</f>
        <v>0</v>
      </c>
      <c r="I259" s="163">
        <f t="shared" si="28"/>
        <v>3.6</v>
      </c>
      <c r="J259" s="163">
        <f t="shared" si="28"/>
        <v>3.6</v>
      </c>
    </row>
    <row r="260" spans="1:10" ht="12.75">
      <c r="A260" s="36" t="s">
        <v>328</v>
      </c>
      <c r="B260" s="27" t="s">
        <v>448</v>
      </c>
      <c r="C260" s="27"/>
      <c r="D260" s="27"/>
      <c r="E260" s="27"/>
      <c r="F260" s="27"/>
      <c r="G260" s="72">
        <f>G261</f>
        <v>3.6</v>
      </c>
      <c r="H260" s="72">
        <f t="shared" si="28"/>
        <v>0</v>
      </c>
      <c r="I260" s="72">
        <f t="shared" si="28"/>
        <v>3.6</v>
      </c>
      <c r="J260" s="72">
        <f t="shared" si="28"/>
        <v>3.6</v>
      </c>
    </row>
    <row r="261" spans="1:10" ht="23.25" customHeight="1">
      <c r="A261" s="25" t="s">
        <v>173</v>
      </c>
      <c r="B261" s="27" t="s">
        <v>448</v>
      </c>
      <c r="C261" s="27" t="s">
        <v>571</v>
      </c>
      <c r="D261" s="27" t="s">
        <v>272</v>
      </c>
      <c r="E261" s="27" t="s">
        <v>272</v>
      </c>
      <c r="F261" s="27" t="s">
        <v>324</v>
      </c>
      <c r="G261" s="72">
        <v>3.6</v>
      </c>
      <c r="H261" s="72"/>
      <c r="I261" s="72">
        <v>3.6</v>
      </c>
      <c r="J261" s="72">
        <v>3.6</v>
      </c>
    </row>
    <row r="262" spans="1:10" ht="23.25" customHeight="1">
      <c r="A262" s="22" t="s">
        <v>56</v>
      </c>
      <c r="B262" s="23" t="s">
        <v>449</v>
      </c>
      <c r="C262" s="23"/>
      <c r="D262" s="23"/>
      <c r="E262" s="23"/>
      <c r="F262" s="23"/>
      <c r="G262" s="163">
        <f>G263</f>
        <v>56.9</v>
      </c>
      <c r="H262" s="163">
        <f aca="true" t="shared" si="29" ref="H262:J263">H263</f>
        <v>0</v>
      </c>
      <c r="I262" s="163">
        <f t="shared" si="29"/>
        <v>56.9</v>
      </c>
      <c r="J262" s="163">
        <f t="shared" si="29"/>
        <v>56.9</v>
      </c>
    </row>
    <row r="263" spans="1:10" ht="20.25" customHeight="1">
      <c r="A263" s="36" t="s">
        <v>328</v>
      </c>
      <c r="B263" s="27" t="s">
        <v>450</v>
      </c>
      <c r="C263" s="27"/>
      <c r="D263" s="27"/>
      <c r="E263" s="27"/>
      <c r="F263" s="27"/>
      <c r="G263" s="72">
        <f>G264</f>
        <v>56.9</v>
      </c>
      <c r="H263" s="72">
        <f t="shared" si="29"/>
        <v>0</v>
      </c>
      <c r="I263" s="72">
        <f t="shared" si="29"/>
        <v>56.9</v>
      </c>
      <c r="J263" s="72">
        <f t="shared" si="29"/>
        <v>56.9</v>
      </c>
    </row>
    <row r="264" spans="1:10" ht="25.5">
      <c r="A264" s="25" t="s">
        <v>173</v>
      </c>
      <c r="B264" s="27" t="s">
        <v>450</v>
      </c>
      <c r="C264" s="27" t="s">
        <v>571</v>
      </c>
      <c r="D264" s="27" t="s">
        <v>272</v>
      </c>
      <c r="E264" s="27" t="s">
        <v>272</v>
      </c>
      <c r="F264" s="27" t="s">
        <v>324</v>
      </c>
      <c r="G264" s="72">
        <v>56.9</v>
      </c>
      <c r="H264" s="72"/>
      <c r="I264" s="72">
        <v>56.9</v>
      </c>
      <c r="J264" s="72">
        <v>56.9</v>
      </c>
    </row>
    <row r="265" spans="1:10" ht="25.5">
      <c r="A265" s="22" t="s">
        <v>451</v>
      </c>
      <c r="B265" s="23" t="s">
        <v>452</v>
      </c>
      <c r="C265" s="23"/>
      <c r="D265" s="23"/>
      <c r="E265" s="23"/>
      <c r="F265" s="23"/>
      <c r="G265" s="163">
        <f aca="true" t="shared" si="30" ref="G265:J266">G266</f>
        <v>49.4</v>
      </c>
      <c r="H265" s="163">
        <f t="shared" si="30"/>
        <v>0</v>
      </c>
      <c r="I265" s="163">
        <f t="shared" si="30"/>
        <v>49.4</v>
      </c>
      <c r="J265" s="163">
        <f t="shared" si="30"/>
        <v>49.4</v>
      </c>
    </row>
    <row r="266" spans="1:10" ht="14.25" customHeight="1">
      <c r="A266" s="36" t="s">
        <v>328</v>
      </c>
      <c r="B266" s="27" t="s">
        <v>453</v>
      </c>
      <c r="C266" s="27"/>
      <c r="D266" s="27"/>
      <c r="E266" s="27"/>
      <c r="F266" s="27"/>
      <c r="G266" s="72">
        <f t="shared" si="30"/>
        <v>49.4</v>
      </c>
      <c r="H266" s="72">
        <f t="shared" si="30"/>
        <v>0</v>
      </c>
      <c r="I266" s="72">
        <f t="shared" si="30"/>
        <v>49.4</v>
      </c>
      <c r="J266" s="72">
        <f t="shared" si="30"/>
        <v>49.4</v>
      </c>
    </row>
    <row r="267" spans="1:10" ht="25.5">
      <c r="A267" s="25" t="s">
        <v>173</v>
      </c>
      <c r="B267" s="27" t="s">
        <v>453</v>
      </c>
      <c r="C267" s="27" t="s">
        <v>571</v>
      </c>
      <c r="D267" s="27" t="s">
        <v>272</v>
      </c>
      <c r="E267" s="27" t="s">
        <v>272</v>
      </c>
      <c r="F267" s="27" t="s">
        <v>324</v>
      </c>
      <c r="G267" s="72">
        <v>49.4</v>
      </c>
      <c r="H267" s="72"/>
      <c r="I267" s="72">
        <v>49.4</v>
      </c>
      <c r="J267" s="72">
        <v>49.4</v>
      </c>
    </row>
    <row r="268" spans="1:10" ht="30" customHeight="1">
      <c r="A268" s="99" t="s">
        <v>477</v>
      </c>
      <c r="B268" s="33" t="s">
        <v>476</v>
      </c>
      <c r="C268" s="33"/>
      <c r="D268" s="100"/>
      <c r="E268" s="100"/>
      <c r="F268" s="100"/>
      <c r="G268" s="92">
        <f>G271+G280+G283+G301</f>
        <v>38792.5</v>
      </c>
      <c r="H268" s="92" t="e">
        <f>H271+H280+H283+H301</f>
        <v>#REF!</v>
      </c>
      <c r="I268" s="92">
        <f>I271+I280+I283+I301</f>
        <v>38320.6</v>
      </c>
      <c r="J268" s="92">
        <f>J271+J280+J283+J301</f>
        <v>36399.4</v>
      </c>
    </row>
    <row r="269" spans="1:10" ht="38.25" hidden="1">
      <c r="A269" s="25" t="s">
        <v>241</v>
      </c>
      <c r="B269" s="27" t="s">
        <v>105</v>
      </c>
      <c r="C269" s="27"/>
      <c r="D269" s="27" t="s">
        <v>272</v>
      </c>
      <c r="E269" s="27" t="s">
        <v>268</v>
      </c>
      <c r="F269" s="27"/>
      <c r="G269" s="72" t="e">
        <f>G270</f>
        <v>#REF!</v>
      </c>
      <c r="H269" s="72"/>
      <c r="I269" s="72"/>
      <c r="J269" s="72"/>
    </row>
    <row r="270" spans="1:10" ht="12.75" hidden="1">
      <c r="A270" s="31" t="s">
        <v>242</v>
      </c>
      <c r="B270" s="27" t="s">
        <v>106</v>
      </c>
      <c r="C270" s="27"/>
      <c r="D270" s="27" t="s">
        <v>272</v>
      </c>
      <c r="E270" s="27" t="s">
        <v>268</v>
      </c>
      <c r="F270" s="27"/>
      <c r="G270" s="72" t="e">
        <f>#REF!</f>
        <v>#REF!</v>
      </c>
      <c r="H270" s="72" t="e">
        <f>#REF!</f>
        <v>#REF!</v>
      </c>
      <c r="I270" s="72"/>
      <c r="J270" s="72"/>
    </row>
    <row r="271" spans="1:10" ht="30" customHeight="1">
      <c r="A271" s="22" t="s">
        <v>484</v>
      </c>
      <c r="B271" s="101" t="s">
        <v>485</v>
      </c>
      <c r="C271" s="101"/>
      <c r="D271" s="23"/>
      <c r="E271" s="23"/>
      <c r="F271" s="23"/>
      <c r="G271" s="163">
        <f>G272+G278</f>
        <v>17107</v>
      </c>
      <c r="H271" s="163">
        <f>H272+H278</f>
        <v>0</v>
      </c>
      <c r="I271" s="163">
        <f>I272+I278</f>
        <v>17344.399999999998</v>
      </c>
      <c r="J271" s="163">
        <f>J272+J278</f>
        <v>22516.5</v>
      </c>
    </row>
    <row r="272" spans="1:10" ht="12.75">
      <c r="A272" s="25" t="s">
        <v>349</v>
      </c>
      <c r="B272" s="26" t="s">
        <v>125</v>
      </c>
      <c r="C272" s="26"/>
      <c r="D272" s="27"/>
      <c r="E272" s="27"/>
      <c r="F272" s="27"/>
      <c r="G272" s="72">
        <f>G276</f>
        <v>14471.5</v>
      </c>
      <c r="H272" s="72">
        <f>H276</f>
        <v>0</v>
      </c>
      <c r="I272" s="72">
        <f>I276</f>
        <v>15093.3</v>
      </c>
      <c r="J272" s="72">
        <f>J276</f>
        <v>20188.5</v>
      </c>
    </row>
    <row r="273" spans="1:10" ht="12.75" hidden="1">
      <c r="A273" s="25" t="s">
        <v>248</v>
      </c>
      <c r="B273" s="27"/>
      <c r="C273" s="27"/>
      <c r="D273" s="27" t="s">
        <v>272</v>
      </c>
      <c r="E273" s="27" t="s">
        <v>272</v>
      </c>
      <c r="F273" s="27"/>
      <c r="G273" s="72" t="e">
        <f>G274+#REF!+#REF!</f>
        <v>#REF!</v>
      </c>
      <c r="H273" s="72" t="e">
        <f>H274+#REF!+#REF!+#REF!</f>
        <v>#REF!</v>
      </c>
      <c r="I273" s="72"/>
      <c r="J273" s="72"/>
    </row>
    <row r="274" spans="1:10" ht="25.5" hidden="1">
      <c r="A274" s="25" t="s">
        <v>15</v>
      </c>
      <c r="B274" s="27" t="s">
        <v>12</v>
      </c>
      <c r="C274" s="27"/>
      <c r="D274" s="27" t="s">
        <v>272</v>
      </c>
      <c r="E274" s="27" t="s">
        <v>272</v>
      </c>
      <c r="F274" s="20"/>
      <c r="G274" s="72" t="e">
        <f>G275</f>
        <v>#REF!</v>
      </c>
      <c r="H274" s="72" t="e">
        <f>#REF!+#REF!+#REF!+#REF!+#REF!</f>
        <v>#REF!</v>
      </c>
      <c r="I274" s="72"/>
      <c r="J274" s="72"/>
    </row>
    <row r="275" spans="1:10" ht="25.5" hidden="1">
      <c r="A275" s="25" t="s">
        <v>173</v>
      </c>
      <c r="B275" s="26" t="s">
        <v>164</v>
      </c>
      <c r="C275" s="26"/>
      <c r="D275" s="27" t="s">
        <v>266</v>
      </c>
      <c r="E275" s="27" t="s">
        <v>268</v>
      </c>
      <c r="F275" s="27" t="s">
        <v>324</v>
      </c>
      <c r="G275" s="72" t="e">
        <f>#REF!+#REF!</f>
        <v>#REF!</v>
      </c>
      <c r="H275" s="72">
        <v>100</v>
      </c>
      <c r="I275" s="72"/>
      <c r="J275" s="72"/>
    </row>
    <row r="276" spans="1:10" ht="12" customHeight="1">
      <c r="A276" s="25" t="s">
        <v>342</v>
      </c>
      <c r="B276" s="26" t="s">
        <v>125</v>
      </c>
      <c r="C276" s="27" t="s">
        <v>301</v>
      </c>
      <c r="D276" s="27" t="s">
        <v>289</v>
      </c>
      <c r="E276" s="27" t="s">
        <v>263</v>
      </c>
      <c r="F276" s="27" t="s">
        <v>350</v>
      </c>
      <c r="G276" s="72">
        <v>14471.5</v>
      </c>
      <c r="H276" s="72">
        <f>H277</f>
        <v>0</v>
      </c>
      <c r="I276" s="72">
        <v>15093.3</v>
      </c>
      <c r="J276" s="72">
        <v>20188.5</v>
      </c>
    </row>
    <row r="277" spans="1:10" ht="12.75" hidden="1">
      <c r="A277" s="36" t="s">
        <v>401</v>
      </c>
      <c r="B277" s="27" t="s">
        <v>108</v>
      </c>
      <c r="C277" s="27"/>
      <c r="D277" s="27" t="s">
        <v>264</v>
      </c>
      <c r="E277" s="27" t="s">
        <v>268</v>
      </c>
      <c r="F277" s="27" t="s">
        <v>400</v>
      </c>
      <c r="G277" s="72" t="e">
        <f>#REF!+#REF!</f>
        <v>#REF!</v>
      </c>
      <c r="H277" s="72"/>
      <c r="I277" s="72"/>
      <c r="J277" s="72"/>
    </row>
    <row r="278" spans="1:10" ht="63.75">
      <c r="A278" s="25" t="s">
        <v>119</v>
      </c>
      <c r="B278" s="26" t="s">
        <v>128</v>
      </c>
      <c r="C278" s="26"/>
      <c r="D278" s="27"/>
      <c r="E278" s="27"/>
      <c r="F278" s="27"/>
      <c r="G278" s="72">
        <f>G279</f>
        <v>2635.5</v>
      </c>
      <c r="H278" s="72">
        <f>H279</f>
        <v>0</v>
      </c>
      <c r="I278" s="72">
        <f>I279</f>
        <v>2251.1</v>
      </c>
      <c r="J278" s="72">
        <f>J279</f>
        <v>2328</v>
      </c>
    </row>
    <row r="279" spans="1:10" ht="12.75">
      <c r="A279" s="25" t="s">
        <v>342</v>
      </c>
      <c r="B279" s="26" t="s">
        <v>128</v>
      </c>
      <c r="C279" s="27" t="s">
        <v>301</v>
      </c>
      <c r="D279" s="27" t="s">
        <v>289</v>
      </c>
      <c r="E279" s="27" t="s">
        <v>263</v>
      </c>
      <c r="F279" s="27" t="s">
        <v>350</v>
      </c>
      <c r="G279" s="72">
        <v>2635.5</v>
      </c>
      <c r="H279" s="72"/>
      <c r="I279" s="72">
        <v>2251.1</v>
      </c>
      <c r="J279" s="72">
        <v>2328</v>
      </c>
    </row>
    <row r="280" spans="1:10" ht="25.5">
      <c r="A280" s="22" t="s">
        <v>487</v>
      </c>
      <c r="B280" s="101" t="s">
        <v>486</v>
      </c>
      <c r="C280" s="101"/>
      <c r="D280" s="23"/>
      <c r="E280" s="23"/>
      <c r="F280" s="23"/>
      <c r="G280" s="163">
        <f aca="true" t="shared" si="31" ref="G280:J281">G281</f>
        <v>15459.2</v>
      </c>
      <c r="H280" s="163">
        <f t="shared" si="31"/>
        <v>0</v>
      </c>
      <c r="I280" s="163">
        <f t="shared" si="31"/>
        <v>14581.2</v>
      </c>
      <c r="J280" s="163">
        <f t="shared" si="31"/>
        <v>7609.6</v>
      </c>
    </row>
    <row r="281" spans="1:10" ht="12.75">
      <c r="A281" s="25" t="s">
        <v>356</v>
      </c>
      <c r="B281" s="26" t="s">
        <v>488</v>
      </c>
      <c r="C281" s="26"/>
      <c r="D281" s="27"/>
      <c r="E281" s="27"/>
      <c r="F281" s="27"/>
      <c r="G281" s="72">
        <f t="shared" si="31"/>
        <v>15459.2</v>
      </c>
      <c r="H281" s="72">
        <f t="shared" si="31"/>
        <v>0</v>
      </c>
      <c r="I281" s="72">
        <f t="shared" si="31"/>
        <v>14581.2</v>
      </c>
      <c r="J281" s="72">
        <f t="shared" si="31"/>
        <v>7609.6</v>
      </c>
    </row>
    <row r="282" spans="1:10" ht="12.75">
      <c r="A282" s="25" t="s">
        <v>352</v>
      </c>
      <c r="B282" s="26" t="s">
        <v>488</v>
      </c>
      <c r="C282" s="27" t="s">
        <v>301</v>
      </c>
      <c r="D282" s="27" t="s">
        <v>289</v>
      </c>
      <c r="E282" s="27" t="s">
        <v>267</v>
      </c>
      <c r="F282" s="27" t="s">
        <v>350</v>
      </c>
      <c r="G282" s="72">
        <v>15459.2</v>
      </c>
      <c r="H282" s="94"/>
      <c r="I282" s="72">
        <v>14581.2</v>
      </c>
      <c r="J282" s="72">
        <v>7609.6</v>
      </c>
    </row>
    <row r="283" spans="1:10" ht="27.75" customHeight="1">
      <c r="A283" s="118" t="s">
        <v>43</v>
      </c>
      <c r="B283" s="101" t="s">
        <v>109</v>
      </c>
      <c r="C283" s="101"/>
      <c r="D283" s="23"/>
      <c r="E283" s="23"/>
      <c r="F283" s="23"/>
      <c r="G283" s="163">
        <f>G284</f>
        <v>204</v>
      </c>
      <c r="H283" s="163" t="e">
        <f>H284</f>
        <v>#REF!</v>
      </c>
      <c r="I283" s="163">
        <f>I284</f>
        <v>204</v>
      </c>
      <c r="J283" s="163">
        <f>J284</f>
        <v>204</v>
      </c>
    </row>
    <row r="284" spans="1:10" ht="23.25" customHeight="1">
      <c r="A284" s="37" t="s">
        <v>46</v>
      </c>
      <c r="B284" s="26" t="s">
        <v>110</v>
      </c>
      <c r="C284" s="26"/>
      <c r="D284" s="27"/>
      <c r="E284" s="27"/>
      <c r="F284" s="27"/>
      <c r="G284" s="72">
        <f>G299+G300</f>
        <v>204</v>
      </c>
      <c r="H284" s="72" t="e">
        <f>H299+H300</f>
        <v>#REF!</v>
      </c>
      <c r="I284" s="72">
        <f>I299+I300</f>
        <v>204</v>
      </c>
      <c r="J284" s="72">
        <f>J299+J300</f>
        <v>204</v>
      </c>
    </row>
    <row r="285" spans="1:10" ht="3" customHeight="1" hidden="1">
      <c r="A285" s="25" t="s">
        <v>303</v>
      </c>
      <c r="B285" s="26"/>
      <c r="C285" s="26"/>
      <c r="D285" s="27" t="s">
        <v>271</v>
      </c>
      <c r="E285" s="27" t="s">
        <v>267</v>
      </c>
      <c r="F285" s="27"/>
      <c r="G285" s="72" t="e">
        <f>G286</f>
        <v>#REF!</v>
      </c>
      <c r="H285" s="72" t="e">
        <f>H286</f>
        <v>#REF!</v>
      </c>
      <c r="I285" s="72"/>
      <c r="J285" s="72"/>
    </row>
    <row r="286" spans="1:10" ht="25.5" hidden="1">
      <c r="A286" s="25" t="s">
        <v>411</v>
      </c>
      <c r="B286" s="26" t="s">
        <v>437</v>
      </c>
      <c r="C286" s="26"/>
      <c r="D286" s="27" t="s">
        <v>271</v>
      </c>
      <c r="E286" s="27" t="s">
        <v>267</v>
      </c>
      <c r="F286" s="27"/>
      <c r="G286" s="72" t="e">
        <f>G287+G296</f>
        <v>#REF!</v>
      </c>
      <c r="H286" s="72" t="e">
        <f>#REF!+H287+#REF!</f>
        <v>#REF!</v>
      </c>
      <c r="I286" s="72"/>
      <c r="J286" s="72"/>
    </row>
    <row r="287" spans="1:10" ht="25.5" hidden="1">
      <c r="A287" s="25" t="s">
        <v>397</v>
      </c>
      <c r="B287" s="26" t="s">
        <v>438</v>
      </c>
      <c r="C287" s="26"/>
      <c r="D287" s="27" t="s">
        <v>271</v>
      </c>
      <c r="E287" s="27" t="s">
        <v>267</v>
      </c>
      <c r="F287" s="27"/>
      <c r="G287" s="72" t="e">
        <f>G290+G288</f>
        <v>#REF!</v>
      </c>
      <c r="H287" s="72">
        <f>H291</f>
        <v>580</v>
      </c>
      <c r="I287" s="72"/>
      <c r="J287" s="72"/>
    </row>
    <row r="288" spans="1:10" ht="12.75" hidden="1">
      <c r="A288" s="25" t="s">
        <v>398</v>
      </c>
      <c r="B288" s="26" t="s">
        <v>207</v>
      </c>
      <c r="C288" s="26"/>
      <c r="D288" s="27" t="s">
        <v>271</v>
      </c>
      <c r="E288" s="27" t="s">
        <v>267</v>
      </c>
      <c r="F288" s="27"/>
      <c r="G288" s="72" t="e">
        <f>G289</f>
        <v>#REF!</v>
      </c>
      <c r="H288" s="72"/>
      <c r="I288" s="72"/>
      <c r="J288" s="72"/>
    </row>
    <row r="289" spans="1:10" ht="25.5" hidden="1">
      <c r="A289" s="25" t="s">
        <v>173</v>
      </c>
      <c r="B289" s="26" t="s">
        <v>202</v>
      </c>
      <c r="C289" s="26"/>
      <c r="D289" s="27" t="s">
        <v>271</v>
      </c>
      <c r="E289" s="27" t="s">
        <v>267</v>
      </c>
      <c r="F289" s="27" t="s">
        <v>324</v>
      </c>
      <c r="G289" s="72" t="e">
        <f>#REF!+#REF!</f>
        <v>#REF!</v>
      </c>
      <c r="H289" s="72"/>
      <c r="I289" s="72"/>
      <c r="J289" s="72"/>
    </row>
    <row r="290" spans="1:10" ht="25.5" hidden="1">
      <c r="A290" s="25" t="s">
        <v>138</v>
      </c>
      <c r="B290" s="26" t="s">
        <v>84</v>
      </c>
      <c r="C290" s="26"/>
      <c r="D290" s="27" t="s">
        <v>271</v>
      </c>
      <c r="E290" s="27" t="s">
        <v>267</v>
      </c>
      <c r="F290" s="27"/>
      <c r="G290" s="72" t="e">
        <f>G291+G293</f>
        <v>#REF!</v>
      </c>
      <c r="H290" s="72"/>
      <c r="I290" s="72"/>
      <c r="J290" s="72"/>
    </row>
    <row r="291" spans="1:10" ht="12.75" hidden="1">
      <c r="A291" s="25" t="s">
        <v>398</v>
      </c>
      <c r="B291" s="26" t="s">
        <v>95</v>
      </c>
      <c r="C291" s="26"/>
      <c r="D291" s="27" t="s">
        <v>271</v>
      </c>
      <c r="E291" s="27" t="s">
        <v>267</v>
      </c>
      <c r="F291" s="27"/>
      <c r="G291" s="72" t="e">
        <f>G292</f>
        <v>#REF!</v>
      </c>
      <c r="H291" s="72">
        <f>H292</f>
        <v>580</v>
      </c>
      <c r="I291" s="72"/>
      <c r="J291" s="72"/>
    </row>
    <row r="292" spans="1:10" ht="25.5" hidden="1">
      <c r="A292" s="25" t="s">
        <v>173</v>
      </c>
      <c r="B292" s="26" t="s">
        <v>95</v>
      </c>
      <c r="C292" s="26"/>
      <c r="D292" s="27" t="s">
        <v>271</v>
      </c>
      <c r="E292" s="27" t="s">
        <v>267</v>
      </c>
      <c r="F292" s="27" t="s">
        <v>324</v>
      </c>
      <c r="G292" s="72" t="e">
        <f>#REF!+#REF!</f>
        <v>#REF!</v>
      </c>
      <c r="H292" s="72">
        <v>580</v>
      </c>
      <c r="I292" s="72"/>
      <c r="J292" s="72"/>
    </row>
    <row r="293" spans="1:10" ht="38.25" hidden="1">
      <c r="A293" s="25" t="s">
        <v>143</v>
      </c>
      <c r="B293" s="26" t="s">
        <v>144</v>
      </c>
      <c r="C293" s="26"/>
      <c r="D293" s="27" t="s">
        <v>271</v>
      </c>
      <c r="E293" s="27" t="s">
        <v>267</v>
      </c>
      <c r="F293" s="27"/>
      <c r="G293" s="72" t="e">
        <f>G294</f>
        <v>#REF!</v>
      </c>
      <c r="H293" s="72"/>
      <c r="I293" s="72"/>
      <c r="J293" s="72"/>
    </row>
    <row r="294" spans="1:10" ht="12.75" hidden="1">
      <c r="A294" s="25" t="s">
        <v>398</v>
      </c>
      <c r="B294" s="26" t="s">
        <v>145</v>
      </c>
      <c r="C294" s="26"/>
      <c r="D294" s="27" t="s">
        <v>271</v>
      </c>
      <c r="E294" s="27" t="s">
        <v>267</v>
      </c>
      <c r="F294" s="27"/>
      <c r="G294" s="72" t="e">
        <f>G295</f>
        <v>#REF!</v>
      </c>
      <c r="H294" s="72"/>
      <c r="I294" s="72"/>
      <c r="J294" s="72"/>
    </row>
    <row r="295" spans="1:10" ht="25.5" hidden="1">
      <c r="A295" s="25" t="s">
        <v>173</v>
      </c>
      <c r="B295" s="26" t="s">
        <v>145</v>
      </c>
      <c r="C295" s="26"/>
      <c r="D295" s="27" t="s">
        <v>271</v>
      </c>
      <c r="E295" s="27" t="s">
        <v>267</v>
      </c>
      <c r="F295" s="27" t="s">
        <v>324</v>
      </c>
      <c r="G295" s="72" t="e">
        <f>#REF!+#REF!</f>
        <v>#REF!</v>
      </c>
      <c r="H295" s="72"/>
      <c r="I295" s="72"/>
      <c r="J295" s="72"/>
    </row>
    <row r="296" spans="1:10" ht="25.5" hidden="1">
      <c r="A296" s="25" t="s">
        <v>394</v>
      </c>
      <c r="B296" s="27" t="s">
        <v>16</v>
      </c>
      <c r="C296" s="27"/>
      <c r="D296" s="27" t="s">
        <v>271</v>
      </c>
      <c r="E296" s="27" t="s">
        <v>267</v>
      </c>
      <c r="F296" s="27"/>
      <c r="G296" s="72" t="e">
        <f>G297</f>
        <v>#REF!</v>
      </c>
      <c r="H296" s="72"/>
      <c r="I296" s="72"/>
      <c r="J296" s="72"/>
    </row>
    <row r="297" spans="1:10" ht="12.75" hidden="1">
      <c r="A297" s="25" t="s">
        <v>147</v>
      </c>
      <c r="B297" s="27" t="s">
        <v>146</v>
      </c>
      <c r="C297" s="27"/>
      <c r="D297" s="27" t="s">
        <v>271</v>
      </c>
      <c r="E297" s="27" t="s">
        <v>267</v>
      </c>
      <c r="F297" s="27"/>
      <c r="G297" s="72" t="e">
        <f>G298</f>
        <v>#REF!</v>
      </c>
      <c r="H297" s="72"/>
      <c r="I297" s="72"/>
      <c r="J297" s="72"/>
    </row>
    <row r="298" spans="1:10" ht="12.75" hidden="1">
      <c r="A298" s="25" t="s">
        <v>148</v>
      </c>
      <c r="B298" s="27" t="s">
        <v>149</v>
      </c>
      <c r="C298" s="27"/>
      <c r="D298" s="27" t="s">
        <v>271</v>
      </c>
      <c r="E298" s="27" t="s">
        <v>267</v>
      </c>
      <c r="F298" s="27"/>
      <c r="G298" s="72" t="e">
        <f>#REF!</f>
        <v>#REF!</v>
      </c>
      <c r="H298" s="72"/>
      <c r="I298" s="72"/>
      <c r="J298" s="72"/>
    </row>
    <row r="299" spans="1:10" ht="12.75">
      <c r="A299" s="25" t="s">
        <v>320</v>
      </c>
      <c r="B299" s="26" t="s">
        <v>110</v>
      </c>
      <c r="C299" s="27" t="s">
        <v>301</v>
      </c>
      <c r="D299" s="27" t="s">
        <v>263</v>
      </c>
      <c r="E299" s="27" t="s">
        <v>279</v>
      </c>
      <c r="F299" s="27" t="s">
        <v>321</v>
      </c>
      <c r="G299" s="72">
        <v>159.9</v>
      </c>
      <c r="H299" s="72" t="e">
        <f>#REF!+#REF!</f>
        <v>#REF!</v>
      </c>
      <c r="I299" s="72">
        <v>159.9</v>
      </c>
      <c r="J299" s="72">
        <v>159.9</v>
      </c>
    </row>
    <row r="300" spans="1:10" ht="25.5">
      <c r="A300" s="25" t="s">
        <v>173</v>
      </c>
      <c r="B300" s="26" t="s">
        <v>110</v>
      </c>
      <c r="C300" s="27" t="s">
        <v>301</v>
      </c>
      <c r="D300" s="27" t="s">
        <v>263</v>
      </c>
      <c r="E300" s="27" t="s">
        <v>279</v>
      </c>
      <c r="F300" s="27" t="s">
        <v>324</v>
      </c>
      <c r="G300" s="72">
        <v>44.1</v>
      </c>
      <c r="H300" s="72"/>
      <c r="I300" s="72">
        <v>44.1</v>
      </c>
      <c r="J300" s="72">
        <v>44.1</v>
      </c>
    </row>
    <row r="301" spans="1:10" ht="25.5">
      <c r="A301" s="22" t="s">
        <v>481</v>
      </c>
      <c r="B301" s="101" t="s">
        <v>478</v>
      </c>
      <c r="C301" s="101"/>
      <c r="D301" s="23"/>
      <c r="E301" s="23"/>
      <c r="F301" s="23"/>
      <c r="G301" s="163">
        <f>G302</f>
        <v>6022.3</v>
      </c>
      <c r="H301" s="163">
        <f>H302</f>
        <v>0</v>
      </c>
      <c r="I301" s="163">
        <f>I302</f>
        <v>6191</v>
      </c>
      <c r="J301" s="163">
        <f>J302</f>
        <v>6069.3</v>
      </c>
    </row>
    <row r="302" spans="1:10" ht="12.75">
      <c r="A302" s="25" t="s">
        <v>337</v>
      </c>
      <c r="B302" s="26" t="s">
        <v>479</v>
      </c>
      <c r="C302" s="26"/>
      <c r="D302" s="27"/>
      <c r="E302" s="27"/>
      <c r="F302" s="27"/>
      <c r="G302" s="72">
        <f>G303+G304+G305</f>
        <v>6022.3</v>
      </c>
      <c r="H302" s="72">
        <f>H303+H304+H305</f>
        <v>0</v>
      </c>
      <c r="I302" s="72">
        <f>I303+I304+I305</f>
        <v>6191</v>
      </c>
      <c r="J302" s="72">
        <f>J303+J304+J305</f>
        <v>6069.3</v>
      </c>
    </row>
    <row r="303" spans="1:10" ht="12.75">
      <c r="A303" s="25" t="s">
        <v>320</v>
      </c>
      <c r="B303" s="26" t="s">
        <v>479</v>
      </c>
      <c r="C303" s="27" t="s">
        <v>301</v>
      </c>
      <c r="D303" s="27" t="s">
        <v>263</v>
      </c>
      <c r="E303" s="27" t="s">
        <v>279</v>
      </c>
      <c r="F303" s="27" t="s">
        <v>321</v>
      </c>
      <c r="G303" s="72">
        <v>5715.5</v>
      </c>
      <c r="H303" s="72"/>
      <c r="I303" s="72">
        <v>5875.7</v>
      </c>
      <c r="J303" s="72">
        <v>5760.1</v>
      </c>
    </row>
    <row r="304" spans="1:10" ht="28.5" customHeight="1">
      <c r="A304" s="25" t="s">
        <v>173</v>
      </c>
      <c r="B304" s="26" t="s">
        <v>479</v>
      </c>
      <c r="C304" s="27" t="s">
        <v>301</v>
      </c>
      <c r="D304" s="27" t="s">
        <v>263</v>
      </c>
      <c r="E304" s="27" t="s">
        <v>279</v>
      </c>
      <c r="F304" s="27" t="s">
        <v>324</v>
      </c>
      <c r="G304" s="72">
        <v>302.3</v>
      </c>
      <c r="H304" s="72"/>
      <c r="I304" s="72">
        <v>310.8</v>
      </c>
      <c r="J304" s="72">
        <v>304.7</v>
      </c>
    </row>
    <row r="305" spans="1:10" ht="15.75" customHeight="1">
      <c r="A305" s="25" t="s">
        <v>322</v>
      </c>
      <c r="B305" s="26" t="s">
        <v>479</v>
      </c>
      <c r="C305" s="27" t="s">
        <v>301</v>
      </c>
      <c r="D305" s="27" t="s">
        <v>263</v>
      </c>
      <c r="E305" s="27" t="s">
        <v>279</v>
      </c>
      <c r="F305" s="27" t="s">
        <v>323</v>
      </c>
      <c r="G305" s="72">
        <v>4.5</v>
      </c>
      <c r="H305" s="72"/>
      <c r="I305" s="72">
        <v>4.5</v>
      </c>
      <c r="J305" s="72">
        <v>4.5</v>
      </c>
    </row>
    <row r="306" spans="1:10" ht="30" customHeight="1">
      <c r="A306" s="119" t="s">
        <v>196</v>
      </c>
      <c r="B306" s="33" t="s">
        <v>473</v>
      </c>
      <c r="C306" s="100"/>
      <c r="D306" s="100"/>
      <c r="E306" s="100"/>
      <c r="F306" s="100"/>
      <c r="G306" s="92">
        <f>G307+G310</f>
        <v>1006</v>
      </c>
      <c r="H306" s="92">
        <f>H307+H310</f>
        <v>0</v>
      </c>
      <c r="I306" s="92">
        <f>I307+I310</f>
        <v>958</v>
      </c>
      <c r="J306" s="92">
        <f>J307+J310</f>
        <v>958</v>
      </c>
    </row>
    <row r="307" spans="1:10" ht="16.5" customHeight="1">
      <c r="A307" s="120" t="s">
        <v>48</v>
      </c>
      <c r="B307" s="101" t="s">
        <v>49</v>
      </c>
      <c r="C307" s="23"/>
      <c r="D307" s="23"/>
      <c r="E307" s="23"/>
      <c r="F307" s="23"/>
      <c r="G307" s="163">
        <f>G308</f>
        <v>500</v>
      </c>
      <c r="H307" s="163">
        <f aca="true" t="shared" si="32" ref="H307:J308">H308</f>
        <v>0</v>
      </c>
      <c r="I307" s="163">
        <f t="shared" si="32"/>
        <v>500</v>
      </c>
      <c r="J307" s="163">
        <f t="shared" si="32"/>
        <v>500</v>
      </c>
    </row>
    <row r="308" spans="1:10" ht="15.75" customHeight="1">
      <c r="A308" s="38" t="s">
        <v>404</v>
      </c>
      <c r="B308" s="26" t="s">
        <v>50</v>
      </c>
      <c r="C308" s="27"/>
      <c r="D308" s="27"/>
      <c r="E308" s="27"/>
      <c r="F308" s="27"/>
      <c r="G308" s="72">
        <f>G309</f>
        <v>500</v>
      </c>
      <c r="H308" s="72">
        <f t="shared" si="32"/>
        <v>0</v>
      </c>
      <c r="I308" s="72">
        <f t="shared" si="32"/>
        <v>500</v>
      </c>
      <c r="J308" s="72">
        <f t="shared" si="32"/>
        <v>500</v>
      </c>
    </row>
    <row r="309" spans="1:10" ht="12.75" customHeight="1">
      <c r="A309" s="25" t="s">
        <v>580</v>
      </c>
      <c r="B309" s="26" t="s">
        <v>50</v>
      </c>
      <c r="C309" s="27" t="s">
        <v>571</v>
      </c>
      <c r="D309" s="27" t="s">
        <v>271</v>
      </c>
      <c r="E309" s="27" t="s">
        <v>263</v>
      </c>
      <c r="F309" s="27" t="s">
        <v>332</v>
      </c>
      <c r="G309" s="72">
        <v>500</v>
      </c>
      <c r="H309" s="72"/>
      <c r="I309" s="72">
        <v>500</v>
      </c>
      <c r="J309" s="72">
        <v>500</v>
      </c>
    </row>
    <row r="310" spans="1:10" ht="17.25" customHeight="1">
      <c r="A310" s="120" t="s">
        <v>541</v>
      </c>
      <c r="B310" s="101" t="s">
        <v>542</v>
      </c>
      <c r="C310" s="27"/>
      <c r="D310" s="27"/>
      <c r="E310" s="27"/>
      <c r="F310" s="27"/>
      <c r="G310" s="72">
        <f>G311</f>
        <v>506</v>
      </c>
      <c r="H310" s="72">
        <f>H311</f>
        <v>0</v>
      </c>
      <c r="I310" s="72">
        <f>I311</f>
        <v>458</v>
      </c>
      <c r="J310" s="72">
        <f>J311</f>
        <v>458</v>
      </c>
    </row>
    <row r="311" spans="1:10" ht="12.75" customHeight="1">
      <c r="A311" s="38" t="s">
        <v>404</v>
      </c>
      <c r="B311" s="26" t="s">
        <v>543</v>
      </c>
      <c r="C311" s="27"/>
      <c r="D311" s="27"/>
      <c r="E311" s="27"/>
      <c r="F311" s="27"/>
      <c r="G311" s="72">
        <f>G312+G314+G313</f>
        <v>506</v>
      </c>
      <c r="H311" s="72">
        <f>H312+H314+H313</f>
        <v>0</v>
      </c>
      <c r="I311" s="72">
        <f>I312+I314+I313</f>
        <v>458</v>
      </c>
      <c r="J311" s="72">
        <f>J312+J314+J313</f>
        <v>458</v>
      </c>
    </row>
    <row r="312" spans="1:10" ht="27.75" customHeight="1">
      <c r="A312" s="25" t="s">
        <v>173</v>
      </c>
      <c r="B312" s="26" t="s">
        <v>543</v>
      </c>
      <c r="C312" s="27" t="s">
        <v>571</v>
      </c>
      <c r="D312" s="27" t="s">
        <v>268</v>
      </c>
      <c r="E312" s="27" t="s">
        <v>268</v>
      </c>
      <c r="F312" s="27" t="s">
        <v>324</v>
      </c>
      <c r="G312" s="72">
        <v>360</v>
      </c>
      <c r="H312" s="72"/>
      <c r="I312" s="72">
        <v>360</v>
      </c>
      <c r="J312" s="72">
        <v>360</v>
      </c>
    </row>
    <row r="313" spans="1:10" ht="14.25" customHeight="1">
      <c r="A313" s="38" t="s">
        <v>564</v>
      </c>
      <c r="B313" s="26" t="s">
        <v>543</v>
      </c>
      <c r="C313" s="27" t="s">
        <v>571</v>
      </c>
      <c r="D313" s="27" t="s">
        <v>268</v>
      </c>
      <c r="E313" s="27" t="s">
        <v>268</v>
      </c>
      <c r="F313" s="27" t="s">
        <v>563</v>
      </c>
      <c r="G313" s="72">
        <v>116</v>
      </c>
      <c r="H313" s="72"/>
      <c r="I313" s="72">
        <v>68</v>
      </c>
      <c r="J313" s="72">
        <v>68</v>
      </c>
    </row>
    <row r="314" spans="1:10" ht="12.75" customHeight="1">
      <c r="A314" s="38" t="s">
        <v>333</v>
      </c>
      <c r="B314" s="26" t="s">
        <v>543</v>
      </c>
      <c r="C314" s="27" t="s">
        <v>571</v>
      </c>
      <c r="D314" s="27" t="s">
        <v>268</v>
      </c>
      <c r="E314" s="27" t="s">
        <v>268</v>
      </c>
      <c r="F314" s="27" t="s">
        <v>329</v>
      </c>
      <c r="G314" s="72">
        <v>30</v>
      </c>
      <c r="H314" s="72"/>
      <c r="I314" s="72">
        <v>30</v>
      </c>
      <c r="J314" s="72">
        <v>30</v>
      </c>
    </row>
    <row r="315" spans="1:10" ht="12.75">
      <c r="A315" s="221" t="s">
        <v>283</v>
      </c>
      <c r="B315" s="222"/>
      <c r="C315" s="222"/>
      <c r="D315" s="222"/>
      <c r="E315" s="222"/>
      <c r="F315" s="223"/>
      <c r="G315" s="94">
        <f>G16+G32+G62+G99+G136+G196+G219+G231+G241+G252+G268+G306</f>
        <v>484644.4</v>
      </c>
      <c r="H315" s="94" t="e">
        <f>H16+H32+H62+H99+H136+H196+H219+H231+H241+H252+H268+H306</f>
        <v>#REF!</v>
      </c>
      <c r="I315" s="94">
        <f>I16+I32+I62+I99+I136+I196+I219+I231+I241+I252+I268+I306</f>
        <v>473891.8</v>
      </c>
      <c r="J315" s="94">
        <f>J16+J32+J62+J99+J136+J196+J219+J231+J241+J252+J268+J306</f>
        <v>469456.7</v>
      </c>
    </row>
    <row r="316" spans="4:8" ht="12.75">
      <c r="D316" s="169"/>
      <c r="E316" s="169"/>
      <c r="F316" s="169"/>
      <c r="G316" s="56"/>
      <c r="H316" s="56"/>
    </row>
    <row r="317" spans="4:8" ht="12.75">
      <c r="D317" s="169"/>
      <c r="E317" s="169"/>
      <c r="F317" s="169"/>
      <c r="G317" s="56"/>
      <c r="H317" s="174"/>
    </row>
    <row r="318" spans="4:8" ht="12.75">
      <c r="D318" s="169"/>
      <c r="E318" s="169"/>
      <c r="F318" s="169" t="s">
        <v>314</v>
      </c>
      <c r="G318" s="56"/>
      <c r="H318" s="56"/>
    </row>
    <row r="319" ht="12.75">
      <c r="G319" s="56"/>
    </row>
    <row r="320" spans="7:8" ht="12.75">
      <c r="G320" s="56"/>
      <c r="H320" s="56"/>
    </row>
    <row r="321" ht="12.75">
      <c r="G321" s="56"/>
    </row>
    <row r="322" ht="12.75">
      <c r="G322" s="57"/>
    </row>
    <row r="327" spans="1:3" ht="12.75">
      <c r="A327" s="14"/>
      <c r="B327" s="14"/>
      <c r="C327" s="14"/>
    </row>
    <row r="328" spans="1:3" ht="12.75">
      <c r="A328" s="14"/>
      <c r="B328" s="14"/>
      <c r="C328" s="14"/>
    </row>
    <row r="329" spans="1:3" ht="12.75">
      <c r="A329" s="14"/>
      <c r="B329" s="14"/>
      <c r="C329" s="14"/>
    </row>
    <row r="330" spans="1:3" ht="12.75">
      <c r="A330" s="14"/>
      <c r="B330" s="14"/>
      <c r="C330" s="14"/>
    </row>
  </sheetData>
  <sheetProtection/>
  <mergeCells count="11">
    <mergeCell ref="A315:F315"/>
    <mergeCell ref="A14:A15"/>
    <mergeCell ref="B14:B15"/>
    <mergeCell ref="C14:C15"/>
    <mergeCell ref="D14:D15"/>
    <mergeCell ref="E14:E15"/>
    <mergeCell ref="F14:F15"/>
    <mergeCell ref="G14:J14"/>
    <mergeCell ref="A11:J11"/>
    <mergeCell ref="A6:F6"/>
    <mergeCell ref="A9:G10"/>
  </mergeCells>
  <printOptions horizontalCentered="1"/>
  <pageMargins left="0.5905511811023623" right="0.3937007874015748" top="0.5905511811023623" bottom="0.5905511811023623" header="0" footer="0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Е.Н.Баданина</cp:lastModifiedBy>
  <cp:lastPrinted>2017-11-13T08:01:11Z</cp:lastPrinted>
  <dcterms:created xsi:type="dcterms:W3CDTF">2004-11-04T07:33:42Z</dcterms:created>
  <dcterms:modified xsi:type="dcterms:W3CDTF">2017-11-15T06:20:17Z</dcterms:modified>
  <cp:category/>
  <cp:version/>
  <cp:contentType/>
  <cp:contentStatus/>
</cp:coreProperties>
</file>