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" sheetId="1" r:id="rId1"/>
    <sheet name="7 целевые" sheetId="2" r:id="rId2"/>
    <sheet name="8 ведомственная" sheetId="3" r:id="rId3"/>
    <sheet name="9 программы" sheetId="4" r:id="rId4"/>
  </sheets>
  <definedNames>
    <definedName name="_xlnm.Print_Titles" localSheetId="1">'7 целевые'!$15:$15</definedName>
    <definedName name="_xlnm.Print_Titles" localSheetId="2">'8 ведомственная'!$14:$14</definedName>
    <definedName name="_xlnm.Print_Titles" localSheetId="3">'9 программы'!$16:$16</definedName>
    <definedName name="_xlnm.Print_Area" localSheetId="0">'6 раздел'!$A$1:$O$62</definedName>
    <definedName name="_xlnm.Print_Area" localSheetId="1">'7 целевые'!$A$1:$Q$592</definedName>
    <definedName name="_xlnm.Print_Area" localSheetId="2">'8 ведомственная'!$A$1:$R$663</definedName>
    <definedName name="_xlnm.Print_Area" localSheetId="3">'9 программы'!$A$1:$I$422</definedName>
  </definedNames>
  <calcPr fullCalcOnLoad="1"/>
</workbook>
</file>

<file path=xl/sharedStrings.xml><?xml version="1.0" encoding="utf-8"?>
<sst xmlns="http://schemas.openxmlformats.org/spreadsheetml/2006/main" count="6885" uniqueCount="658">
  <si>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</si>
  <si>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</si>
  <si>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</si>
  <si>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</si>
  <si>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</si>
  <si>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</si>
  <si>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</si>
  <si>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</si>
  <si>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</si>
  <si>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</si>
  <si>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</si>
  <si>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</si>
  <si>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</si>
  <si>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</si>
  <si>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</si>
  <si>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</si>
  <si>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</si>
  <si>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</si>
  <si>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</si>
  <si>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</si>
  <si>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</si>
  <si>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</si>
  <si>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</si>
  <si>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</si>
  <si>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</si>
  <si>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</si>
  <si>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</si>
  <si>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</si>
  <si>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</si>
  <si>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</si>
  <si>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</si>
  <si>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</si>
  <si>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</si>
  <si>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</si>
  <si>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</si>
  <si>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</si>
  <si>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</si>
  <si>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</si>
  <si>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</si>
  <si>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</si>
  <si>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</si>
  <si>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</si>
  <si>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</si>
  <si>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</si>
  <si>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</si>
  <si>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</si>
  <si>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</si>
  <si>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</si>
  <si>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</si>
  <si>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</si>
  <si>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</si>
  <si>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</si>
  <si>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</si>
  <si>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</si>
  <si>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</si>
  <si>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</si>
  <si>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</si>
  <si>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</si>
  <si>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</si>
  <si>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</si>
  <si>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</si>
  <si>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</si>
  <si>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</si>
  <si>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</si>
  <si>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</si>
  <si>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</si>
  <si>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</si>
  <si>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</si>
  <si>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</si>
  <si>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</si>
  <si>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</si>
  <si>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</si>
  <si>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</si>
  <si>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</si>
  <si>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</si>
  <si>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</si>
  <si>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</si>
  <si>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</si>
  <si>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</si>
  <si>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</si>
  <si>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</si>
  <si>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</si>
  <si>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</si>
  <si>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</si>
  <si>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</si>
  <si>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</si>
  <si>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</si>
  <si>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</si>
  <si>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</si>
  <si>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</si>
  <si>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</si>
  <si>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</si>
  <si>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</si>
  <si>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</si>
  <si>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</si>
  <si>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</si>
  <si>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</si>
  <si>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</si>
  <si>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</si>
  <si>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</si>
  <si>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</si>
  <si>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</si>
  <si>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</si>
  <si>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</si>
  <si>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</si>
  <si>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</si>
  <si>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</si>
  <si>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</si>
  <si>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</si>
  <si>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</si>
  <si>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</si>
  <si>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</si>
  <si>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</si>
  <si>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</si>
  <si>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</si>
  <si>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</si>
  <si>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</si>
  <si>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</si>
  <si>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</si>
  <si>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</si>
  <si>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</si>
  <si>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</si>
  <si>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</si>
  <si>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</si>
  <si>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</si>
  <si>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</si>
  <si>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</si>
  <si>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</si>
  <si>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</si>
  <si>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</si>
  <si>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</si>
  <si>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</si>
  <si>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</si>
  <si>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</si>
  <si>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</si>
  <si>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</si>
  <si>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</si>
  <si>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</si>
  <si>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</si>
  <si>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</si>
  <si>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</si>
  <si>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</si>
  <si>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</si>
  <si>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</si>
  <si>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</si>
  <si>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</si>
  <si>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</si>
  <si>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</si>
  <si>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</si>
  <si>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</si>
  <si>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</si>
  <si>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</si>
  <si>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</si>
  <si>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</si>
  <si>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</si>
  <si>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</si>
  <si>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</si>
  <si>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</si>
  <si>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</si>
  <si>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</si>
  <si>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</si>
  <si>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</si>
  <si>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</si>
  <si>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</si>
  <si>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</si>
  <si>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</si>
  <si>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</si>
  <si>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</si>
  <si>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</si>
  <si>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</si>
  <si>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</si>
  <si>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</si>
  <si>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</si>
  <si>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</si>
  <si>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</si>
  <si>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</si>
  <si>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</si>
  <si>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</si>
  <si>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</si>
  <si>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</si>
  <si>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</si>
  <si>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</si>
  <si>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</si>
  <si>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</si>
  <si>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</si>
  <si>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</si>
  <si>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</si>
  <si>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</si>
  <si>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</si>
  <si>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</si>
  <si>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</si>
  <si>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</si>
  <si>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</si>
  <si>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</si>
  <si>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</si>
  <si>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</si>
  <si>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</si>
  <si>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</si>
  <si>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</si>
  <si>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</si>
  <si>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</si>
  <si>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</si>
  <si>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</si>
  <si>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</si>
  <si>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</si>
  <si>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</si>
  <si>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</si>
  <si>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</si>
  <si>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</si>
  <si>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</si>
  <si>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</si>
  <si>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</si>
  <si>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</si>
  <si>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</si>
  <si>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</si>
  <si>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</si>
  <si>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</si>
  <si>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</si>
  <si>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</si>
  <si>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</si>
  <si>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</si>
  <si>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</si>
  <si>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</si>
  <si>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</si>
  <si>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</si>
  <si>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</si>
  <si>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</si>
  <si>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</si>
  <si>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</si>
  <si>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</si>
  <si>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</si>
  <si>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</si>
  <si>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</si>
  <si>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</si>
  <si>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</si>
  <si>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</si>
  <si>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</si>
  <si>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</si>
  <si>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</si>
  <si>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</si>
  <si>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</si>
  <si>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</si>
  <si>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</si>
  <si>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</si>
  <si>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</si>
  <si>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</si>
  <si>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</si>
  <si>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</si>
  <si>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</si>
  <si>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</si>
  <si>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</si>
  <si>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</si>
  <si>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</si>
  <si>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</si>
  <si>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</si>
  <si>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</si>
  <si>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</si>
  <si>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</si>
  <si>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</si>
  <si>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</si>
  <si>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</si>
  <si>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</si>
  <si>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</si>
  <si>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</si>
  <si>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</si>
  <si>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</si>
  <si>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</si>
  <si>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</si>
  <si>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</si>
  <si>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</si>
  <si>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</si>
  <si>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</si>
  <si>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</si>
  <si>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</si>
  <si>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</si>
  <si>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</si>
  <si>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</si>
  <si>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</si>
  <si>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</si>
  <si>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</si>
  <si>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</si>
  <si>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</si>
  <si>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</si>
  <si>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</si>
  <si>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</si>
  <si>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</si>
  <si>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</si>
  <si>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</si>
  <si>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</si>
  <si>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</si>
  <si>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</si>
  <si>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</si>
  <si>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</si>
  <si>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</si>
  <si>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</si>
  <si>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</si>
  <si>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</si>
  <si>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</si>
  <si>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</si>
  <si>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</si>
  <si>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</si>
  <si>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</si>
  <si>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</si>
  <si>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</si>
  <si>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</si>
  <si>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</si>
  <si>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</si>
  <si>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</si>
  <si>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</si>
  <si>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</si>
  <si>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</si>
  <si>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</si>
  <si>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</si>
  <si>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</si>
  <si>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</si>
  <si>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</si>
  <si>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</si>
  <si>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</si>
  <si>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</si>
  <si>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</si>
  <si>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</si>
  <si>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</si>
  <si>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</si>
  <si>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</si>
  <si>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</si>
  <si>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</si>
  <si>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</si>
  <si>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</si>
  <si>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</si>
  <si>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</si>
  <si>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</si>
  <si>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</si>
  <si>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</si>
  <si>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</si>
  <si>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</si>
  <si>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</si>
  <si>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</si>
  <si>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</si>
  <si>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</si>
  <si>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</si>
  <si>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</si>
  <si>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</si>
  <si>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</si>
  <si>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</si>
  <si>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</si>
  <si>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</si>
  <si>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</si>
  <si>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</si>
  <si>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</si>
  <si>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</si>
  <si>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</si>
  <si>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</si>
  <si>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</si>
  <si>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</si>
  <si>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</si>
  <si>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</si>
  <si>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</si>
  <si>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</si>
  <si>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</si>
  <si>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</si>
  <si>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</si>
  <si>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</si>
  <si>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</si>
  <si>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</si>
  <si>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</si>
  <si>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</si>
  <si>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</si>
  <si>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</si>
  <si>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</si>
  <si>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</si>
  <si>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</si>
  <si>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</si>
  <si>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</si>
  <si>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</si>
  <si>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</si>
  <si>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</si>
  <si>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</si>
  <si>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</si>
  <si>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</si>
  <si>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</si>
  <si>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</si>
  <si>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</si>
  <si>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</si>
  <si>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</si>
  <si>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</si>
  <si>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</si>
  <si>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</si>
  <si>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</si>
  <si>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</si>
  <si>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</si>
  <si>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</si>
  <si>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</si>
  <si>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</si>
  <si>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</si>
  <si>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</si>
  <si>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</si>
  <si>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</si>
  <si>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</si>
  <si>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</si>
  <si>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</si>
  <si>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</si>
  <si>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</si>
  <si>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</si>
  <si>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</si>
  <si>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</si>
  <si>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</si>
  <si>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</si>
  <si>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</si>
  <si>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</si>
  <si>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</si>
  <si>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</si>
  <si>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</si>
  <si>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</si>
  <si>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</si>
  <si>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</si>
  <si>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</si>
  <si>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</si>
  <si>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</si>
  <si>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</si>
  <si>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</si>
  <si>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</si>
  <si>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</si>
  <si>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</si>
  <si>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</si>
  <si>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</si>
  <si>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</si>
  <si>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</si>
  <si>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</si>
  <si>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</si>
  <si>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</si>
  <si>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</si>
  <si>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</si>
  <si>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</si>
  <si>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</si>
  <si>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</si>
  <si>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</si>
  <si>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</si>
  <si>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</si>
  <si>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</si>
  <si>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</si>
  <si>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</si>
  <si>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</si>
  <si>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</si>
  <si>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</si>
  <si>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</si>
  <si>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</si>
  <si>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</si>
  <si>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</si>
  <si>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</si>
  <si>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</si>
  <si>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</si>
  <si>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</si>
  <si>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</si>
  <si>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</si>
  <si>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Улучшение жилищных условий граждан, проживающих на сельских территориях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</si>
  <si>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</si>
  <si>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</si>
  <si>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</si>
  <si>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</si>
  <si>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</si>
  <si>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</si>
  <si>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</si>
  <si>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</si>
  <si>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</si>
  <si>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</si>
  <si>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</si>
  <si>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</si>
  <si>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</si>
  <si>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</si>
  <si>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</si>
  <si>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</si>
  <si>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</si>
  <si>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</si>
  <si>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</si>
  <si>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</si>
  <si>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</si>
  <si>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</si>
  <si>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</si>
  <si>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</si>
  <si>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</si>
  <si>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</si>
  <si>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</si>
  <si>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</si>
  <si>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</si>
  <si>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</si>
  <si>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</si>
  <si>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</si>
  <si>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</si>
  <si>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</si>
  <si>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</si>
  <si>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</si>
  <si>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</si>
  <si>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</si>
  <si>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</si>
  <si>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</si>
  <si>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</si>
  <si>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</si>
  <si>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</si>
  <si>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</si>
  <si>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</si>
  <si>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</si>
  <si>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</si>
  <si>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</si>
  <si>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</si>
  <si>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</si>
  <si>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</si>
  <si>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</si>
  <si>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</si>
  <si>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</si>
  <si>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</si>
  <si>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</si>
  <si>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</si>
  <si>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</si>
  <si>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</si>
  <si>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</si>
  <si>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</si>
  <si>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</si>
  <si>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</si>
  <si>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</si>
  <si>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Е4 00000</t>
  </si>
  <si>
    <t>05 2 Е4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</si>
  <si>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</si>
  <si>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04 3 01 S1900 </t>
  </si>
  <si>
    <t>04 3 01 S1900</t>
  </si>
  <si>
    <t>05 2 11 S3260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</si>
  <si>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</si>
  <si>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</si>
  <si>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</si>
  <si>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</si>
  <si>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</si>
  <si>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</si>
  <si>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</si>
  <si>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</si>
  <si>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</si>
  <si>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</si>
  <si>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</si>
  <si>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</si>
  <si>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</si>
  <si>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</si>
  <si>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</si>
  <si>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</si>
  <si>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</si>
  <si>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</si>
  <si>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</si>
  <si>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</si>
  <si>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</si>
  <si>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</si>
  <si>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</si>
  <si>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</si>
  <si>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</si>
  <si>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</si>
  <si>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</si>
  <si>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</si>
  <si>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</si>
  <si>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</si>
  <si>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</si>
  <si>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</si>
  <si>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</si>
  <si>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</si>
  <si>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</si>
  <si>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</si>
  <si>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</si>
  <si>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</si>
  <si>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</si>
  <si>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</si>
  <si>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</si>
  <si>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</si>
  <si>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</si>
  <si>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</si>
  <si>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</si>
  <si>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по информационно-техническому обеспечению деятельности ОМС поселений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</si>
  <si>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</si>
  <si>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Осуществление части полномочий по обеспечению условий для развития на территории поселения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</si>
  <si>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</si>
  <si>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</si>
  <si>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</si>
  <si>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</si>
  <si>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</si>
  <si>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</si>
  <si>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</si>
  <si>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</si>
  <si>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</si>
  <si>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S1910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</si>
  <si>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</si>
  <si>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</si>
  <si>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</si>
  <si>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</si>
  <si>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</si>
  <si>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</si>
  <si>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</si>
  <si>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</si>
  <si>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</si>
  <si>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</si>
  <si>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</si>
  <si>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</si>
  <si>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 xml:space="preserve">06 1 03 23060 </t>
  </si>
  <si>
    <t>06 1 03 23060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</si>
  <si>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</si>
  <si>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</si>
  <si>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</si>
  <si>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</si>
  <si>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</si>
  <si>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</si>
  <si>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</si>
  <si>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</si>
  <si>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</si>
  <si>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</si>
  <si>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</si>
  <si>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</si>
  <si>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</si>
  <si>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</si>
  <si>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</si>
  <si>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</si>
  <si>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</si>
  <si>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11 0 08 70030</t>
  </si>
  <si>
    <t>06 1 06 00000</t>
  </si>
  <si>
    <t>06 1 06 23060</t>
  </si>
  <si>
    <t>06 1 01 23060</t>
  </si>
  <si>
    <t>05 2 10 70030</t>
  </si>
  <si>
    <t>15 0 01 S1600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</si>
  <si>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</si>
  <si>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</si>
  <si>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</si>
  <si>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</si>
  <si>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</si>
  <si>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</si>
  <si>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</si>
  <si>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</si>
  <si>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</si>
  <si>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</si>
  <si>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</si>
  <si>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"О районном бюджете на 2021 год</t>
  </si>
  <si>
    <t>и плановый период  2022 и 2023 годов"</t>
  </si>
  <si>
    <t>НА 2021 ГОД И ПЛАНОВЫЙ ПЕРИОД 2022 И 2023 ГОДОВ</t>
  </si>
  <si>
    <t>2023 год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</si>
  <si>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2021 ГОД И ПЛАНОВЫЙ ПЕРИОД 2022 И 2023 ГОДОВ </t>
  </si>
  <si>
    <t xml:space="preserve">НА 2021 ГОД И ПЛАНОВЫЙ ПЕРИОД 2022 И 2023 ГОДОВ </t>
  </si>
  <si>
    <t xml:space="preserve"> НА 2021 ГОД И ПЛАНОВЫЙ ПЕРИОД 2022 И 2023 ГОДОВ 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</si>
  <si>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</si>
  <si>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</si>
  <si>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</si>
  <si>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</si>
  <si>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</si>
  <si>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</si>
  <si>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</si>
  <si>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</si>
  <si>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 xml:space="preserve">Строительство, реконструкция, капитальный ремонт и ремонт  общеобразовательных организаций </t>
  </si>
  <si>
    <t>Развитие мобильной торговли в малонаселенных и (или) труднодоступных населенных пунктах</t>
  </si>
  <si>
    <t>04 7 01 00190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</si>
  <si>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</si>
  <si>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</si>
  <si>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</si>
  <si>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мероприятий по 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</si>
  <si>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>Приложение 6</t>
  </si>
  <si>
    <t>Приложение  7</t>
  </si>
  <si>
    <t>Приложение 8</t>
  </si>
  <si>
    <t>Приложение  9</t>
  </si>
  <si>
    <t>Рз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</si>
</sst>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8" fillId="0" borderId="7" applyNumberFormat="0" applyFill="0" applyAlignment="0" applyProtection="0"/>
    <xf numFmtId="0" fontId="49" fillId="33" borderId="8" applyNumberFormat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5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/>
    </xf>
    <xf numFmtId="172" fontId="1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3" fontId="7" fillId="39" borderId="13" xfId="0" applyNumberFormat="1" applyFont="1" applyFill="1" applyBorder="1" applyAlignment="1">
      <alignment horizontal="center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9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13" fillId="39" borderId="19" xfId="0" applyNumberFormat="1" applyFont="1" applyFill="1" applyBorder="1" applyAlignment="1" applyProtection="1">
      <alignment horizontal="left" wrapText="1"/>
      <protection/>
    </xf>
    <xf numFmtId="0" fontId="8" fillId="39" borderId="13" xfId="0" applyFont="1" applyFill="1" applyBorder="1" applyAlignment="1">
      <alignment horizontal="left" wrapText="1"/>
    </xf>
    <xf numFmtId="0" fontId="7" fillId="39" borderId="21" xfId="0" applyFont="1" applyFill="1" applyBorder="1" applyAlignment="1">
      <alignment vertical="top" wrapText="1"/>
    </xf>
    <xf numFmtId="0" fontId="8" fillId="39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174" fontId="17" fillId="39" borderId="0" xfId="0" applyNumberFormat="1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0" xfId="0" applyFont="1" applyFill="1" applyAlignment="1">
      <alignment vertical="top"/>
    </xf>
    <xf numFmtId="0" fontId="7" fillId="39" borderId="22" xfId="0" applyFont="1" applyFill="1" applyBorder="1" applyAlignment="1">
      <alignment wrapText="1"/>
    </xf>
    <xf numFmtId="0" fontId="8" fillId="39" borderId="23" xfId="0" applyFont="1" applyFill="1" applyBorder="1" applyAlignment="1">
      <alignment wrapText="1"/>
    </xf>
    <xf numFmtId="0" fontId="8" fillId="39" borderId="24" xfId="0" applyFont="1" applyFill="1" applyBorder="1" applyAlignment="1">
      <alignment wrapText="1"/>
    </xf>
    <xf numFmtId="0" fontId="7" fillId="39" borderId="13" xfId="0" applyFont="1" applyFill="1" applyBorder="1" applyAlignment="1">
      <alignment horizontal="center" wrapText="1"/>
    </xf>
    <xf numFmtId="174" fontId="7" fillId="39" borderId="13" xfId="0" applyNumberFormat="1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center" vertical="center" wrapText="1"/>
    </xf>
    <xf numFmtId="174" fontId="0" fillId="41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174" fontId="0" fillId="6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174" fontId="0" fillId="42" borderId="0" xfId="0" applyNumberFormat="1" applyFont="1" applyFill="1" applyAlignment="1">
      <alignment/>
    </xf>
    <xf numFmtId="0" fontId="12" fillId="6" borderId="0" xfId="0" applyFont="1" applyFill="1" applyAlignment="1">
      <alignment/>
    </xf>
    <xf numFmtId="174" fontId="57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9" fillId="39" borderId="0" xfId="0" applyFont="1" applyFill="1" applyAlignment="1">
      <alignment/>
    </xf>
    <xf numFmtId="174" fontId="19" fillId="39" borderId="0" xfId="0" applyNumberFormat="1" applyFont="1" applyFill="1" applyAlignment="1">
      <alignment/>
    </xf>
    <xf numFmtId="2" fontId="18" fillId="39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0" xfId="0" applyNumberFormat="1" applyFont="1" applyFill="1" applyAlignment="1">
      <alignment wrapText="1"/>
    </xf>
    <xf numFmtId="0" fontId="20" fillId="6" borderId="0" xfId="0" applyFont="1" applyFill="1" applyAlignment="1">
      <alignment/>
    </xf>
    <xf numFmtId="0" fontId="20" fillId="42" borderId="0" xfId="0" applyFont="1" applyFill="1" applyAlignment="1">
      <alignment/>
    </xf>
    <xf numFmtId="174" fontId="20" fillId="6" borderId="0" xfId="0" applyNumberFormat="1" applyFont="1" applyFill="1" applyAlignment="1">
      <alignment/>
    </xf>
    <xf numFmtId="174" fontId="11" fillId="39" borderId="0" xfId="0" applyNumberFormat="1" applyFont="1" applyFill="1" applyAlignment="1">
      <alignment/>
    </xf>
    <xf numFmtId="0" fontId="58" fillId="0" borderId="0" xfId="0" applyFont="1" applyAlignment="1">
      <alignment wrapText="1"/>
    </xf>
    <xf numFmtId="174" fontId="7" fillId="39" borderId="13" xfId="0" applyNumberFormat="1" applyFont="1" applyFill="1" applyBorder="1" applyAlignment="1">
      <alignment/>
    </xf>
    <xf numFmtId="174" fontId="7" fillId="39" borderId="20" xfId="0" applyNumberFormat="1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4" fontId="7" fillId="39" borderId="13" xfId="0" applyNumberFormat="1" applyFont="1" applyFill="1" applyBorder="1" applyAlignment="1">
      <alignment horizontal="center"/>
    </xf>
    <xf numFmtId="174" fontId="8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4" fontId="7" fillId="39" borderId="13" xfId="0" applyNumberFormat="1" applyFont="1" applyFill="1" applyBorder="1" applyAlignment="1">
      <alignment/>
    </xf>
    <xf numFmtId="174" fontId="7" fillId="39" borderId="18" xfId="0" applyNumberFormat="1" applyFont="1" applyFill="1" applyBorder="1" applyAlignment="1">
      <alignment horizontal="center" vertical="center"/>
    </xf>
    <xf numFmtId="174" fontId="8" fillId="39" borderId="20" xfId="0" applyNumberFormat="1" applyFont="1" applyFill="1" applyBorder="1" applyAlignment="1">
      <alignment horizontal="center"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25" xfId="0" applyNumberFormat="1" applyFont="1" applyFill="1" applyBorder="1" applyAlignment="1">
      <alignment horizontal="center" vertical="center"/>
    </xf>
    <xf numFmtId="174" fontId="8" fillId="39" borderId="26" xfId="0" applyNumberFormat="1" applyFont="1" applyFill="1" applyBorder="1" applyAlignment="1">
      <alignment horizontal="center" vertical="center"/>
    </xf>
    <xf numFmtId="0" fontId="8" fillId="39" borderId="0" xfId="0" applyFont="1" applyFill="1" applyAlignment="1">
      <alignment horizont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20" fillId="40" borderId="0" xfId="0" applyFont="1" applyFill="1" applyAlignment="1">
      <alignment/>
    </xf>
    <xf numFmtId="0" fontId="20" fillId="41" borderId="0" xfId="0" applyFont="1" applyFill="1" applyAlignment="1">
      <alignment/>
    </xf>
    <xf numFmtId="174" fontId="20" fillId="40" borderId="0" xfId="0" applyNumberFormat="1" applyFont="1" applyFill="1" applyAlignment="1">
      <alignment/>
    </xf>
    <xf numFmtId="0" fontId="7" fillId="39" borderId="0" xfId="0" applyFont="1" applyFill="1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13" xfId="0" applyNumberFormat="1" applyFont="1" applyFill="1" applyBorder="1" applyAlignment="1">
      <alignment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172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174" fontId="57" fillId="39" borderId="0" xfId="0" applyNumberFormat="1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172" fontId="8" fillId="39" borderId="13" xfId="0" applyNumberFormat="1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 horizontal="left"/>
    </xf>
    <xf numFmtId="0" fontId="0" fillId="0" borderId="0" xfId="0" applyAlignment="1">
      <alignment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0"/>
  <sheetViews>
    <sheetView view="pageBreakPreview" zoomScale="70" zoomScaleNormal="85" zoomScaleSheetLayoutView="70" zoomScalePageLayoutView="0" workbookViewId="0" topLeftCell="A1">
      <selection activeCell="C5" sqref="C5:L5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5.75390625" style="1" customWidth="1"/>
    <col min="5" max="7" width="15.7539062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1:15" ht="20.25">
      <c r="A1" s="32" t="s">
        <v>167</v>
      </c>
      <c r="B1" s="33"/>
      <c r="C1" s="142" t="s">
        <v>653</v>
      </c>
      <c r="D1" s="143"/>
      <c r="E1" s="143"/>
      <c r="F1" s="143"/>
      <c r="G1" s="143"/>
      <c r="H1" s="143"/>
      <c r="I1" s="143"/>
      <c r="J1" s="143"/>
      <c r="K1" s="143"/>
      <c r="L1" s="143"/>
      <c r="M1" s="21"/>
      <c r="N1" s="21"/>
      <c r="O1" s="21"/>
    </row>
    <row r="2" spans="1:15" ht="20.25">
      <c r="A2" s="32"/>
      <c r="B2" s="33"/>
      <c r="C2" s="142" t="s">
        <v>171</v>
      </c>
      <c r="D2" s="143"/>
      <c r="E2" s="143"/>
      <c r="F2" s="143"/>
      <c r="G2" s="143"/>
      <c r="H2" s="143"/>
      <c r="I2" s="143"/>
      <c r="J2" s="143"/>
      <c r="K2" s="143"/>
      <c r="L2" s="143"/>
      <c r="M2" s="21"/>
      <c r="N2" s="21"/>
      <c r="O2" s="21"/>
    </row>
    <row r="3" spans="1:15" ht="20.25">
      <c r="A3" s="32"/>
      <c r="B3" s="33"/>
      <c r="C3" s="142" t="s">
        <v>150</v>
      </c>
      <c r="D3" s="143"/>
      <c r="E3" s="143"/>
      <c r="F3" s="143"/>
      <c r="G3" s="143"/>
      <c r="H3" s="143"/>
      <c r="I3" s="143"/>
      <c r="J3" s="143"/>
      <c r="K3" s="143"/>
      <c r="L3" s="143"/>
      <c r="M3" s="21"/>
      <c r="N3" s="21"/>
      <c r="O3" s="21"/>
    </row>
    <row r="4" spans="1:15" ht="20.25">
      <c r="A4" s="32"/>
      <c r="B4" s="33"/>
      <c r="C4" s="142" t="s">
        <v>631</v>
      </c>
      <c r="D4" s="143"/>
      <c r="E4" s="143"/>
      <c r="F4" s="143"/>
      <c r="G4" s="143"/>
      <c r="H4" s="143"/>
      <c r="I4" s="143"/>
      <c r="J4" s="143"/>
      <c r="K4" s="143"/>
      <c r="L4" s="143"/>
      <c r="M4" s="21"/>
      <c r="N4" s="21"/>
      <c r="O4" s="21"/>
    </row>
    <row r="5" spans="1:15" ht="20.25">
      <c r="A5" s="32"/>
      <c r="B5" s="33"/>
      <c r="C5" s="142" t="s">
        <v>632</v>
      </c>
      <c r="D5" s="143"/>
      <c r="E5" s="143"/>
      <c r="F5" s="143"/>
      <c r="G5" s="143"/>
      <c r="H5" s="143"/>
      <c r="I5" s="143"/>
      <c r="J5" s="143"/>
      <c r="K5" s="143"/>
      <c r="L5" s="143"/>
      <c r="M5" s="21"/>
      <c r="N5" s="21"/>
      <c r="O5" s="21"/>
    </row>
    <row r="6" spans="1:15" ht="18.75">
      <c r="A6" s="32"/>
      <c r="B6" s="33"/>
      <c r="C6" s="21"/>
      <c r="D6" s="21"/>
      <c r="E6" s="22"/>
      <c r="F6" s="21"/>
      <c r="G6" s="21"/>
      <c r="H6" s="22"/>
      <c r="I6" s="21"/>
      <c r="J6" s="21"/>
      <c r="K6" s="21"/>
      <c r="L6" s="21"/>
      <c r="M6" s="21"/>
      <c r="N6" s="21"/>
      <c r="O6" s="21"/>
    </row>
    <row r="7" spans="1:15" ht="15" customHeight="1">
      <c r="A7" s="32"/>
      <c r="B7" s="33"/>
      <c r="C7" s="33"/>
      <c r="D7" s="3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31.5" customHeight="1">
      <c r="A8" s="139" t="s">
        <v>413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21"/>
      <c r="N8" s="21"/>
      <c r="O8" s="21"/>
    </row>
    <row r="9" spans="1:19" ht="28.5" customHeight="1">
      <c r="A9" s="140" t="s">
        <v>414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21"/>
      <c r="N9" s="21"/>
      <c r="O9" s="21"/>
      <c r="S9" s="1" t="s">
        <v>167</v>
      </c>
    </row>
    <row r="10" spans="1:15" ht="23.25" customHeight="1">
      <c r="A10" s="140" t="s">
        <v>633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21"/>
      <c r="N10" s="21"/>
      <c r="O10" s="21"/>
    </row>
    <row r="11" spans="1:15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21"/>
      <c r="N11" s="21"/>
      <c r="O11" s="21"/>
    </row>
    <row r="12" spans="1:15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21"/>
      <c r="N12" s="21"/>
      <c r="O12" s="21"/>
    </row>
    <row r="13" spans="1:15" ht="16.5" customHeight="1">
      <c r="A13" s="23"/>
      <c r="B13" s="24"/>
      <c r="C13" s="24"/>
      <c r="D13" s="21"/>
      <c r="E13" s="25" t="s">
        <v>302</v>
      </c>
      <c r="F13" s="25"/>
      <c r="G13" s="21"/>
      <c r="H13" s="21"/>
      <c r="I13" s="21"/>
      <c r="J13" s="21"/>
      <c r="K13" s="21"/>
      <c r="L13" s="7" t="s">
        <v>228</v>
      </c>
      <c r="M13" s="21"/>
      <c r="N13" s="21"/>
      <c r="O13" s="21"/>
    </row>
    <row r="14" spans="1:15" ht="48" customHeight="1">
      <c r="A14" s="136" t="s">
        <v>119</v>
      </c>
      <c r="B14" s="136" t="s">
        <v>579</v>
      </c>
      <c r="C14" s="136" t="s">
        <v>580</v>
      </c>
      <c r="D14" s="141" t="s">
        <v>168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ht="30.75" customHeight="1">
      <c r="A15" s="137"/>
      <c r="B15" s="138"/>
      <c r="C15" s="138"/>
      <c r="D15" s="5" t="s">
        <v>361</v>
      </c>
      <c r="E15" s="5" t="s">
        <v>371</v>
      </c>
      <c r="F15" s="5" t="s">
        <v>369</v>
      </c>
      <c r="G15" s="5" t="s">
        <v>370</v>
      </c>
      <c r="H15" s="81" t="s">
        <v>453</v>
      </c>
      <c r="I15" s="5" t="s">
        <v>371</v>
      </c>
      <c r="J15" s="5" t="s">
        <v>369</v>
      </c>
      <c r="K15" s="5" t="s">
        <v>370</v>
      </c>
      <c r="L15" s="81" t="s">
        <v>634</v>
      </c>
      <c r="M15" s="5" t="s">
        <v>371</v>
      </c>
      <c r="N15" s="5" t="s">
        <v>369</v>
      </c>
      <c r="O15" s="5" t="s">
        <v>370</v>
      </c>
    </row>
    <row r="16" spans="1:15" ht="21.75" customHeight="1">
      <c r="A16" s="63">
        <v>1</v>
      </c>
      <c r="B16" s="62">
        <v>2</v>
      </c>
      <c r="C16" s="62">
        <v>3</v>
      </c>
      <c r="D16" s="41">
        <v>4</v>
      </c>
      <c r="E16" s="5"/>
      <c r="F16" s="5"/>
      <c r="G16" s="5"/>
      <c r="H16" s="63">
        <v>5</v>
      </c>
      <c r="I16" s="5"/>
      <c r="J16" s="5"/>
      <c r="K16" s="5"/>
      <c r="L16" s="63">
        <v>6</v>
      </c>
      <c r="M16" s="5"/>
      <c r="N16" s="5"/>
      <c r="O16" s="5"/>
    </row>
    <row r="17" spans="1:15" ht="18.75">
      <c r="A17" s="65" t="s">
        <v>214</v>
      </c>
      <c r="B17" s="12" t="s">
        <v>120</v>
      </c>
      <c r="C17" s="12" t="s">
        <v>405</v>
      </c>
      <c r="D17" s="13">
        <f>D18+D19+D20+D21+D22+D23+D24</f>
        <v>77873.5</v>
      </c>
      <c r="E17" s="13">
        <f aca="true" t="shared" si="0" ref="E17:O17">E18+E19+E20+E21+E22+E23+E24</f>
        <v>14447.099999999999</v>
      </c>
      <c r="F17" s="13">
        <f t="shared" si="0"/>
        <v>60319.8</v>
      </c>
      <c r="G17" s="13">
        <f t="shared" si="0"/>
        <v>3106.6</v>
      </c>
      <c r="H17" s="13">
        <f t="shared" si="0"/>
        <v>69484.3</v>
      </c>
      <c r="I17" s="13">
        <f t="shared" si="0"/>
        <v>7982.4</v>
      </c>
      <c r="J17" s="13">
        <f t="shared" si="0"/>
        <v>58395.3</v>
      </c>
      <c r="K17" s="13">
        <f t="shared" si="0"/>
        <v>3106.6</v>
      </c>
      <c r="L17" s="13">
        <f t="shared" si="0"/>
        <v>69459.8</v>
      </c>
      <c r="M17" s="13">
        <f t="shared" si="0"/>
        <v>7957.9</v>
      </c>
      <c r="N17" s="13">
        <f t="shared" si="0"/>
        <v>58395.3</v>
      </c>
      <c r="O17" s="13">
        <f t="shared" si="0"/>
        <v>3106.6</v>
      </c>
    </row>
    <row r="18" spans="1:15" ht="37.5">
      <c r="A18" s="14" t="s">
        <v>100</v>
      </c>
      <c r="B18" s="15" t="s">
        <v>120</v>
      </c>
      <c r="C18" s="15" t="s">
        <v>124</v>
      </c>
      <c r="D18" s="10">
        <f>'7 целевые'!F17</f>
        <v>1576.1</v>
      </c>
      <c r="E18" s="10">
        <f>'7 целевые'!G17</f>
        <v>0</v>
      </c>
      <c r="F18" s="10">
        <f>'7 целевые'!H17</f>
        <v>1576.1</v>
      </c>
      <c r="G18" s="10">
        <f>'7 целевые'!I17</f>
        <v>0</v>
      </c>
      <c r="H18" s="10">
        <f>'7 целевые'!J17</f>
        <v>1576.1</v>
      </c>
      <c r="I18" s="10">
        <f>'7 целевые'!K17</f>
        <v>0</v>
      </c>
      <c r="J18" s="10">
        <f>'7 целевые'!L17</f>
        <v>1576.1</v>
      </c>
      <c r="K18" s="10">
        <f>'7 целевые'!M17</f>
        <v>0</v>
      </c>
      <c r="L18" s="10">
        <f>'7 целевые'!N17</f>
        <v>1576.1</v>
      </c>
      <c r="M18" s="10">
        <f>'7 целевые'!O17</f>
        <v>0</v>
      </c>
      <c r="N18" s="10">
        <f>'7 целевые'!P17</f>
        <v>1576.1</v>
      </c>
      <c r="O18" s="10">
        <f>'7 целевые'!Q17</f>
        <v>0</v>
      </c>
    </row>
    <row r="19" spans="1:15" ht="56.25">
      <c r="A19" s="64" t="s">
        <v>198</v>
      </c>
      <c r="B19" s="15" t="s">
        <v>120</v>
      </c>
      <c r="C19" s="15" t="s">
        <v>123</v>
      </c>
      <c r="D19" s="10">
        <f>'7 целевые'!F24</f>
        <v>2054.9</v>
      </c>
      <c r="E19" s="10">
        <f>'7 целевые'!G24</f>
        <v>0</v>
      </c>
      <c r="F19" s="10">
        <f>'7 целевые'!H24</f>
        <v>1730.2</v>
      </c>
      <c r="G19" s="10">
        <f>'7 целевые'!I24</f>
        <v>324.70000000000005</v>
      </c>
      <c r="H19" s="10">
        <f>'7 целевые'!J24</f>
        <v>2054.9</v>
      </c>
      <c r="I19" s="10">
        <f>'7 целевые'!K24</f>
        <v>0</v>
      </c>
      <c r="J19" s="10">
        <f>'7 целевые'!L24</f>
        <v>1730.2</v>
      </c>
      <c r="K19" s="10">
        <f>'7 целевые'!M24</f>
        <v>324.70000000000005</v>
      </c>
      <c r="L19" s="10">
        <f>'7 целевые'!N24</f>
        <v>2054.9</v>
      </c>
      <c r="M19" s="10">
        <f>'7 целевые'!O24</f>
        <v>0</v>
      </c>
      <c r="N19" s="10">
        <f>'7 целевые'!P24</f>
        <v>1730.2</v>
      </c>
      <c r="O19" s="10">
        <f>'7 целевые'!Q24</f>
        <v>324.70000000000005</v>
      </c>
    </row>
    <row r="20" spans="1:15" ht="56.25">
      <c r="A20" s="64" t="s">
        <v>96</v>
      </c>
      <c r="B20" s="15" t="s">
        <v>120</v>
      </c>
      <c r="C20" s="15" t="s">
        <v>121</v>
      </c>
      <c r="D20" s="10">
        <f>'7 целевые'!F36</f>
        <v>32512.100000000002</v>
      </c>
      <c r="E20" s="10">
        <f>'7 целевые'!G36</f>
        <v>3002.2</v>
      </c>
      <c r="F20" s="10">
        <f>'7 целевые'!H36</f>
        <v>29021.600000000002</v>
      </c>
      <c r="G20" s="10">
        <f>'7 целевые'!I36</f>
        <v>488.3</v>
      </c>
      <c r="H20" s="10">
        <f>'7 целевые'!J36</f>
        <v>31653.100000000002</v>
      </c>
      <c r="I20" s="10">
        <f>'7 целевые'!K36</f>
        <v>3002.2</v>
      </c>
      <c r="J20" s="10">
        <f>'7 целевые'!L36</f>
        <v>28162.600000000002</v>
      </c>
      <c r="K20" s="10">
        <f>'7 целевые'!M36</f>
        <v>488.3</v>
      </c>
      <c r="L20" s="10">
        <f>'7 целевые'!N36</f>
        <v>31653.100000000002</v>
      </c>
      <c r="M20" s="10">
        <f>'7 целевые'!O36</f>
        <v>3002.2</v>
      </c>
      <c r="N20" s="10">
        <f>'7 целевые'!P36</f>
        <v>28162.600000000002</v>
      </c>
      <c r="O20" s="10">
        <f>'7 целевые'!Q36</f>
        <v>488.3</v>
      </c>
    </row>
    <row r="21" spans="1:15" ht="18.75">
      <c r="A21" s="64" t="s">
        <v>166</v>
      </c>
      <c r="B21" s="15" t="s">
        <v>120</v>
      </c>
      <c r="C21" s="15" t="s">
        <v>128</v>
      </c>
      <c r="D21" s="10">
        <f>'7 целевые'!F97</f>
        <v>9.6</v>
      </c>
      <c r="E21" s="10">
        <f>'7 целевые'!G97</f>
        <v>9.6</v>
      </c>
      <c r="F21" s="10">
        <f>'7 целевые'!H97</f>
        <v>0</v>
      </c>
      <c r="G21" s="10">
        <f>'7 целевые'!I97</f>
        <v>0</v>
      </c>
      <c r="H21" s="10">
        <f>'7 целевые'!J97</f>
        <v>28.4</v>
      </c>
      <c r="I21" s="10">
        <f>'7 целевые'!K97</f>
        <v>28.4</v>
      </c>
      <c r="J21" s="10">
        <f>'7 целевые'!L97</f>
        <v>0</v>
      </c>
      <c r="K21" s="10">
        <f>'7 целевые'!M97</f>
        <v>0</v>
      </c>
      <c r="L21" s="10">
        <f>'7 целевые'!N97</f>
        <v>3.9</v>
      </c>
      <c r="M21" s="10">
        <f>'7 целевые'!O97</f>
        <v>3.9</v>
      </c>
      <c r="N21" s="10">
        <f>'7 целевые'!P97</f>
        <v>0</v>
      </c>
      <c r="O21" s="10">
        <f>'7 целевые'!Q97</f>
        <v>0</v>
      </c>
    </row>
    <row r="22" spans="1:15" ht="37.5">
      <c r="A22" s="80" t="s">
        <v>200</v>
      </c>
      <c r="B22" s="15" t="s">
        <v>120</v>
      </c>
      <c r="C22" s="15" t="s">
        <v>136</v>
      </c>
      <c r="D22" s="10">
        <f>'7 целевые'!F101</f>
        <v>8146.2</v>
      </c>
      <c r="E22" s="10">
        <f>'7 целевые'!G101</f>
        <v>0</v>
      </c>
      <c r="F22" s="10">
        <f>'7 целевые'!H101</f>
        <v>7926.3</v>
      </c>
      <c r="G22" s="10">
        <f>'7 целевые'!I101</f>
        <v>219.9</v>
      </c>
      <c r="H22" s="10">
        <f>'7 целевые'!J101</f>
        <v>8146.2</v>
      </c>
      <c r="I22" s="10">
        <f>'7 целевые'!K101</f>
        <v>0</v>
      </c>
      <c r="J22" s="10">
        <f>'7 целевые'!L101</f>
        <v>7926.3</v>
      </c>
      <c r="K22" s="10">
        <f>'7 целевые'!M101</f>
        <v>219.9</v>
      </c>
      <c r="L22" s="10">
        <f>'7 целевые'!N101</f>
        <v>8146.2</v>
      </c>
      <c r="M22" s="10">
        <f>'7 целевые'!O101</f>
        <v>0</v>
      </c>
      <c r="N22" s="10">
        <f>'7 целевые'!P101</f>
        <v>7926.3</v>
      </c>
      <c r="O22" s="10">
        <f>'7 целевые'!Q101</f>
        <v>219.9</v>
      </c>
    </row>
    <row r="23" spans="1:15" ht="18.75">
      <c r="A23" s="64" t="s">
        <v>122</v>
      </c>
      <c r="B23" s="15" t="s">
        <v>120</v>
      </c>
      <c r="C23" s="15" t="s">
        <v>142</v>
      </c>
      <c r="D23" s="10">
        <f>'7 целевые'!F113</f>
        <v>6000</v>
      </c>
      <c r="E23" s="10">
        <f>'7 целевые'!G113</f>
        <v>0</v>
      </c>
      <c r="F23" s="10">
        <f>'7 целевые'!H113</f>
        <v>6000</v>
      </c>
      <c r="G23" s="10">
        <f>'7 целевые'!I113</f>
        <v>0</v>
      </c>
      <c r="H23" s="10">
        <f>'7 целевые'!J113</f>
        <v>5000</v>
      </c>
      <c r="I23" s="10">
        <f>'7 целевые'!K113</f>
        <v>0</v>
      </c>
      <c r="J23" s="10">
        <f>'7 целевые'!L113</f>
        <v>5000</v>
      </c>
      <c r="K23" s="10">
        <f>'7 целевые'!M113</f>
        <v>0</v>
      </c>
      <c r="L23" s="10">
        <f>'7 целевые'!N113</f>
        <v>5000</v>
      </c>
      <c r="M23" s="10">
        <f>'7 целевые'!O113</f>
        <v>0</v>
      </c>
      <c r="N23" s="10">
        <f>'7 целевые'!P113</f>
        <v>5000</v>
      </c>
      <c r="O23" s="10">
        <f>'7 целевые'!Q113</f>
        <v>0</v>
      </c>
    </row>
    <row r="24" spans="1:15" ht="24.75" customHeight="1">
      <c r="A24" s="64" t="s">
        <v>143</v>
      </c>
      <c r="B24" s="15" t="s">
        <v>120</v>
      </c>
      <c r="C24" s="15" t="s">
        <v>157</v>
      </c>
      <c r="D24" s="10">
        <f>'7 целевые'!F117</f>
        <v>27574.6</v>
      </c>
      <c r="E24" s="10">
        <f>'7 целевые'!G117</f>
        <v>11435.3</v>
      </c>
      <c r="F24" s="10">
        <f>'7 целевые'!H117</f>
        <v>14065.6</v>
      </c>
      <c r="G24" s="10">
        <f>'7 целевые'!I117</f>
        <v>2073.7</v>
      </c>
      <c r="H24" s="10">
        <f>'7 целевые'!J117</f>
        <v>21025.6</v>
      </c>
      <c r="I24" s="10">
        <f>'7 целевые'!K117</f>
        <v>4951.8</v>
      </c>
      <c r="J24" s="10">
        <f>'7 целевые'!L117</f>
        <v>14000.1</v>
      </c>
      <c r="K24" s="10">
        <f>'7 целевые'!M117</f>
        <v>2073.7</v>
      </c>
      <c r="L24" s="10">
        <f>'7 целевые'!N117</f>
        <v>21025.6</v>
      </c>
      <c r="M24" s="10">
        <f>'7 целевые'!O117</f>
        <v>4951.8</v>
      </c>
      <c r="N24" s="10">
        <f>'7 целевые'!P117</f>
        <v>14000.1</v>
      </c>
      <c r="O24" s="10">
        <f>'7 целевые'!Q117</f>
        <v>2073.7</v>
      </c>
    </row>
    <row r="25" spans="1:15" ht="37.5">
      <c r="A25" s="65" t="s">
        <v>206</v>
      </c>
      <c r="B25" s="12" t="s">
        <v>123</v>
      </c>
      <c r="C25" s="12" t="s">
        <v>405</v>
      </c>
      <c r="D25" s="13">
        <f>D26+D27</f>
        <v>662.1</v>
      </c>
      <c r="E25" s="13">
        <f aca="true" t="shared" si="1" ref="E25:O25">E26+E27</f>
        <v>276.6</v>
      </c>
      <c r="F25" s="13">
        <f t="shared" si="1"/>
        <v>330.8</v>
      </c>
      <c r="G25" s="13">
        <f t="shared" si="1"/>
        <v>54.699999999999996</v>
      </c>
      <c r="H25" s="13">
        <f t="shared" si="1"/>
        <v>662.1</v>
      </c>
      <c r="I25" s="13">
        <f t="shared" si="1"/>
        <v>276.6</v>
      </c>
      <c r="J25" s="13">
        <f t="shared" si="1"/>
        <v>330.8</v>
      </c>
      <c r="K25" s="13">
        <f t="shared" si="1"/>
        <v>54.699999999999996</v>
      </c>
      <c r="L25" s="13">
        <f t="shared" si="1"/>
        <v>662.1</v>
      </c>
      <c r="M25" s="13">
        <f t="shared" si="1"/>
        <v>276.6</v>
      </c>
      <c r="N25" s="13">
        <f t="shared" si="1"/>
        <v>330.8</v>
      </c>
      <c r="O25" s="13">
        <f t="shared" si="1"/>
        <v>54.699999999999996</v>
      </c>
    </row>
    <row r="26" spans="1:16" ht="43.5" customHeight="1">
      <c r="A26" s="128" t="s">
        <v>651</v>
      </c>
      <c r="B26" s="15" t="s">
        <v>123</v>
      </c>
      <c r="C26" s="15" t="s">
        <v>126</v>
      </c>
      <c r="D26" s="10">
        <f>'7 целевые'!F154</f>
        <v>314.7</v>
      </c>
      <c r="E26" s="10">
        <f>'7 целевые'!G154</f>
        <v>0</v>
      </c>
      <c r="F26" s="10">
        <f>'7 целевые'!H154</f>
        <v>260</v>
      </c>
      <c r="G26" s="10">
        <f>'7 целевые'!I154</f>
        <v>54.699999999999996</v>
      </c>
      <c r="H26" s="10">
        <f>'7 целевые'!J154</f>
        <v>314.7</v>
      </c>
      <c r="I26" s="10">
        <f>'7 целевые'!K154</f>
        <v>0</v>
      </c>
      <c r="J26" s="10">
        <f>'7 целевые'!L154</f>
        <v>260</v>
      </c>
      <c r="K26" s="10">
        <f>'7 целевые'!M154</f>
        <v>54.699999999999996</v>
      </c>
      <c r="L26" s="10">
        <f>'7 целевые'!N154</f>
        <v>314.7</v>
      </c>
      <c r="M26" s="10">
        <f>'7 целевые'!O154</f>
        <v>0</v>
      </c>
      <c r="N26" s="10">
        <f>'7 целевые'!P154</f>
        <v>260</v>
      </c>
      <c r="O26" s="10">
        <f>'7 целевые'!Q154</f>
        <v>54.699999999999996</v>
      </c>
      <c r="P26" s="99"/>
    </row>
    <row r="27" spans="1:15" ht="37.5">
      <c r="A27" s="14" t="s">
        <v>207</v>
      </c>
      <c r="B27" s="15" t="s">
        <v>123</v>
      </c>
      <c r="C27" s="15" t="s">
        <v>145</v>
      </c>
      <c r="D27" s="10">
        <f>'7 целевые'!F163</f>
        <v>347.40000000000003</v>
      </c>
      <c r="E27" s="10">
        <f>'7 целевые'!G163</f>
        <v>276.6</v>
      </c>
      <c r="F27" s="10">
        <f>'7 целевые'!H163</f>
        <v>70.80000000000001</v>
      </c>
      <c r="G27" s="10">
        <f>'7 целевые'!I163</f>
        <v>0</v>
      </c>
      <c r="H27" s="10">
        <f>'7 целевые'!J163</f>
        <v>347.40000000000003</v>
      </c>
      <c r="I27" s="10">
        <f>'7 целевые'!K163</f>
        <v>276.6</v>
      </c>
      <c r="J27" s="10">
        <f>'7 целевые'!L163</f>
        <v>70.80000000000001</v>
      </c>
      <c r="K27" s="10">
        <f>'7 целевые'!M163</f>
        <v>0</v>
      </c>
      <c r="L27" s="10">
        <f>'7 целевые'!N163</f>
        <v>347.40000000000003</v>
      </c>
      <c r="M27" s="10">
        <f>'7 целевые'!O163</f>
        <v>276.6</v>
      </c>
      <c r="N27" s="10">
        <f>'7 целевые'!P163</f>
        <v>70.80000000000001</v>
      </c>
      <c r="O27" s="10">
        <f>'7 целевые'!Q163</f>
        <v>0</v>
      </c>
    </row>
    <row r="28" spans="1:15" ht="18.75">
      <c r="A28" s="65" t="s">
        <v>127</v>
      </c>
      <c r="B28" s="12" t="s">
        <v>121</v>
      </c>
      <c r="C28" s="12" t="s">
        <v>405</v>
      </c>
      <c r="D28" s="13">
        <f>D30+D31+D29</f>
        <v>28438.399999999998</v>
      </c>
      <c r="E28" s="13">
        <f aca="true" t="shared" si="2" ref="E28:O28">E30+E31+E29</f>
        <v>15066.399999999998</v>
      </c>
      <c r="F28" s="13">
        <f t="shared" si="2"/>
        <v>13372</v>
      </c>
      <c r="G28" s="13">
        <f t="shared" si="2"/>
        <v>0</v>
      </c>
      <c r="H28" s="13">
        <f t="shared" si="2"/>
        <v>24485.999999999996</v>
      </c>
      <c r="I28" s="13">
        <f t="shared" si="2"/>
        <v>10881.1</v>
      </c>
      <c r="J28" s="13">
        <f t="shared" si="2"/>
        <v>13604.9</v>
      </c>
      <c r="K28" s="13">
        <f t="shared" si="2"/>
        <v>0</v>
      </c>
      <c r="L28" s="13">
        <f t="shared" si="2"/>
        <v>25527</v>
      </c>
      <c r="M28" s="13">
        <f t="shared" si="2"/>
        <v>11061.1</v>
      </c>
      <c r="N28" s="13">
        <f t="shared" si="2"/>
        <v>14465.9</v>
      </c>
      <c r="O28" s="13">
        <f t="shared" si="2"/>
        <v>0</v>
      </c>
    </row>
    <row r="29" spans="1:15" ht="18.75">
      <c r="A29" s="70" t="s">
        <v>604</v>
      </c>
      <c r="B29" s="15" t="s">
        <v>121</v>
      </c>
      <c r="C29" s="15" t="s">
        <v>133</v>
      </c>
      <c r="D29" s="10">
        <f>'7 целевые'!F183</f>
        <v>3201.4</v>
      </c>
      <c r="E29" s="10">
        <f>'7 целевые'!G183</f>
        <v>3105.3</v>
      </c>
      <c r="F29" s="10">
        <f>'7 целевые'!H183</f>
        <v>96.1</v>
      </c>
      <c r="G29" s="10">
        <f>'7 целевые'!I183</f>
        <v>0</v>
      </c>
      <c r="H29" s="10">
        <f>'7 целевые'!J183</f>
        <v>0</v>
      </c>
      <c r="I29" s="10">
        <f>'7 целевые'!K183</f>
        <v>0</v>
      </c>
      <c r="J29" s="10">
        <f>'7 целевые'!L183</f>
        <v>0</v>
      </c>
      <c r="K29" s="10">
        <f>'7 целевые'!M183</f>
        <v>0</v>
      </c>
      <c r="L29" s="10">
        <f>'7 целевые'!N183</f>
        <v>0</v>
      </c>
      <c r="M29" s="10">
        <f>'7 целевые'!O183</f>
        <v>0</v>
      </c>
      <c r="N29" s="10">
        <f>'7 целевые'!P183</f>
        <v>0</v>
      </c>
      <c r="O29" s="10">
        <f>'7 целевые'!Q183</f>
        <v>0</v>
      </c>
    </row>
    <row r="30" spans="1:15" ht="22.5" customHeight="1">
      <c r="A30" s="64" t="s">
        <v>158</v>
      </c>
      <c r="B30" s="15" t="s">
        <v>121</v>
      </c>
      <c r="C30" s="15" t="s">
        <v>125</v>
      </c>
      <c r="D30" s="10">
        <f>'7 целевые'!F189</f>
        <v>22885.899999999998</v>
      </c>
      <c r="E30" s="10">
        <f>'7 целевые'!G189</f>
        <v>9856.9</v>
      </c>
      <c r="F30" s="10">
        <f>'7 целевые'!H189</f>
        <v>13029</v>
      </c>
      <c r="G30" s="10">
        <f>'7 целевые'!I189</f>
        <v>0</v>
      </c>
      <c r="H30" s="10">
        <f>'7 целевые'!J189</f>
        <v>23334.899999999998</v>
      </c>
      <c r="I30" s="10">
        <f>'7 целевые'!K189</f>
        <v>9856.9</v>
      </c>
      <c r="J30" s="10">
        <f>'7 целевые'!L189</f>
        <v>13478</v>
      </c>
      <c r="K30" s="10">
        <f>'7 целевые'!M189</f>
        <v>0</v>
      </c>
      <c r="L30" s="10">
        <f>'7 целевые'!N189</f>
        <v>24175.9</v>
      </c>
      <c r="M30" s="10">
        <f>'7 целевые'!O189</f>
        <v>9856.9</v>
      </c>
      <c r="N30" s="10">
        <f>'7 целевые'!P189</f>
        <v>14319</v>
      </c>
      <c r="O30" s="10">
        <f>'7 целевые'!Q189</f>
        <v>0</v>
      </c>
    </row>
    <row r="31" spans="1:15" ht="21.75" customHeight="1">
      <c r="A31" s="14" t="s">
        <v>169</v>
      </c>
      <c r="B31" s="15" t="s">
        <v>121</v>
      </c>
      <c r="C31" s="15" t="s">
        <v>170</v>
      </c>
      <c r="D31" s="10">
        <f>'7 целевые'!F203</f>
        <v>2351.1</v>
      </c>
      <c r="E31" s="10">
        <f>'7 целевые'!G203</f>
        <v>2104.2</v>
      </c>
      <c r="F31" s="10">
        <f>'7 целевые'!H203</f>
        <v>246.89999999999998</v>
      </c>
      <c r="G31" s="10">
        <f>'7 целевые'!I203</f>
        <v>0</v>
      </c>
      <c r="H31" s="10">
        <f>'7 целевые'!J203</f>
        <v>1151.1000000000001</v>
      </c>
      <c r="I31" s="10">
        <f>'7 целевые'!K203</f>
        <v>1024.2</v>
      </c>
      <c r="J31" s="10">
        <f>'7 целевые'!L203</f>
        <v>126.9</v>
      </c>
      <c r="K31" s="10">
        <f>'7 целевые'!M203</f>
        <v>0</v>
      </c>
      <c r="L31" s="10">
        <f>'7 целевые'!N203</f>
        <v>1351.1000000000001</v>
      </c>
      <c r="M31" s="10">
        <f>'7 целевые'!O203</f>
        <v>1204.2</v>
      </c>
      <c r="N31" s="10">
        <f>'7 целевые'!P203</f>
        <v>146.89999999999998</v>
      </c>
      <c r="O31" s="10">
        <f>'7 целевые'!Q203</f>
        <v>0</v>
      </c>
    </row>
    <row r="32" spans="1:15" ht="26.25" customHeight="1">
      <c r="A32" s="65" t="s">
        <v>164</v>
      </c>
      <c r="B32" s="12" t="s">
        <v>128</v>
      </c>
      <c r="C32" s="12" t="s">
        <v>405</v>
      </c>
      <c r="D32" s="13">
        <f>D33+D34+D35</f>
        <v>2196.7</v>
      </c>
      <c r="E32" s="13">
        <f aca="true" t="shared" si="3" ref="E32:O32">E33+E34+E35</f>
        <v>1600.6</v>
      </c>
      <c r="F32" s="13">
        <f t="shared" si="3"/>
        <v>418.2</v>
      </c>
      <c r="G32" s="13">
        <f t="shared" si="3"/>
        <v>177.9</v>
      </c>
      <c r="H32" s="13">
        <f t="shared" si="3"/>
        <v>2122.8</v>
      </c>
      <c r="I32" s="13">
        <f t="shared" si="3"/>
        <v>1145.3</v>
      </c>
      <c r="J32" s="13">
        <f t="shared" si="3"/>
        <v>850.2</v>
      </c>
      <c r="K32" s="13">
        <f t="shared" si="3"/>
        <v>127.3</v>
      </c>
      <c r="L32" s="13">
        <f t="shared" si="3"/>
        <v>2222.8</v>
      </c>
      <c r="M32" s="13">
        <f t="shared" si="3"/>
        <v>1145.3</v>
      </c>
      <c r="N32" s="13">
        <f t="shared" si="3"/>
        <v>950.2</v>
      </c>
      <c r="O32" s="13">
        <f t="shared" si="3"/>
        <v>127.3</v>
      </c>
    </row>
    <row r="33" spans="1:15" ht="22.5" customHeight="1">
      <c r="A33" s="64" t="s">
        <v>165</v>
      </c>
      <c r="B33" s="15" t="s">
        <v>128</v>
      </c>
      <c r="C33" s="15" t="s">
        <v>120</v>
      </c>
      <c r="D33" s="10">
        <f>'7 целевые'!F222</f>
        <v>210.2</v>
      </c>
      <c r="E33" s="10">
        <f>'7 целевые'!G222</f>
        <v>0</v>
      </c>
      <c r="F33" s="10">
        <f>'7 целевые'!H222</f>
        <v>210.2</v>
      </c>
      <c r="G33" s="10">
        <f>'7 целевые'!I222</f>
        <v>0</v>
      </c>
      <c r="H33" s="10">
        <f>'7 целевые'!J222</f>
        <v>710.2</v>
      </c>
      <c r="I33" s="10">
        <f>'7 целевые'!K222</f>
        <v>0</v>
      </c>
      <c r="J33" s="10">
        <f>'7 целевые'!L222</f>
        <v>710.2</v>
      </c>
      <c r="K33" s="10">
        <f>'7 целевые'!M222</f>
        <v>0</v>
      </c>
      <c r="L33" s="10">
        <f>'7 целевые'!N222</f>
        <v>710.2</v>
      </c>
      <c r="M33" s="10">
        <f>'7 целевые'!O222</f>
        <v>0</v>
      </c>
      <c r="N33" s="10">
        <f>'7 целевые'!P222</f>
        <v>710.2</v>
      </c>
      <c r="O33" s="10">
        <f>'7 целевые'!Q222</f>
        <v>0</v>
      </c>
    </row>
    <row r="34" spans="1:15" ht="21" customHeight="1">
      <c r="A34" s="14" t="s">
        <v>156</v>
      </c>
      <c r="B34" s="15" t="s">
        <v>128</v>
      </c>
      <c r="C34" s="15" t="s">
        <v>124</v>
      </c>
      <c r="D34" s="10">
        <f>'7 целевые'!F230</f>
        <v>208</v>
      </c>
      <c r="E34" s="10">
        <f>'7 целевые'!G230</f>
        <v>0</v>
      </c>
      <c r="F34" s="10">
        <f>'7 целевые'!H230</f>
        <v>208</v>
      </c>
      <c r="G34" s="10">
        <f>'7 целевые'!I230</f>
        <v>0</v>
      </c>
      <c r="H34" s="10">
        <f>'7 целевые'!J230</f>
        <v>140</v>
      </c>
      <c r="I34" s="10">
        <f>'7 целевые'!K230</f>
        <v>0</v>
      </c>
      <c r="J34" s="10">
        <f>'7 целевые'!L230</f>
        <v>140</v>
      </c>
      <c r="K34" s="10">
        <f>'7 целевые'!M230</f>
        <v>0</v>
      </c>
      <c r="L34" s="10">
        <f>'7 целевые'!N230</f>
        <v>240</v>
      </c>
      <c r="M34" s="10">
        <f>'7 целевые'!O230</f>
        <v>0</v>
      </c>
      <c r="N34" s="10">
        <f>'7 целевые'!P230</f>
        <v>240</v>
      </c>
      <c r="O34" s="10">
        <f>'7 целевые'!Q230</f>
        <v>0</v>
      </c>
    </row>
    <row r="35" spans="1:15" ht="18" customHeight="1">
      <c r="A35" s="64" t="s">
        <v>421</v>
      </c>
      <c r="B35" s="15" t="s">
        <v>128</v>
      </c>
      <c r="C35" s="15" t="s">
        <v>123</v>
      </c>
      <c r="D35" s="10">
        <f>'7 целевые'!F243</f>
        <v>1778.5</v>
      </c>
      <c r="E35" s="10">
        <f>'7 целевые'!G243</f>
        <v>1600.6</v>
      </c>
      <c r="F35" s="10">
        <f>'7 целевые'!H243</f>
        <v>0</v>
      </c>
      <c r="G35" s="10">
        <f>'7 целевые'!I243</f>
        <v>177.9</v>
      </c>
      <c r="H35" s="10">
        <f>'7 целевые'!J243</f>
        <v>1272.6</v>
      </c>
      <c r="I35" s="10">
        <f>'7 целевые'!K243</f>
        <v>1145.3</v>
      </c>
      <c r="J35" s="10">
        <f>'7 целевые'!L243</f>
        <v>0</v>
      </c>
      <c r="K35" s="10">
        <f>'7 целевые'!M243</f>
        <v>127.3</v>
      </c>
      <c r="L35" s="10">
        <f>'7 целевые'!N243</f>
        <v>1272.6</v>
      </c>
      <c r="M35" s="10">
        <f>'7 целевые'!O243</f>
        <v>1145.3</v>
      </c>
      <c r="N35" s="10">
        <f>'7 целевые'!P243</f>
        <v>0</v>
      </c>
      <c r="O35" s="10">
        <f>'7 целевые'!Q243</f>
        <v>127.3</v>
      </c>
    </row>
    <row r="36" spans="1:15" ht="18.75">
      <c r="A36" s="65" t="s">
        <v>140</v>
      </c>
      <c r="B36" s="12" t="s">
        <v>136</v>
      </c>
      <c r="C36" s="12" t="s">
        <v>405</v>
      </c>
      <c r="D36" s="13">
        <f>D37</f>
        <v>497.29999999999995</v>
      </c>
      <c r="E36" s="13">
        <f aca="true" t="shared" si="4" ref="E36:O36">E37</f>
        <v>237.29999999999998</v>
      </c>
      <c r="F36" s="13">
        <f t="shared" si="4"/>
        <v>260</v>
      </c>
      <c r="G36" s="13">
        <f t="shared" si="4"/>
        <v>0</v>
      </c>
      <c r="H36" s="13">
        <f t="shared" si="4"/>
        <v>788.9</v>
      </c>
      <c r="I36" s="13">
        <f t="shared" si="4"/>
        <v>238.89999999999998</v>
      </c>
      <c r="J36" s="13">
        <f t="shared" si="4"/>
        <v>550</v>
      </c>
      <c r="K36" s="13">
        <f t="shared" si="4"/>
        <v>0</v>
      </c>
      <c r="L36" s="13">
        <f t="shared" si="4"/>
        <v>889</v>
      </c>
      <c r="M36" s="13">
        <f t="shared" si="4"/>
        <v>239</v>
      </c>
      <c r="N36" s="13">
        <f t="shared" si="4"/>
        <v>650</v>
      </c>
      <c r="O36" s="13">
        <f t="shared" si="4"/>
        <v>0</v>
      </c>
    </row>
    <row r="37" spans="1:15" ht="18.75">
      <c r="A37" s="64" t="s">
        <v>163</v>
      </c>
      <c r="B37" s="15" t="s">
        <v>136</v>
      </c>
      <c r="C37" s="15" t="s">
        <v>128</v>
      </c>
      <c r="D37" s="10">
        <f>'7 целевые'!F251</f>
        <v>497.29999999999995</v>
      </c>
      <c r="E37" s="10">
        <f>'7 целевые'!G251</f>
        <v>237.29999999999998</v>
      </c>
      <c r="F37" s="10">
        <f>'7 целевые'!H251</f>
        <v>260</v>
      </c>
      <c r="G37" s="10">
        <f>'7 целевые'!I251</f>
        <v>0</v>
      </c>
      <c r="H37" s="10">
        <f>'7 целевые'!J251</f>
        <v>788.9</v>
      </c>
      <c r="I37" s="10">
        <f>'7 целевые'!K251</f>
        <v>238.89999999999998</v>
      </c>
      <c r="J37" s="10">
        <f>'7 целевые'!L251</f>
        <v>550</v>
      </c>
      <c r="K37" s="10">
        <f>'7 целевые'!M251</f>
        <v>0</v>
      </c>
      <c r="L37" s="10">
        <f>'7 целевые'!N251</f>
        <v>889</v>
      </c>
      <c r="M37" s="10">
        <f>'7 целевые'!O251</f>
        <v>239</v>
      </c>
      <c r="N37" s="10">
        <f>'7 целевые'!P251</f>
        <v>650</v>
      </c>
      <c r="O37" s="10">
        <f>'7 целевые'!Q251</f>
        <v>0</v>
      </c>
    </row>
    <row r="38" spans="1:15" ht="18.75">
      <c r="A38" s="65" t="s">
        <v>130</v>
      </c>
      <c r="B38" s="12" t="s">
        <v>129</v>
      </c>
      <c r="C38" s="12" t="s">
        <v>405</v>
      </c>
      <c r="D38" s="13">
        <f aca="true" t="shared" si="5" ref="D38:O38">D39+D40+D41+D42+D43</f>
        <v>535000.4</v>
      </c>
      <c r="E38" s="13">
        <f t="shared" si="5"/>
        <v>344995.89999999997</v>
      </c>
      <c r="F38" s="13">
        <f t="shared" si="5"/>
        <v>190004.50000000003</v>
      </c>
      <c r="G38" s="13">
        <f t="shared" si="5"/>
        <v>0</v>
      </c>
      <c r="H38" s="13">
        <f t="shared" si="5"/>
        <v>563316</v>
      </c>
      <c r="I38" s="13">
        <f t="shared" si="5"/>
        <v>369677.7</v>
      </c>
      <c r="J38" s="13">
        <f t="shared" si="5"/>
        <v>193638.30000000002</v>
      </c>
      <c r="K38" s="13">
        <f t="shared" si="5"/>
        <v>0</v>
      </c>
      <c r="L38" s="13">
        <f t="shared" si="5"/>
        <v>500882.9</v>
      </c>
      <c r="M38" s="13">
        <f t="shared" si="5"/>
        <v>305416.2</v>
      </c>
      <c r="N38" s="13">
        <f t="shared" si="5"/>
        <v>195466.7</v>
      </c>
      <c r="O38" s="13">
        <f t="shared" si="5"/>
        <v>0</v>
      </c>
    </row>
    <row r="39" spans="1:15" ht="18.75">
      <c r="A39" s="64" t="s">
        <v>131</v>
      </c>
      <c r="B39" s="15" t="s">
        <v>129</v>
      </c>
      <c r="C39" s="15" t="s">
        <v>120</v>
      </c>
      <c r="D39" s="10">
        <f>'7 целевые'!F266</f>
        <v>133884.1</v>
      </c>
      <c r="E39" s="10">
        <f>'7 целевые'!G266</f>
        <v>99724.6</v>
      </c>
      <c r="F39" s="10">
        <f>'7 целевые'!H266</f>
        <v>34159.5</v>
      </c>
      <c r="G39" s="10">
        <f>'7 целевые'!I266</f>
        <v>0</v>
      </c>
      <c r="H39" s="10">
        <f>'7 целевые'!J266</f>
        <v>134090.2</v>
      </c>
      <c r="I39" s="10">
        <f>'7 целевые'!K266</f>
        <v>99724.6</v>
      </c>
      <c r="J39" s="10">
        <f>'7 целевые'!L266</f>
        <v>34365.6</v>
      </c>
      <c r="K39" s="10">
        <f>'7 целевые'!M266</f>
        <v>0</v>
      </c>
      <c r="L39" s="10">
        <f>'7 целевые'!N266</f>
        <v>135090.2</v>
      </c>
      <c r="M39" s="10">
        <f>'7 целевые'!O266</f>
        <v>99724.6</v>
      </c>
      <c r="N39" s="10">
        <f>'7 целевые'!P266</f>
        <v>35365.6</v>
      </c>
      <c r="O39" s="10">
        <f>'7 целевые'!Q266</f>
        <v>0</v>
      </c>
    </row>
    <row r="40" spans="1:15" ht="18.75">
      <c r="A40" s="8" t="s">
        <v>109</v>
      </c>
      <c r="B40" s="15" t="s">
        <v>129</v>
      </c>
      <c r="C40" s="15" t="s">
        <v>124</v>
      </c>
      <c r="D40" s="10">
        <f>'7 целевые'!F279</f>
        <v>279542.80000000005</v>
      </c>
      <c r="E40" s="10">
        <f>'7 целевые'!G279</f>
        <v>205302.5</v>
      </c>
      <c r="F40" s="10">
        <f>'7 целевые'!H279</f>
        <v>74240.3</v>
      </c>
      <c r="G40" s="10">
        <f>'7 целевые'!I279</f>
        <v>0</v>
      </c>
      <c r="H40" s="10">
        <f>'7 целевые'!J279</f>
        <v>306689.00000000006</v>
      </c>
      <c r="I40" s="10">
        <f>'7 целевые'!K279</f>
        <v>229984.3</v>
      </c>
      <c r="J40" s="10">
        <f>'7 целевые'!L279</f>
        <v>76704.70000000001</v>
      </c>
      <c r="K40" s="10">
        <f>'7 целевые'!M279</f>
        <v>0</v>
      </c>
      <c r="L40" s="10">
        <f>'7 целевые'!N279</f>
        <v>281117</v>
      </c>
      <c r="M40" s="10">
        <f>'7 целевые'!O279</f>
        <v>204060.4</v>
      </c>
      <c r="N40" s="10">
        <f>'7 целевые'!P279</f>
        <v>77056.6</v>
      </c>
      <c r="O40" s="10">
        <f>'7 целевые'!Q279</f>
        <v>0</v>
      </c>
    </row>
    <row r="41" spans="1:15" ht="18.75">
      <c r="A41" s="64" t="s">
        <v>106</v>
      </c>
      <c r="B41" s="15" t="s">
        <v>129</v>
      </c>
      <c r="C41" s="15" t="s">
        <v>123</v>
      </c>
      <c r="D41" s="10">
        <f>'7 целевые'!F317</f>
        <v>26940.9</v>
      </c>
      <c r="E41" s="10">
        <f>'7 целевые'!G317</f>
        <v>0</v>
      </c>
      <c r="F41" s="10">
        <f>'7 целевые'!H317</f>
        <v>26940.9</v>
      </c>
      <c r="G41" s="10">
        <f>'7 целевые'!I317</f>
        <v>0</v>
      </c>
      <c r="H41" s="10">
        <f>'7 целевые'!J317</f>
        <v>27236</v>
      </c>
      <c r="I41" s="10">
        <f>'7 целевые'!K317</f>
        <v>0</v>
      </c>
      <c r="J41" s="10">
        <f>'7 целевые'!L317</f>
        <v>27236</v>
      </c>
      <c r="K41" s="10">
        <f>'7 целевые'!M317</f>
        <v>0</v>
      </c>
      <c r="L41" s="10">
        <f>'7 целевые'!N317</f>
        <v>27918</v>
      </c>
      <c r="M41" s="10">
        <f>'7 целевые'!O317</f>
        <v>0</v>
      </c>
      <c r="N41" s="10">
        <f>'7 целевые'!P317</f>
        <v>27918</v>
      </c>
      <c r="O41" s="10">
        <f>'7 целевые'!Q317</f>
        <v>0</v>
      </c>
    </row>
    <row r="42" spans="1:15" ht="18.75">
      <c r="A42" s="64" t="s">
        <v>108</v>
      </c>
      <c r="B42" s="15" t="s">
        <v>129</v>
      </c>
      <c r="C42" s="15" t="s">
        <v>129</v>
      </c>
      <c r="D42" s="10">
        <f>'7 целевые'!F337</f>
        <v>5423.200000000001</v>
      </c>
      <c r="E42" s="10">
        <f>'7 целевые'!G337</f>
        <v>1500</v>
      </c>
      <c r="F42" s="10">
        <f>'7 целевые'!H337</f>
        <v>3923.2000000000003</v>
      </c>
      <c r="G42" s="10">
        <f>'7 целевые'!I337</f>
        <v>0</v>
      </c>
      <c r="H42" s="10">
        <f>'7 целевые'!J337</f>
        <v>5463.6</v>
      </c>
      <c r="I42" s="10">
        <f>'7 целевые'!K337</f>
        <v>1500</v>
      </c>
      <c r="J42" s="10">
        <f>'7 целевые'!L337</f>
        <v>3963.6</v>
      </c>
      <c r="K42" s="10">
        <f>'7 целевые'!M337</f>
        <v>0</v>
      </c>
      <c r="L42" s="10">
        <f>'7 целевые'!N337</f>
        <v>5504</v>
      </c>
      <c r="M42" s="10">
        <f>'7 целевые'!O337</f>
        <v>1500</v>
      </c>
      <c r="N42" s="10">
        <f>'7 целевые'!P337</f>
        <v>4004</v>
      </c>
      <c r="O42" s="10">
        <f>'7 целевые'!Q337</f>
        <v>0</v>
      </c>
    </row>
    <row r="43" spans="1:15" ht="18.75">
      <c r="A43" s="64" t="s">
        <v>153</v>
      </c>
      <c r="B43" s="15" t="s">
        <v>129</v>
      </c>
      <c r="C43" s="15" t="s">
        <v>125</v>
      </c>
      <c r="D43" s="10">
        <f>'7 целевые'!F374</f>
        <v>89209.4</v>
      </c>
      <c r="E43" s="10">
        <f>'7 целевые'!G374</f>
        <v>38468.799999999996</v>
      </c>
      <c r="F43" s="10">
        <f>'7 целевые'!H374</f>
        <v>50740.600000000006</v>
      </c>
      <c r="G43" s="10">
        <f>'7 целевые'!I374</f>
        <v>0</v>
      </c>
      <c r="H43" s="10">
        <f>'7 целевые'!J374</f>
        <v>89837.2</v>
      </c>
      <c r="I43" s="10">
        <f>'7 целевые'!K374</f>
        <v>38468.799999999996</v>
      </c>
      <c r="J43" s="10">
        <f>'7 целевые'!L374</f>
        <v>51368.4</v>
      </c>
      <c r="K43" s="10">
        <f>'7 целевые'!M374</f>
        <v>0</v>
      </c>
      <c r="L43" s="10">
        <f>'7 целевые'!N374</f>
        <v>51253.700000000004</v>
      </c>
      <c r="M43" s="10">
        <f>'7 целевые'!O374</f>
        <v>131.2</v>
      </c>
      <c r="N43" s="10">
        <f>'7 целевые'!P374</f>
        <v>51122.50000000001</v>
      </c>
      <c r="O43" s="10">
        <f>'7 целевые'!Q374</f>
        <v>0</v>
      </c>
    </row>
    <row r="44" spans="1:15" ht="23.25" customHeight="1">
      <c r="A44" s="67" t="s">
        <v>404</v>
      </c>
      <c r="B44" s="12" t="s">
        <v>133</v>
      </c>
      <c r="C44" s="12" t="s">
        <v>405</v>
      </c>
      <c r="D44" s="13">
        <f>D45+D46</f>
        <v>37504.4</v>
      </c>
      <c r="E44" s="13">
        <f aca="true" t="shared" si="6" ref="E44:O44">E45+E46</f>
        <v>1712.5</v>
      </c>
      <c r="F44" s="13">
        <f t="shared" si="6"/>
        <v>35691.9</v>
      </c>
      <c r="G44" s="13">
        <f t="shared" si="6"/>
        <v>100</v>
      </c>
      <c r="H44" s="13">
        <f t="shared" si="6"/>
        <v>37977.4</v>
      </c>
      <c r="I44" s="13">
        <f t="shared" si="6"/>
        <v>1712.5</v>
      </c>
      <c r="J44" s="13">
        <f t="shared" si="6"/>
        <v>36164.9</v>
      </c>
      <c r="K44" s="13">
        <f t="shared" si="6"/>
        <v>100</v>
      </c>
      <c r="L44" s="13">
        <f t="shared" si="6"/>
        <v>38450.4</v>
      </c>
      <c r="M44" s="13">
        <f t="shared" si="6"/>
        <v>1712.5</v>
      </c>
      <c r="N44" s="13">
        <f t="shared" si="6"/>
        <v>36637.9</v>
      </c>
      <c r="O44" s="13">
        <f t="shared" si="6"/>
        <v>100</v>
      </c>
    </row>
    <row r="45" spans="1:15" ht="21.75" customHeight="1">
      <c r="A45" s="64" t="s">
        <v>134</v>
      </c>
      <c r="B45" s="15" t="s">
        <v>133</v>
      </c>
      <c r="C45" s="15" t="s">
        <v>120</v>
      </c>
      <c r="D45" s="10">
        <f>'7 целевые'!F422</f>
        <v>33442.8</v>
      </c>
      <c r="E45" s="10">
        <f>'7 целевые'!G422</f>
        <v>1712.5</v>
      </c>
      <c r="F45" s="10">
        <f>'7 целевые'!H422</f>
        <v>31630.3</v>
      </c>
      <c r="G45" s="10">
        <f>'7 целевые'!I422</f>
        <v>100</v>
      </c>
      <c r="H45" s="10">
        <f>'7 целевые'!J422</f>
        <v>33915.8</v>
      </c>
      <c r="I45" s="10">
        <f>'7 целевые'!K422</f>
        <v>1712.5</v>
      </c>
      <c r="J45" s="10">
        <f>'7 целевые'!L422</f>
        <v>32103.300000000003</v>
      </c>
      <c r="K45" s="10">
        <f>'7 целевые'!M422</f>
        <v>100</v>
      </c>
      <c r="L45" s="10">
        <f>'7 целевые'!N422</f>
        <v>34388.8</v>
      </c>
      <c r="M45" s="10">
        <f>'7 целевые'!O422</f>
        <v>1712.5</v>
      </c>
      <c r="N45" s="10">
        <f>'7 целевые'!P422</f>
        <v>32576.300000000003</v>
      </c>
      <c r="O45" s="10">
        <f>'7 целевые'!Q422</f>
        <v>100</v>
      </c>
    </row>
    <row r="46" spans="1:15" ht="23.25" customHeight="1">
      <c r="A46" s="64" t="s">
        <v>161</v>
      </c>
      <c r="B46" s="15" t="s">
        <v>133</v>
      </c>
      <c r="C46" s="15" t="s">
        <v>121</v>
      </c>
      <c r="D46" s="10">
        <f>'7 целевые'!F461</f>
        <v>4061.5999999999995</v>
      </c>
      <c r="E46" s="10">
        <f>'7 целевые'!G461</f>
        <v>0</v>
      </c>
      <c r="F46" s="10">
        <f>'7 целевые'!H461</f>
        <v>4061.5999999999995</v>
      </c>
      <c r="G46" s="10">
        <f>'7 целевые'!I461</f>
        <v>0</v>
      </c>
      <c r="H46" s="10">
        <f>'7 целевые'!J461</f>
        <v>4061.5999999999995</v>
      </c>
      <c r="I46" s="10">
        <f>'7 целевые'!K461</f>
        <v>0</v>
      </c>
      <c r="J46" s="10">
        <f>'7 целевые'!L461</f>
        <v>4061.5999999999995</v>
      </c>
      <c r="K46" s="10">
        <f>'7 целевые'!M461</f>
        <v>0</v>
      </c>
      <c r="L46" s="10">
        <f>'7 целевые'!N461</f>
        <v>4061.5999999999995</v>
      </c>
      <c r="M46" s="10">
        <f>'7 целевые'!O461</f>
        <v>0</v>
      </c>
      <c r="N46" s="10">
        <f>'7 целевые'!P461</f>
        <v>4061.5999999999995</v>
      </c>
      <c r="O46" s="10">
        <f>'7 целевые'!Q461</f>
        <v>0</v>
      </c>
    </row>
    <row r="47" spans="1:15" ht="18.75">
      <c r="A47" s="65" t="s">
        <v>151</v>
      </c>
      <c r="B47" s="12" t="s">
        <v>125</v>
      </c>
      <c r="C47" s="12" t="s">
        <v>405</v>
      </c>
      <c r="D47" s="13">
        <f>D48+D49</f>
        <v>953.5</v>
      </c>
      <c r="E47" s="13">
        <f aca="true" t="shared" si="7" ref="E47:O47">E48+E49</f>
        <v>551.5</v>
      </c>
      <c r="F47" s="13">
        <f t="shared" si="7"/>
        <v>402</v>
      </c>
      <c r="G47" s="13">
        <f t="shared" si="7"/>
        <v>0</v>
      </c>
      <c r="H47" s="13">
        <f t="shared" si="7"/>
        <v>953.5</v>
      </c>
      <c r="I47" s="13">
        <f t="shared" si="7"/>
        <v>551.5</v>
      </c>
      <c r="J47" s="13">
        <f t="shared" si="7"/>
        <v>402</v>
      </c>
      <c r="K47" s="13">
        <f t="shared" si="7"/>
        <v>0</v>
      </c>
      <c r="L47" s="13">
        <f t="shared" si="7"/>
        <v>953.5</v>
      </c>
      <c r="M47" s="13">
        <f t="shared" si="7"/>
        <v>551.5</v>
      </c>
      <c r="N47" s="13">
        <f t="shared" si="7"/>
        <v>402</v>
      </c>
      <c r="O47" s="13">
        <f t="shared" si="7"/>
        <v>0</v>
      </c>
    </row>
    <row r="48" spans="1:15" ht="18.75">
      <c r="A48" s="64" t="s">
        <v>187</v>
      </c>
      <c r="B48" s="15" t="s">
        <v>125</v>
      </c>
      <c r="C48" s="15" t="s">
        <v>129</v>
      </c>
      <c r="D48" s="10">
        <f>'7 целевые'!F481</f>
        <v>551.5</v>
      </c>
      <c r="E48" s="10">
        <f>'7 целевые'!G481</f>
        <v>551.5</v>
      </c>
      <c r="F48" s="10">
        <f>'7 целевые'!H481</f>
        <v>0</v>
      </c>
      <c r="G48" s="10">
        <f>'7 целевые'!I481</f>
        <v>0</v>
      </c>
      <c r="H48" s="10">
        <f>'7 целевые'!J481</f>
        <v>551.5</v>
      </c>
      <c r="I48" s="10">
        <f>'7 целевые'!K481</f>
        <v>551.5</v>
      </c>
      <c r="J48" s="10">
        <f>'7 целевые'!L481</f>
        <v>0</v>
      </c>
      <c r="K48" s="10">
        <f>'7 целевые'!M481</f>
        <v>0</v>
      </c>
      <c r="L48" s="10">
        <f>'7 целевые'!N481</f>
        <v>551.5</v>
      </c>
      <c r="M48" s="10">
        <f>'7 целевые'!O481</f>
        <v>551.5</v>
      </c>
      <c r="N48" s="10">
        <f>'7 целевые'!P481</f>
        <v>0</v>
      </c>
      <c r="O48" s="10">
        <f>'7 целевые'!Q481</f>
        <v>0</v>
      </c>
    </row>
    <row r="49" spans="1:15" ht="18.75">
      <c r="A49" s="14" t="s">
        <v>230</v>
      </c>
      <c r="B49" s="15" t="s">
        <v>125</v>
      </c>
      <c r="C49" s="15" t="s">
        <v>125</v>
      </c>
      <c r="D49" s="10">
        <f>'7 целевые'!F487</f>
        <v>402</v>
      </c>
      <c r="E49" s="10">
        <f>'7 целевые'!G487</f>
        <v>0</v>
      </c>
      <c r="F49" s="10">
        <f>'7 целевые'!H487</f>
        <v>402</v>
      </c>
      <c r="G49" s="10">
        <f>'7 целевые'!I487</f>
        <v>0</v>
      </c>
      <c r="H49" s="10">
        <f>'7 целевые'!J487</f>
        <v>402</v>
      </c>
      <c r="I49" s="10">
        <f>'7 целевые'!K487</f>
        <v>0</v>
      </c>
      <c r="J49" s="10">
        <f>'7 целевые'!L487</f>
        <v>402</v>
      </c>
      <c r="K49" s="10">
        <f>'7 целевые'!M487</f>
        <v>0</v>
      </c>
      <c r="L49" s="10">
        <f>'7 целевые'!N487</f>
        <v>402</v>
      </c>
      <c r="M49" s="10">
        <f>'7 целевые'!O487</f>
        <v>0</v>
      </c>
      <c r="N49" s="10">
        <f>'7 целевые'!P487</f>
        <v>402</v>
      </c>
      <c r="O49" s="10">
        <f>'7 целевые'!Q487</f>
        <v>0</v>
      </c>
    </row>
    <row r="50" spans="1:15" ht="18.75">
      <c r="A50" s="65" t="s">
        <v>137</v>
      </c>
      <c r="B50" s="12" t="s">
        <v>126</v>
      </c>
      <c r="C50" s="12" t="s">
        <v>405</v>
      </c>
      <c r="D50" s="13">
        <f>D51+D52+D53+D54</f>
        <v>33802</v>
      </c>
      <c r="E50" s="13">
        <f aca="true" t="shared" si="8" ref="E50:O50">E51+E52+E53+E54</f>
        <v>30329.699999999997</v>
      </c>
      <c r="F50" s="13">
        <f t="shared" si="8"/>
        <v>3472.3</v>
      </c>
      <c r="G50" s="13">
        <f t="shared" si="8"/>
        <v>0</v>
      </c>
      <c r="H50" s="13">
        <f t="shared" si="8"/>
        <v>31409.500000000004</v>
      </c>
      <c r="I50" s="13">
        <f t="shared" si="8"/>
        <v>28062.3</v>
      </c>
      <c r="J50" s="13">
        <f t="shared" si="8"/>
        <v>3347.2</v>
      </c>
      <c r="K50" s="13">
        <f t="shared" si="8"/>
        <v>0</v>
      </c>
      <c r="L50" s="13">
        <f t="shared" si="8"/>
        <v>31340.400000000005</v>
      </c>
      <c r="M50" s="13">
        <f t="shared" si="8"/>
        <v>28014.500000000004</v>
      </c>
      <c r="N50" s="13">
        <f t="shared" si="8"/>
        <v>3325.9</v>
      </c>
      <c r="O50" s="13">
        <f t="shared" si="8"/>
        <v>0</v>
      </c>
    </row>
    <row r="51" spans="1:15" ht="18.75">
      <c r="A51" s="64" t="s">
        <v>141</v>
      </c>
      <c r="B51" s="15" t="s">
        <v>126</v>
      </c>
      <c r="C51" s="15" t="s">
        <v>120</v>
      </c>
      <c r="D51" s="10">
        <f>'7 целевые'!F496</f>
        <v>1680.4</v>
      </c>
      <c r="E51" s="10">
        <f>'7 целевые'!G496</f>
        <v>0</v>
      </c>
      <c r="F51" s="10">
        <f>'7 целевые'!H496</f>
        <v>1680.4</v>
      </c>
      <c r="G51" s="10">
        <f>'7 целевые'!I496</f>
        <v>0</v>
      </c>
      <c r="H51" s="10">
        <f>'7 целевые'!J496</f>
        <v>1680.4</v>
      </c>
      <c r="I51" s="10">
        <f>'7 целевые'!K496</f>
        <v>0</v>
      </c>
      <c r="J51" s="10">
        <f>'7 целевые'!L496</f>
        <v>1680.4</v>
      </c>
      <c r="K51" s="10">
        <f>'7 целевые'!M496</f>
        <v>0</v>
      </c>
      <c r="L51" s="10">
        <f>'7 целевые'!N496</f>
        <v>1680.4</v>
      </c>
      <c r="M51" s="10">
        <f>'7 целевые'!O496</f>
        <v>0</v>
      </c>
      <c r="N51" s="10">
        <f>'7 целевые'!P496</f>
        <v>1680.4</v>
      </c>
      <c r="O51" s="10">
        <f>'7 целевые'!Q496</f>
        <v>0</v>
      </c>
    </row>
    <row r="52" spans="1:15" ht="18.75">
      <c r="A52" s="64" t="s">
        <v>138</v>
      </c>
      <c r="B52" s="15" t="s">
        <v>126</v>
      </c>
      <c r="C52" s="15" t="s">
        <v>123</v>
      </c>
      <c r="D52" s="10">
        <f>'7 целевые'!F503</f>
        <v>26641.4</v>
      </c>
      <c r="E52" s="10">
        <f>'7 целевые'!G503</f>
        <v>25150.999999999996</v>
      </c>
      <c r="F52" s="10">
        <f>'7 целевые'!H503</f>
        <v>1490.3999999999999</v>
      </c>
      <c r="G52" s="10">
        <f>'7 целевые'!I503</f>
        <v>0</v>
      </c>
      <c r="H52" s="10">
        <f>'7 целевые'!J503</f>
        <v>24248.9</v>
      </c>
      <c r="I52" s="10">
        <f>'7 целевые'!K503</f>
        <v>22883.6</v>
      </c>
      <c r="J52" s="10">
        <f>'7 целевые'!L503</f>
        <v>1365.3</v>
      </c>
      <c r="K52" s="10">
        <f>'7 целевые'!M503</f>
        <v>0</v>
      </c>
      <c r="L52" s="10">
        <f>'7 целевые'!N503</f>
        <v>24179.800000000003</v>
      </c>
      <c r="M52" s="10">
        <f>'7 целевые'!O503</f>
        <v>22835.800000000003</v>
      </c>
      <c r="N52" s="10">
        <f>'7 целевые'!P503</f>
        <v>1344</v>
      </c>
      <c r="O52" s="10">
        <f>'7 целевые'!Q503</f>
        <v>0</v>
      </c>
    </row>
    <row r="53" spans="1:15" ht="18.75">
      <c r="A53" s="64" t="s">
        <v>146</v>
      </c>
      <c r="B53" s="15" t="s">
        <v>126</v>
      </c>
      <c r="C53" s="15" t="s">
        <v>121</v>
      </c>
      <c r="D53" s="10">
        <f>'7 целевые'!F528</f>
        <v>5178.7</v>
      </c>
      <c r="E53" s="10">
        <f>'7 целевые'!G528</f>
        <v>5178.7</v>
      </c>
      <c r="F53" s="10">
        <f>'7 целевые'!H528</f>
        <v>0</v>
      </c>
      <c r="G53" s="10">
        <f>'7 целевые'!I528</f>
        <v>0</v>
      </c>
      <c r="H53" s="10">
        <f>'7 целевые'!J528</f>
        <v>5178.7</v>
      </c>
      <c r="I53" s="10">
        <f>'7 целевые'!K528</f>
        <v>5178.7</v>
      </c>
      <c r="J53" s="10">
        <f>'7 целевые'!L528</f>
        <v>0</v>
      </c>
      <c r="K53" s="10">
        <f>'7 целевые'!M528</f>
        <v>0</v>
      </c>
      <c r="L53" s="10">
        <f>'7 целевые'!N528</f>
        <v>5178.7</v>
      </c>
      <c r="M53" s="10">
        <f>'7 целевые'!O528</f>
        <v>5178.7</v>
      </c>
      <c r="N53" s="10">
        <f>'7 целевые'!P528</f>
        <v>0</v>
      </c>
      <c r="O53" s="10">
        <f>'7 целевые'!Q528</f>
        <v>0</v>
      </c>
    </row>
    <row r="54" spans="1:15" ht="18.75">
      <c r="A54" s="64" t="s">
        <v>449</v>
      </c>
      <c r="B54" s="15" t="s">
        <v>126</v>
      </c>
      <c r="C54" s="15" t="s">
        <v>136</v>
      </c>
      <c r="D54" s="10">
        <f>'7 целевые'!F535</f>
        <v>301.5</v>
      </c>
      <c r="E54" s="10">
        <f>'7 целевые'!G535</f>
        <v>0</v>
      </c>
      <c r="F54" s="10">
        <f>'7 целевые'!H535</f>
        <v>301.5</v>
      </c>
      <c r="G54" s="10">
        <f>'7 целевые'!I535</f>
        <v>0</v>
      </c>
      <c r="H54" s="10">
        <f>'7 целевые'!J535</f>
        <v>301.5</v>
      </c>
      <c r="I54" s="10">
        <f>'7 целевые'!K535</f>
        <v>0</v>
      </c>
      <c r="J54" s="10">
        <f>'7 целевые'!L535</f>
        <v>301.5</v>
      </c>
      <c r="K54" s="10">
        <f>'7 целевые'!M535</f>
        <v>0</v>
      </c>
      <c r="L54" s="10">
        <f>'7 целевые'!N535</f>
        <v>301.5</v>
      </c>
      <c r="M54" s="10">
        <f>'7 целевые'!O535</f>
        <v>0</v>
      </c>
      <c r="N54" s="10">
        <f>'7 целевые'!P535</f>
        <v>301.5</v>
      </c>
      <c r="O54" s="10">
        <f>'7 целевые'!Q535</f>
        <v>0</v>
      </c>
    </row>
    <row r="55" spans="1:15" ht="18.75">
      <c r="A55" s="65" t="s">
        <v>159</v>
      </c>
      <c r="B55" s="12" t="s">
        <v>142</v>
      </c>
      <c r="C55" s="12" t="s">
        <v>405</v>
      </c>
      <c r="D55" s="13">
        <f>D56</f>
        <v>7446.1</v>
      </c>
      <c r="E55" s="13">
        <f aca="true" t="shared" si="9" ref="E55:O55">E56</f>
        <v>300</v>
      </c>
      <c r="F55" s="13">
        <f t="shared" si="9"/>
        <v>6608.6</v>
      </c>
      <c r="G55" s="13">
        <f t="shared" si="9"/>
        <v>537.5</v>
      </c>
      <c r="H55" s="13">
        <f t="shared" si="9"/>
        <v>7230.600000000001</v>
      </c>
      <c r="I55" s="13">
        <f t="shared" si="9"/>
        <v>0</v>
      </c>
      <c r="J55" s="13">
        <f t="shared" si="9"/>
        <v>6693.100000000001</v>
      </c>
      <c r="K55" s="13">
        <f t="shared" si="9"/>
        <v>537.5</v>
      </c>
      <c r="L55" s="13">
        <f t="shared" si="9"/>
        <v>7315.100000000001</v>
      </c>
      <c r="M55" s="13">
        <f t="shared" si="9"/>
        <v>0</v>
      </c>
      <c r="N55" s="13">
        <f t="shared" si="9"/>
        <v>6777.600000000001</v>
      </c>
      <c r="O55" s="13">
        <f t="shared" si="9"/>
        <v>537.5</v>
      </c>
    </row>
    <row r="56" spans="1:15" ht="18.75">
      <c r="A56" s="64" t="s">
        <v>160</v>
      </c>
      <c r="B56" s="15" t="s">
        <v>142</v>
      </c>
      <c r="C56" s="15" t="s">
        <v>124</v>
      </c>
      <c r="D56" s="10">
        <f>'7 целевые'!F541</f>
        <v>7446.1</v>
      </c>
      <c r="E56" s="10">
        <f>'7 целевые'!G541</f>
        <v>300</v>
      </c>
      <c r="F56" s="10">
        <f>'7 целевые'!H541</f>
        <v>6608.6</v>
      </c>
      <c r="G56" s="10">
        <f>'7 целевые'!I541</f>
        <v>537.5</v>
      </c>
      <c r="H56" s="10">
        <f>'7 целевые'!J541</f>
        <v>7230.600000000001</v>
      </c>
      <c r="I56" s="10">
        <f>'7 целевые'!K541</f>
        <v>0</v>
      </c>
      <c r="J56" s="10">
        <f>'7 целевые'!L541</f>
        <v>6693.100000000001</v>
      </c>
      <c r="K56" s="10">
        <f>'7 целевые'!M541</f>
        <v>537.5</v>
      </c>
      <c r="L56" s="10">
        <f>'7 целевые'!N541</f>
        <v>7315.100000000001</v>
      </c>
      <c r="M56" s="10">
        <f>'7 целевые'!O541</f>
        <v>0</v>
      </c>
      <c r="N56" s="10">
        <f>'7 целевые'!P541</f>
        <v>6777.600000000001</v>
      </c>
      <c r="O56" s="10">
        <f>'7 целевые'!Q541</f>
        <v>537.5</v>
      </c>
    </row>
    <row r="57" spans="1:15" ht="55.5" customHeight="1">
      <c r="A57" s="65" t="s">
        <v>514</v>
      </c>
      <c r="B57" s="12" t="s">
        <v>145</v>
      </c>
      <c r="C57" s="12" t="s">
        <v>405</v>
      </c>
      <c r="D57" s="13">
        <f>D58+D59</f>
        <v>39883.7</v>
      </c>
      <c r="E57" s="13">
        <f aca="true" t="shared" si="10" ref="E57:O57">E58+E59</f>
        <v>3685.4</v>
      </c>
      <c r="F57" s="13">
        <f t="shared" si="10"/>
        <v>36198.3</v>
      </c>
      <c r="G57" s="13">
        <f t="shared" si="10"/>
        <v>0</v>
      </c>
      <c r="H57" s="13">
        <f t="shared" si="10"/>
        <v>40454.9</v>
      </c>
      <c r="I57" s="13">
        <f t="shared" si="10"/>
        <v>3453.1</v>
      </c>
      <c r="J57" s="13">
        <f t="shared" si="10"/>
        <v>37001.8</v>
      </c>
      <c r="K57" s="13">
        <f t="shared" si="10"/>
        <v>0</v>
      </c>
      <c r="L57" s="13">
        <f t="shared" si="10"/>
        <v>41167.3</v>
      </c>
      <c r="M57" s="13">
        <f t="shared" si="10"/>
        <v>3668.9</v>
      </c>
      <c r="N57" s="13">
        <f t="shared" si="10"/>
        <v>37498.4</v>
      </c>
      <c r="O57" s="13">
        <f t="shared" si="10"/>
        <v>0</v>
      </c>
    </row>
    <row r="58" spans="1:15" ht="35.25" customHeight="1">
      <c r="A58" s="66" t="s">
        <v>216</v>
      </c>
      <c r="B58" s="15" t="s">
        <v>145</v>
      </c>
      <c r="C58" s="15" t="s">
        <v>120</v>
      </c>
      <c r="D58" s="10">
        <f>'7 целевые'!F576</f>
        <v>15216.8</v>
      </c>
      <c r="E58" s="10">
        <f>'7 целевые'!G576</f>
        <v>3685.4</v>
      </c>
      <c r="F58" s="10">
        <f>'7 целевые'!H576</f>
        <v>11531.4</v>
      </c>
      <c r="G58" s="10">
        <f>'7 целевые'!I576</f>
        <v>0</v>
      </c>
      <c r="H58" s="10">
        <f>'7 целевые'!J576</f>
        <v>15464.300000000001</v>
      </c>
      <c r="I58" s="10">
        <f>'7 целевые'!K576</f>
        <v>3453.1</v>
      </c>
      <c r="J58" s="10">
        <f>'7 целевые'!L576</f>
        <v>12011.2</v>
      </c>
      <c r="K58" s="10">
        <f>'7 целевые'!M576</f>
        <v>0</v>
      </c>
      <c r="L58" s="10">
        <f>'7 целевые'!N576</f>
        <v>13884.3</v>
      </c>
      <c r="M58" s="10">
        <f>'7 целевые'!O576</f>
        <v>3668.9</v>
      </c>
      <c r="N58" s="10">
        <f>'7 целевые'!P576</f>
        <v>10215.4</v>
      </c>
      <c r="O58" s="10">
        <f>'7 целевые'!Q576</f>
        <v>0</v>
      </c>
    </row>
    <row r="59" spans="1:15" ht="18.75" customHeight="1">
      <c r="A59" s="66" t="s">
        <v>513</v>
      </c>
      <c r="B59" s="15" t="s">
        <v>145</v>
      </c>
      <c r="C59" s="15" t="s">
        <v>124</v>
      </c>
      <c r="D59" s="10">
        <f>'7 целевые'!F583</f>
        <v>24666.9</v>
      </c>
      <c r="E59" s="10">
        <f>'7 целевые'!G583</f>
        <v>0</v>
      </c>
      <c r="F59" s="10">
        <f>'7 целевые'!H583</f>
        <v>24666.9</v>
      </c>
      <c r="G59" s="10">
        <f>'7 целевые'!I583</f>
        <v>0</v>
      </c>
      <c r="H59" s="10">
        <f>'7 целевые'!J583</f>
        <v>24990.600000000002</v>
      </c>
      <c r="I59" s="10">
        <f>'7 целевые'!K583</f>
        <v>0</v>
      </c>
      <c r="J59" s="10">
        <f>'7 целевые'!L583</f>
        <v>24990.600000000002</v>
      </c>
      <c r="K59" s="10">
        <f>'7 целевые'!M583</f>
        <v>0</v>
      </c>
      <c r="L59" s="10">
        <f>'7 целевые'!N583</f>
        <v>27283</v>
      </c>
      <c r="M59" s="10">
        <f>'7 целевые'!O583</f>
        <v>0</v>
      </c>
      <c r="N59" s="10">
        <f>'7 целевые'!P583</f>
        <v>27283</v>
      </c>
      <c r="O59" s="10">
        <f>'7 целевые'!Q583</f>
        <v>0</v>
      </c>
    </row>
    <row r="60" spans="1:15" ht="18.75">
      <c r="A60" s="134" t="s">
        <v>329</v>
      </c>
      <c r="B60" s="135"/>
      <c r="C60" s="135"/>
      <c r="D60" s="13">
        <f>D17+D25+D28+D32+D36+D38+D44+D47+D50+D55+D57</f>
        <v>764258.1</v>
      </c>
      <c r="E60" s="13">
        <f aca="true" t="shared" si="11" ref="E60:O60">E17+E25+E28+E32+E36+E38+E44+E47+E50+E55+E57</f>
        <v>413203</v>
      </c>
      <c r="F60" s="13">
        <f t="shared" si="11"/>
        <v>347078.4</v>
      </c>
      <c r="G60" s="13">
        <f t="shared" si="11"/>
        <v>3976.7</v>
      </c>
      <c r="H60" s="13">
        <f t="shared" si="11"/>
        <v>778886</v>
      </c>
      <c r="I60" s="13">
        <f t="shared" si="11"/>
        <v>423981.39999999997</v>
      </c>
      <c r="J60" s="13">
        <f t="shared" si="11"/>
        <v>350978.5</v>
      </c>
      <c r="K60" s="13">
        <f t="shared" si="11"/>
        <v>3926.1</v>
      </c>
      <c r="L60" s="13">
        <f t="shared" si="11"/>
        <v>718870.3000000002</v>
      </c>
      <c r="M60" s="13">
        <f t="shared" si="11"/>
        <v>360043.50000000006</v>
      </c>
      <c r="N60" s="13">
        <f t="shared" si="11"/>
        <v>354900.70000000007</v>
      </c>
      <c r="O60" s="13">
        <f t="shared" si="11"/>
        <v>3926.1</v>
      </c>
    </row>
    <row r="61" spans="1:15" ht="18.75">
      <c r="A61" s="16" t="s">
        <v>403</v>
      </c>
      <c r="B61" s="17"/>
      <c r="C61" s="17"/>
      <c r="D61" s="42">
        <f>E61+F61+G61</f>
        <v>0</v>
      </c>
      <c r="E61" s="43"/>
      <c r="F61" s="43"/>
      <c r="G61" s="43"/>
      <c r="H61" s="42">
        <v>10000</v>
      </c>
      <c r="I61" s="10"/>
      <c r="J61" s="10">
        <v>10000</v>
      </c>
      <c r="K61" s="10"/>
      <c r="L61" s="42">
        <v>20000</v>
      </c>
      <c r="M61" s="18"/>
      <c r="N61" s="18">
        <v>20000</v>
      </c>
      <c r="O61" s="18"/>
    </row>
    <row r="62" spans="1:15" ht="18.75">
      <c r="A62" s="19" t="s">
        <v>139</v>
      </c>
      <c r="B62" s="20"/>
      <c r="C62" s="20"/>
      <c r="D62" s="13">
        <f>D60+D61</f>
        <v>764258.1</v>
      </c>
      <c r="E62" s="13">
        <f aca="true" t="shared" si="12" ref="E62:O62">E60+E61</f>
        <v>413203</v>
      </c>
      <c r="F62" s="13">
        <f t="shared" si="12"/>
        <v>347078.4</v>
      </c>
      <c r="G62" s="13">
        <f t="shared" si="12"/>
        <v>3976.7</v>
      </c>
      <c r="H62" s="13">
        <f t="shared" si="12"/>
        <v>788886</v>
      </c>
      <c r="I62" s="13">
        <f t="shared" si="12"/>
        <v>423981.39999999997</v>
      </c>
      <c r="J62" s="13">
        <f t="shared" si="12"/>
        <v>360978.5</v>
      </c>
      <c r="K62" s="13">
        <f t="shared" si="12"/>
        <v>3926.1</v>
      </c>
      <c r="L62" s="13">
        <f t="shared" si="12"/>
        <v>738870.3000000002</v>
      </c>
      <c r="M62" s="13">
        <f t="shared" si="12"/>
        <v>360043.50000000006</v>
      </c>
      <c r="N62" s="13">
        <f t="shared" si="12"/>
        <v>374900.70000000007</v>
      </c>
      <c r="O62" s="13">
        <f t="shared" si="12"/>
        <v>3926.1</v>
      </c>
    </row>
    <row r="63" spans="4:15" ht="25.5">
      <c r="D63" s="36"/>
      <c r="E63" s="36"/>
      <c r="F63" s="36"/>
      <c r="G63" s="36"/>
      <c r="H63" s="4"/>
      <c r="I63" s="4"/>
      <c r="J63" s="4"/>
      <c r="K63" s="4"/>
      <c r="L63" s="4"/>
      <c r="M63" s="4"/>
      <c r="N63" s="4"/>
      <c r="O63" s="4"/>
    </row>
    <row r="64" spans="4:15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3:15" ht="12.75">
      <c r="M65" s="1">
        <f>'7 целевые'!O592</f>
        <v>360043.50000000006</v>
      </c>
      <c r="N65" s="1">
        <f>'7 целевые'!P592</f>
        <v>374900.70000000007</v>
      </c>
      <c r="O65" s="1">
        <f>'7 целевые'!Q592</f>
        <v>3926.1</v>
      </c>
    </row>
    <row r="66" spans="4:15" ht="12.75">
      <c r="D66" s="3"/>
      <c r="E66" s="3"/>
      <c r="F66" s="3"/>
      <c r="G66" s="3"/>
      <c r="H66" s="3"/>
      <c r="I66" s="3"/>
      <c r="J66" s="3"/>
      <c r="K66" s="3"/>
      <c r="L66" s="3"/>
      <c r="M66" s="3">
        <f>M62-M65</f>
        <v>0</v>
      </c>
      <c r="N66" s="3">
        <f>N62-N65</f>
        <v>0</v>
      </c>
      <c r="O66" s="3">
        <f>O62-O65</f>
        <v>0</v>
      </c>
    </row>
    <row r="67" spans="13:15" ht="12.75">
      <c r="M67" s="1">
        <f>'8 ведомственная'!P663</f>
        <v>360043.5</v>
      </c>
      <c r="N67" s="1">
        <f>'8 ведомственная'!Q663</f>
        <v>374900.7</v>
      </c>
      <c r="O67" s="1">
        <f>'8 ведомственная'!R663</f>
        <v>3926.1000000000004</v>
      </c>
    </row>
    <row r="68" spans="4:15" ht="12.75">
      <c r="D68" s="3"/>
      <c r="E68" s="3"/>
      <c r="F68" s="3"/>
      <c r="G68" s="3"/>
      <c r="H68" s="3"/>
      <c r="I68" s="3"/>
      <c r="J68" s="3"/>
      <c r="K68" s="3"/>
      <c r="L68" s="3"/>
      <c r="M68" s="3">
        <f>M62-M67</f>
        <v>0</v>
      </c>
      <c r="N68" s="3">
        <f>N62-N67</f>
        <v>0</v>
      </c>
      <c r="O68" s="3">
        <f>O62-O67</f>
        <v>0</v>
      </c>
    </row>
    <row r="70" ht="12.75">
      <c r="L70" s="3"/>
    </row>
  </sheetData>
  <sheetProtection/>
  <mergeCells count="13">
    <mergeCell ref="C5:L5"/>
    <mergeCell ref="C2:L2"/>
    <mergeCell ref="C1:L1"/>
    <mergeCell ref="C3:L3"/>
    <mergeCell ref="C4:L4"/>
    <mergeCell ref="A60:C60"/>
    <mergeCell ref="A14:A15"/>
    <mergeCell ref="B14:B15"/>
    <mergeCell ref="A8:L8"/>
    <mergeCell ref="A9:L9"/>
    <mergeCell ref="C14:C15"/>
    <mergeCell ref="D14:O14"/>
    <mergeCell ref="A10:L10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12"/>
  <sheetViews>
    <sheetView view="pageBreakPreview" zoomScale="55" zoomScaleNormal="85" zoomScaleSheetLayoutView="55" zoomScalePageLayoutView="0" workbookViewId="0" topLeftCell="A532">
      <selection activeCell="A552" sqref="A552"/>
    </sheetView>
  </sheetViews>
  <sheetFormatPr defaultColWidth="9.00390625" defaultRowHeight="12.75"/>
  <cols>
    <col min="1" max="1" width="82.375" style="6" customWidth="1"/>
    <col min="2" max="2" width="12.25390625" style="1" customWidth="1"/>
    <col min="3" max="3" width="12.125" style="1" customWidth="1"/>
    <col min="4" max="4" width="18.25390625" style="1" customWidth="1"/>
    <col min="5" max="5" width="6.875" style="1" bestFit="1" customWidth="1"/>
    <col min="6" max="6" width="18.75390625" style="38" customWidth="1"/>
    <col min="7" max="7" width="14.875" style="38" hidden="1" customWidth="1"/>
    <col min="8" max="8" width="14.75390625" style="38" hidden="1" customWidth="1"/>
    <col min="9" max="9" width="17.125" style="38" hidden="1" customWidth="1"/>
    <col min="10" max="10" width="19.625" style="83" customWidth="1"/>
    <col min="11" max="11" width="14.625" style="83" hidden="1" customWidth="1"/>
    <col min="12" max="12" width="14.75390625" style="83" hidden="1" customWidth="1"/>
    <col min="13" max="13" width="15.875" style="83" hidden="1" customWidth="1"/>
    <col min="14" max="14" width="18.125" style="86" customWidth="1"/>
    <col min="15" max="15" width="15.375" style="86" hidden="1" customWidth="1"/>
    <col min="16" max="16" width="17.625" style="86" hidden="1" customWidth="1"/>
    <col min="17" max="17" width="23.375" style="86" hidden="1" customWidth="1"/>
    <col min="18" max="18" width="14.25390625" style="1" customWidth="1"/>
    <col min="19" max="16384" width="9.125" style="1" customWidth="1"/>
  </cols>
  <sheetData>
    <row r="1" spans="1:17" s="11" customFormat="1" ht="20.25">
      <c r="A1" s="35" t="s">
        <v>167</v>
      </c>
      <c r="B1" s="123"/>
      <c r="C1" s="21"/>
      <c r="D1" s="21"/>
      <c r="E1" s="21"/>
      <c r="F1" s="142" t="s">
        <v>654</v>
      </c>
      <c r="G1" s="142"/>
      <c r="H1" s="142"/>
      <c r="I1" s="142"/>
      <c r="J1" s="142"/>
      <c r="K1" s="142"/>
      <c r="L1" s="142"/>
      <c r="M1" s="142"/>
      <c r="N1" s="142"/>
      <c r="O1" s="21"/>
      <c r="P1" s="21"/>
      <c r="Q1" s="21"/>
    </row>
    <row r="2" spans="1:17" s="11" customFormat="1" ht="20.25">
      <c r="A2" s="35"/>
      <c r="B2" s="123"/>
      <c r="C2" s="21"/>
      <c r="D2" s="21"/>
      <c r="E2" s="21"/>
      <c r="F2" s="142" t="s">
        <v>171</v>
      </c>
      <c r="G2" s="142"/>
      <c r="H2" s="142"/>
      <c r="I2" s="142"/>
      <c r="J2" s="142"/>
      <c r="K2" s="142"/>
      <c r="L2" s="142"/>
      <c r="M2" s="142"/>
      <c r="N2" s="142"/>
      <c r="O2" s="21"/>
      <c r="P2" s="21"/>
      <c r="Q2" s="21"/>
    </row>
    <row r="3" spans="1:17" s="11" customFormat="1" ht="20.25">
      <c r="A3" s="35"/>
      <c r="B3" s="123"/>
      <c r="C3" s="21"/>
      <c r="D3" s="21"/>
      <c r="E3" s="21"/>
      <c r="F3" s="142" t="s">
        <v>150</v>
      </c>
      <c r="G3" s="142"/>
      <c r="H3" s="142"/>
      <c r="I3" s="142"/>
      <c r="J3" s="142"/>
      <c r="K3" s="142"/>
      <c r="L3" s="142"/>
      <c r="M3" s="142"/>
      <c r="N3" s="142"/>
      <c r="O3" s="21"/>
      <c r="P3" s="21"/>
      <c r="Q3" s="21"/>
    </row>
    <row r="4" spans="1:17" s="11" customFormat="1" ht="20.25">
      <c r="A4" s="35"/>
      <c r="B4" s="123"/>
      <c r="C4" s="21"/>
      <c r="D4" s="21"/>
      <c r="E4" s="21"/>
      <c r="F4" s="142" t="s">
        <v>631</v>
      </c>
      <c r="G4" s="142"/>
      <c r="H4" s="142"/>
      <c r="I4" s="142"/>
      <c r="J4" s="142"/>
      <c r="K4" s="142"/>
      <c r="L4" s="142"/>
      <c r="M4" s="142"/>
      <c r="N4" s="142"/>
      <c r="O4" s="21"/>
      <c r="P4" s="21"/>
      <c r="Q4" s="21"/>
    </row>
    <row r="5" spans="1:17" s="11" customFormat="1" ht="20.25">
      <c r="A5" s="35"/>
      <c r="B5" s="123"/>
      <c r="C5" s="21"/>
      <c r="D5" s="21"/>
      <c r="E5" s="21"/>
      <c r="F5" s="142" t="s">
        <v>632</v>
      </c>
      <c r="G5" s="142"/>
      <c r="H5" s="142"/>
      <c r="I5" s="142"/>
      <c r="J5" s="142"/>
      <c r="K5" s="142"/>
      <c r="L5" s="142"/>
      <c r="M5" s="142"/>
      <c r="N5" s="142"/>
      <c r="O5" s="21"/>
      <c r="P5" s="21"/>
      <c r="Q5" s="21"/>
    </row>
    <row r="6" spans="1:17" s="11" customFormat="1" ht="18.75">
      <c r="A6" s="35"/>
      <c r="B6" s="123"/>
      <c r="C6" s="21"/>
      <c r="D6" s="21"/>
      <c r="E6" s="21"/>
      <c r="F6" s="122"/>
      <c r="G6" s="21"/>
      <c r="H6" s="21"/>
      <c r="I6" s="21"/>
      <c r="K6" s="21"/>
      <c r="L6" s="21"/>
      <c r="M6" s="21"/>
      <c r="N6" s="21"/>
      <c r="O6" s="21"/>
      <c r="P6" s="21"/>
      <c r="Q6" s="21"/>
    </row>
    <row r="7" spans="1:17" s="11" customFormat="1" ht="15" customHeight="1">
      <c r="A7" s="35"/>
      <c r="B7" s="123"/>
      <c r="C7" s="123"/>
      <c r="D7" s="123"/>
      <c r="E7" s="123"/>
      <c r="F7" s="3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11" customFormat="1" ht="68.25" customHeight="1">
      <c r="A8" s="139" t="s">
        <v>635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21"/>
      <c r="P8" s="21"/>
      <c r="Q8" s="21"/>
    </row>
    <row r="9" spans="1:19" s="11" customFormat="1" ht="18.7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21"/>
      <c r="P9" s="21"/>
      <c r="Q9" s="21"/>
      <c r="S9" s="11" t="s">
        <v>167</v>
      </c>
    </row>
    <row r="10" spans="1:17" s="11" customFormat="1" ht="18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21"/>
      <c r="P10" s="21"/>
      <c r="Q10" s="21"/>
    </row>
    <row r="11" spans="1:17" s="11" customFormat="1" ht="18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21"/>
      <c r="P11" s="21"/>
      <c r="Q11" s="21"/>
    </row>
    <row r="12" spans="1:17" s="11" customFormat="1" ht="18.75">
      <c r="A12" s="26"/>
      <c r="B12" s="21"/>
      <c r="C12" s="21"/>
      <c r="D12" s="21"/>
      <c r="E12" s="2"/>
      <c r="F12" s="21"/>
      <c r="G12" s="25" t="s">
        <v>302</v>
      </c>
      <c r="H12" s="25"/>
      <c r="I12" s="21"/>
      <c r="J12" s="21"/>
      <c r="K12" s="21"/>
      <c r="L12" s="21"/>
      <c r="M12" s="21"/>
      <c r="N12" s="7" t="s">
        <v>228</v>
      </c>
      <c r="O12" s="21"/>
      <c r="P12" s="21"/>
      <c r="Q12" s="21"/>
    </row>
    <row r="13" spans="1:17" s="11" customFormat="1" ht="18.75">
      <c r="A13" s="141" t="s">
        <v>119</v>
      </c>
      <c r="B13" s="141" t="s">
        <v>657</v>
      </c>
      <c r="C13" s="141" t="s">
        <v>578</v>
      </c>
      <c r="D13" s="141" t="s">
        <v>407</v>
      </c>
      <c r="E13" s="141" t="s">
        <v>408</v>
      </c>
      <c r="F13" s="141" t="s">
        <v>168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7" s="11" customFormat="1" ht="34.5" customHeight="1">
      <c r="A14" s="141"/>
      <c r="B14" s="141"/>
      <c r="C14" s="141"/>
      <c r="D14" s="141"/>
      <c r="E14" s="141"/>
      <c r="F14" s="5" t="s">
        <v>361</v>
      </c>
      <c r="G14" s="5" t="s">
        <v>371</v>
      </c>
      <c r="H14" s="124" t="s">
        <v>369</v>
      </c>
      <c r="I14" s="5" t="s">
        <v>370</v>
      </c>
      <c r="J14" s="132" t="s">
        <v>453</v>
      </c>
      <c r="K14" s="5" t="s">
        <v>371</v>
      </c>
      <c r="L14" s="5" t="s">
        <v>369</v>
      </c>
      <c r="M14" s="5" t="s">
        <v>370</v>
      </c>
      <c r="N14" s="132" t="s">
        <v>634</v>
      </c>
      <c r="O14" s="5" t="s">
        <v>371</v>
      </c>
      <c r="P14" s="5" t="s">
        <v>369</v>
      </c>
      <c r="Q14" s="5" t="s">
        <v>370</v>
      </c>
    </row>
    <row r="15" spans="1:17" s="11" customFormat="1" ht="18.75">
      <c r="A15" s="132">
        <v>1</v>
      </c>
      <c r="B15" s="132">
        <v>2</v>
      </c>
      <c r="C15" s="132">
        <v>3</v>
      </c>
      <c r="D15" s="5">
        <v>4</v>
      </c>
      <c r="E15" s="5">
        <v>5</v>
      </c>
      <c r="F15" s="5">
        <v>6</v>
      </c>
      <c r="G15" s="5"/>
      <c r="H15" s="133"/>
      <c r="I15" s="5"/>
      <c r="J15" s="5">
        <v>7</v>
      </c>
      <c r="K15" s="5"/>
      <c r="L15" s="132"/>
      <c r="M15" s="5"/>
      <c r="N15" s="132">
        <v>8</v>
      </c>
      <c r="O15" s="5"/>
      <c r="P15" s="5"/>
      <c r="Q15" s="5"/>
    </row>
    <row r="16" spans="1:18" s="11" customFormat="1" ht="23.25">
      <c r="A16" s="48" t="s">
        <v>214</v>
      </c>
      <c r="B16" s="12" t="s">
        <v>120</v>
      </c>
      <c r="C16" s="12" t="s">
        <v>405</v>
      </c>
      <c r="D16" s="121"/>
      <c r="E16" s="12"/>
      <c r="F16" s="13">
        <f aca="true" t="shared" si="0" ref="F16:Q16">F17+F24+++F36+F97+F101+F113+F117</f>
        <v>77873.5</v>
      </c>
      <c r="G16" s="13">
        <f t="shared" si="0"/>
        <v>14447.099999999999</v>
      </c>
      <c r="H16" s="13">
        <f t="shared" si="0"/>
        <v>60319.8</v>
      </c>
      <c r="I16" s="13">
        <f t="shared" si="0"/>
        <v>3106.6</v>
      </c>
      <c r="J16" s="13">
        <f t="shared" si="0"/>
        <v>69484.3</v>
      </c>
      <c r="K16" s="13">
        <f t="shared" si="0"/>
        <v>7982.4</v>
      </c>
      <c r="L16" s="13">
        <f t="shared" si="0"/>
        <v>58395.3</v>
      </c>
      <c r="M16" s="13">
        <f t="shared" si="0"/>
        <v>3106.6</v>
      </c>
      <c r="N16" s="13">
        <f t="shared" si="0"/>
        <v>69459.8</v>
      </c>
      <c r="O16" s="13">
        <f t="shared" si="0"/>
        <v>7957.9</v>
      </c>
      <c r="P16" s="13">
        <f t="shared" si="0"/>
        <v>58395.3</v>
      </c>
      <c r="Q16" s="13">
        <f t="shared" si="0"/>
        <v>3106.6</v>
      </c>
      <c r="R16" s="71"/>
    </row>
    <row r="17" spans="1:19" s="11" customFormat="1" ht="37.5">
      <c r="A17" s="48" t="s">
        <v>100</v>
      </c>
      <c r="B17" s="12" t="s">
        <v>120</v>
      </c>
      <c r="C17" s="12" t="s">
        <v>124</v>
      </c>
      <c r="D17" s="12"/>
      <c r="E17" s="121"/>
      <c r="F17" s="13">
        <f>F18</f>
        <v>1576.1</v>
      </c>
      <c r="G17" s="13">
        <f aca="true" t="shared" si="1" ref="G17:Q18">G18</f>
        <v>0</v>
      </c>
      <c r="H17" s="13">
        <f t="shared" si="1"/>
        <v>1576.1</v>
      </c>
      <c r="I17" s="13">
        <f t="shared" si="1"/>
        <v>0</v>
      </c>
      <c r="J17" s="13">
        <f t="shared" si="1"/>
        <v>1576.1</v>
      </c>
      <c r="K17" s="13">
        <f t="shared" si="1"/>
        <v>0</v>
      </c>
      <c r="L17" s="13">
        <f t="shared" si="1"/>
        <v>1576.1</v>
      </c>
      <c r="M17" s="13">
        <f t="shared" si="1"/>
        <v>0</v>
      </c>
      <c r="N17" s="13">
        <f t="shared" si="1"/>
        <v>1576.1</v>
      </c>
      <c r="O17" s="13">
        <f t="shared" si="1"/>
        <v>0</v>
      </c>
      <c r="P17" s="13">
        <f t="shared" si="1"/>
        <v>1576.1</v>
      </c>
      <c r="Q17" s="13">
        <f t="shared" si="1"/>
        <v>0</v>
      </c>
      <c r="R17" s="27"/>
      <c r="S17" s="98"/>
    </row>
    <row r="18" spans="1:19" s="11" customFormat="1" ht="18.75">
      <c r="A18" s="47" t="s">
        <v>210</v>
      </c>
      <c r="B18" s="15" t="s">
        <v>120</v>
      </c>
      <c r="C18" s="15" t="s">
        <v>124</v>
      </c>
      <c r="D18" s="15" t="s">
        <v>242</v>
      </c>
      <c r="E18" s="30"/>
      <c r="F18" s="10">
        <f>F19</f>
        <v>1576.1</v>
      </c>
      <c r="G18" s="10">
        <f t="shared" si="1"/>
        <v>0</v>
      </c>
      <c r="H18" s="10">
        <f t="shared" si="1"/>
        <v>1576.1</v>
      </c>
      <c r="I18" s="10">
        <f t="shared" si="1"/>
        <v>0</v>
      </c>
      <c r="J18" s="10">
        <f t="shared" si="1"/>
        <v>1576.1</v>
      </c>
      <c r="K18" s="10">
        <f t="shared" si="1"/>
        <v>0</v>
      </c>
      <c r="L18" s="10">
        <f t="shared" si="1"/>
        <v>1576.1</v>
      </c>
      <c r="M18" s="10">
        <f t="shared" si="1"/>
        <v>0</v>
      </c>
      <c r="N18" s="10">
        <f t="shared" si="1"/>
        <v>1576.1</v>
      </c>
      <c r="O18" s="10">
        <f t="shared" si="1"/>
        <v>0</v>
      </c>
      <c r="P18" s="10">
        <f t="shared" si="1"/>
        <v>1576.1</v>
      </c>
      <c r="Q18" s="10">
        <f t="shared" si="1"/>
        <v>0</v>
      </c>
      <c r="R18" s="27"/>
      <c r="S18" s="98"/>
    </row>
    <row r="19" spans="1:19" s="11" customFormat="1" ht="18.75">
      <c r="A19" s="47" t="s">
        <v>144</v>
      </c>
      <c r="B19" s="15" t="s">
        <v>120</v>
      </c>
      <c r="C19" s="15" t="s">
        <v>309</v>
      </c>
      <c r="D19" s="15" t="s">
        <v>308</v>
      </c>
      <c r="E19" s="30"/>
      <c r="F19" s="10">
        <f>F20+F22</f>
        <v>1576.1</v>
      </c>
      <c r="G19" s="10">
        <f aca="true" t="shared" si="2" ref="G19:Q19">G20+G22</f>
        <v>0</v>
      </c>
      <c r="H19" s="10">
        <f t="shared" si="2"/>
        <v>1576.1</v>
      </c>
      <c r="I19" s="10">
        <f t="shared" si="2"/>
        <v>0</v>
      </c>
      <c r="J19" s="10">
        <f t="shared" si="2"/>
        <v>1576.1</v>
      </c>
      <c r="K19" s="10">
        <f t="shared" si="2"/>
        <v>0</v>
      </c>
      <c r="L19" s="10">
        <f t="shared" si="2"/>
        <v>1576.1</v>
      </c>
      <c r="M19" s="10">
        <f t="shared" si="2"/>
        <v>0</v>
      </c>
      <c r="N19" s="10">
        <f t="shared" si="2"/>
        <v>1576.1</v>
      </c>
      <c r="O19" s="10">
        <f t="shared" si="2"/>
        <v>0</v>
      </c>
      <c r="P19" s="10">
        <f t="shared" si="2"/>
        <v>1576.1</v>
      </c>
      <c r="Q19" s="10">
        <f t="shared" si="2"/>
        <v>0</v>
      </c>
      <c r="R19" s="27"/>
      <c r="S19" s="98"/>
    </row>
    <row r="20" spans="1:19" s="11" customFormat="1" ht="37.5">
      <c r="A20" s="47" t="s">
        <v>222</v>
      </c>
      <c r="B20" s="15" t="s">
        <v>120</v>
      </c>
      <c r="C20" s="15" t="s">
        <v>309</v>
      </c>
      <c r="D20" s="15" t="s">
        <v>244</v>
      </c>
      <c r="E20" s="30"/>
      <c r="F20" s="10">
        <f aca="true" t="shared" si="3" ref="F20:Q20">F21</f>
        <v>1263.6</v>
      </c>
      <c r="G20" s="10">
        <f t="shared" si="3"/>
        <v>0</v>
      </c>
      <c r="H20" s="10">
        <f t="shared" si="3"/>
        <v>1263.6</v>
      </c>
      <c r="I20" s="10">
        <f t="shared" si="3"/>
        <v>0</v>
      </c>
      <c r="J20" s="10">
        <f t="shared" si="3"/>
        <v>1263.6</v>
      </c>
      <c r="K20" s="10">
        <f t="shared" si="3"/>
        <v>0</v>
      </c>
      <c r="L20" s="10">
        <f t="shared" si="3"/>
        <v>1263.6</v>
      </c>
      <c r="M20" s="10">
        <f t="shared" si="3"/>
        <v>0</v>
      </c>
      <c r="N20" s="10">
        <f t="shared" si="3"/>
        <v>1263.6</v>
      </c>
      <c r="O20" s="10">
        <f t="shared" si="3"/>
        <v>0</v>
      </c>
      <c r="P20" s="10">
        <f t="shared" si="3"/>
        <v>1263.6</v>
      </c>
      <c r="Q20" s="10">
        <f t="shared" si="3"/>
        <v>0</v>
      </c>
      <c r="R20" s="27"/>
      <c r="S20" s="98"/>
    </row>
    <row r="21" spans="1:19" s="11" customFormat="1" ht="37.5">
      <c r="A21" s="47" t="s">
        <v>173</v>
      </c>
      <c r="B21" s="15" t="s">
        <v>120</v>
      </c>
      <c r="C21" s="15" t="s">
        <v>124</v>
      </c>
      <c r="D21" s="15" t="s">
        <v>244</v>
      </c>
      <c r="E21" s="30">
        <v>120</v>
      </c>
      <c r="F21" s="10">
        <f>G21+H21+I21</f>
        <v>1263.6</v>
      </c>
      <c r="G21" s="10"/>
      <c r="H21" s="10">
        <v>1263.6</v>
      </c>
      <c r="I21" s="10"/>
      <c r="J21" s="10">
        <f>K21+L21+M21</f>
        <v>1263.6</v>
      </c>
      <c r="K21" s="10"/>
      <c r="L21" s="10">
        <v>1263.6</v>
      </c>
      <c r="M21" s="10"/>
      <c r="N21" s="10">
        <f>O21+P21+Q21</f>
        <v>1263.6</v>
      </c>
      <c r="O21" s="10">
        <v>0</v>
      </c>
      <c r="P21" s="10">
        <v>1263.6</v>
      </c>
      <c r="Q21" s="10"/>
      <c r="R21" s="27"/>
      <c r="S21" s="98"/>
    </row>
    <row r="22" spans="1:19" s="11" customFormat="1" ht="56.25">
      <c r="A22" s="47" t="s">
        <v>460</v>
      </c>
      <c r="B22" s="15" t="s">
        <v>120</v>
      </c>
      <c r="C22" s="15" t="s">
        <v>124</v>
      </c>
      <c r="D22" s="15" t="s">
        <v>586</v>
      </c>
      <c r="E22" s="30"/>
      <c r="F22" s="10">
        <f>F23</f>
        <v>312.5</v>
      </c>
      <c r="G22" s="10">
        <f aca="true" t="shared" si="4" ref="G22:Q22">G23</f>
        <v>0</v>
      </c>
      <c r="H22" s="10">
        <f t="shared" si="4"/>
        <v>312.5</v>
      </c>
      <c r="I22" s="10">
        <f t="shared" si="4"/>
        <v>0</v>
      </c>
      <c r="J22" s="10">
        <f t="shared" si="4"/>
        <v>312.5</v>
      </c>
      <c r="K22" s="10">
        <f t="shared" si="4"/>
        <v>0</v>
      </c>
      <c r="L22" s="10">
        <f t="shared" si="4"/>
        <v>312.5</v>
      </c>
      <c r="M22" s="10">
        <f t="shared" si="4"/>
        <v>0</v>
      </c>
      <c r="N22" s="10">
        <f t="shared" si="4"/>
        <v>312.5</v>
      </c>
      <c r="O22" s="10">
        <f t="shared" si="4"/>
        <v>0</v>
      </c>
      <c r="P22" s="10">
        <f t="shared" si="4"/>
        <v>312.5</v>
      </c>
      <c r="Q22" s="10">
        <f t="shared" si="4"/>
        <v>0</v>
      </c>
      <c r="R22" s="27"/>
      <c r="S22" s="98"/>
    </row>
    <row r="23" spans="1:19" s="11" customFormat="1" ht="37.5">
      <c r="A23" s="47" t="s">
        <v>173</v>
      </c>
      <c r="B23" s="15" t="s">
        <v>120</v>
      </c>
      <c r="C23" s="15" t="s">
        <v>124</v>
      </c>
      <c r="D23" s="15" t="s">
        <v>587</v>
      </c>
      <c r="E23" s="30">
        <v>120</v>
      </c>
      <c r="F23" s="10">
        <f>G23+H22+I23</f>
        <v>312.5</v>
      </c>
      <c r="G23" s="10"/>
      <c r="H23" s="10">
        <v>312.5</v>
      </c>
      <c r="I23" s="10"/>
      <c r="J23" s="10">
        <f>K23+L23+M23</f>
        <v>312.5</v>
      </c>
      <c r="K23" s="10"/>
      <c r="L23" s="10">
        <v>312.5</v>
      </c>
      <c r="M23" s="10"/>
      <c r="N23" s="10">
        <f>O23+P23+Q23</f>
        <v>312.5</v>
      </c>
      <c r="O23" s="100"/>
      <c r="P23" s="100">
        <v>312.5</v>
      </c>
      <c r="Q23" s="100"/>
      <c r="R23" s="27"/>
      <c r="S23" s="98"/>
    </row>
    <row r="24" spans="1:19" s="11" customFormat="1" ht="56.25">
      <c r="A24" s="48" t="s">
        <v>198</v>
      </c>
      <c r="B24" s="12" t="s">
        <v>120</v>
      </c>
      <c r="C24" s="12" t="s">
        <v>123</v>
      </c>
      <c r="D24" s="121"/>
      <c r="E24" s="121"/>
      <c r="F24" s="13">
        <f aca="true" t="shared" si="5" ref="F24:Q24">F25+F30</f>
        <v>2054.9</v>
      </c>
      <c r="G24" s="13">
        <f t="shared" si="5"/>
        <v>0</v>
      </c>
      <c r="H24" s="13">
        <f t="shared" si="5"/>
        <v>1730.2</v>
      </c>
      <c r="I24" s="13">
        <f t="shared" si="5"/>
        <v>324.70000000000005</v>
      </c>
      <c r="J24" s="13">
        <f t="shared" si="5"/>
        <v>2054.9</v>
      </c>
      <c r="K24" s="13">
        <f t="shared" si="5"/>
        <v>0</v>
      </c>
      <c r="L24" s="13">
        <f t="shared" si="5"/>
        <v>1730.2</v>
      </c>
      <c r="M24" s="13">
        <f t="shared" si="5"/>
        <v>324.70000000000005</v>
      </c>
      <c r="N24" s="13">
        <f t="shared" si="5"/>
        <v>2054.9</v>
      </c>
      <c r="O24" s="13">
        <f t="shared" si="5"/>
        <v>0</v>
      </c>
      <c r="P24" s="13">
        <f t="shared" si="5"/>
        <v>1730.2</v>
      </c>
      <c r="Q24" s="13">
        <f t="shared" si="5"/>
        <v>324.70000000000005</v>
      </c>
      <c r="R24" s="27"/>
      <c r="S24" s="98"/>
    </row>
    <row r="25" spans="1:19" s="11" customFormat="1" ht="22.5" customHeight="1">
      <c r="A25" s="47" t="s">
        <v>341</v>
      </c>
      <c r="B25" s="15" t="s">
        <v>120</v>
      </c>
      <c r="C25" s="15" t="s">
        <v>123</v>
      </c>
      <c r="D25" s="30" t="s">
        <v>237</v>
      </c>
      <c r="E25" s="15"/>
      <c r="F25" s="10">
        <f aca="true" t="shared" si="6" ref="F25:Q26">F26</f>
        <v>324.70000000000005</v>
      </c>
      <c r="G25" s="10">
        <f t="shared" si="6"/>
        <v>0</v>
      </c>
      <c r="H25" s="10">
        <f t="shared" si="6"/>
        <v>0</v>
      </c>
      <c r="I25" s="10">
        <f t="shared" si="6"/>
        <v>324.70000000000005</v>
      </c>
      <c r="J25" s="10">
        <f t="shared" si="6"/>
        <v>324.70000000000005</v>
      </c>
      <c r="K25" s="10">
        <f t="shared" si="6"/>
        <v>0</v>
      </c>
      <c r="L25" s="10">
        <f t="shared" si="6"/>
        <v>0</v>
      </c>
      <c r="M25" s="10">
        <f t="shared" si="6"/>
        <v>324.70000000000005</v>
      </c>
      <c r="N25" s="10">
        <f t="shared" si="6"/>
        <v>324.70000000000005</v>
      </c>
      <c r="O25" s="10">
        <f t="shared" si="6"/>
        <v>0</v>
      </c>
      <c r="P25" s="10">
        <f t="shared" si="6"/>
        <v>0</v>
      </c>
      <c r="Q25" s="10">
        <f t="shared" si="6"/>
        <v>324.70000000000005</v>
      </c>
      <c r="R25" s="27"/>
      <c r="S25" s="98"/>
    </row>
    <row r="26" spans="1:19" s="11" customFormat="1" ht="37.5">
      <c r="A26" s="47" t="s">
        <v>231</v>
      </c>
      <c r="B26" s="15" t="s">
        <v>120</v>
      </c>
      <c r="C26" s="15" t="s">
        <v>123</v>
      </c>
      <c r="D26" s="30" t="s">
        <v>238</v>
      </c>
      <c r="E26" s="15"/>
      <c r="F26" s="10">
        <f t="shared" si="6"/>
        <v>324.70000000000005</v>
      </c>
      <c r="G26" s="10">
        <f t="shared" si="6"/>
        <v>0</v>
      </c>
      <c r="H26" s="10">
        <f t="shared" si="6"/>
        <v>0</v>
      </c>
      <c r="I26" s="10">
        <f t="shared" si="6"/>
        <v>324.70000000000005</v>
      </c>
      <c r="J26" s="10">
        <f t="shared" si="6"/>
        <v>324.70000000000005</v>
      </c>
      <c r="K26" s="10">
        <f t="shared" si="6"/>
        <v>0</v>
      </c>
      <c r="L26" s="10">
        <f t="shared" si="6"/>
        <v>0</v>
      </c>
      <c r="M26" s="10">
        <f t="shared" si="6"/>
        <v>324.70000000000005</v>
      </c>
      <c r="N26" s="10">
        <f t="shared" si="6"/>
        <v>324.70000000000005</v>
      </c>
      <c r="O26" s="10">
        <f t="shared" si="6"/>
        <v>0</v>
      </c>
      <c r="P26" s="10">
        <f t="shared" si="6"/>
        <v>0</v>
      </c>
      <c r="Q26" s="10">
        <f t="shared" si="6"/>
        <v>324.70000000000005</v>
      </c>
      <c r="R26" s="27"/>
      <c r="S26" s="98"/>
    </row>
    <row r="27" spans="1:19" s="11" customFormat="1" ht="40.5" customHeight="1">
      <c r="A27" s="47" t="s">
        <v>571</v>
      </c>
      <c r="B27" s="15" t="s">
        <v>120</v>
      </c>
      <c r="C27" s="15" t="s">
        <v>123</v>
      </c>
      <c r="D27" s="30" t="s">
        <v>118</v>
      </c>
      <c r="E27" s="15"/>
      <c r="F27" s="10">
        <f>F28+F29</f>
        <v>324.70000000000005</v>
      </c>
      <c r="G27" s="10">
        <f aca="true" t="shared" si="7" ref="G27:Q27">G28+G29</f>
        <v>0</v>
      </c>
      <c r="H27" s="10">
        <f t="shared" si="7"/>
        <v>0</v>
      </c>
      <c r="I27" s="10">
        <f t="shared" si="7"/>
        <v>324.70000000000005</v>
      </c>
      <c r="J27" s="10">
        <f t="shared" si="7"/>
        <v>324.70000000000005</v>
      </c>
      <c r="K27" s="10">
        <f t="shared" si="7"/>
        <v>0</v>
      </c>
      <c r="L27" s="10">
        <f t="shared" si="7"/>
        <v>0</v>
      </c>
      <c r="M27" s="10">
        <f t="shared" si="7"/>
        <v>324.70000000000005</v>
      </c>
      <c r="N27" s="10">
        <f t="shared" si="7"/>
        <v>324.70000000000005</v>
      </c>
      <c r="O27" s="10">
        <f t="shared" si="7"/>
        <v>0</v>
      </c>
      <c r="P27" s="10">
        <f t="shared" si="7"/>
        <v>0</v>
      </c>
      <c r="Q27" s="10">
        <f t="shared" si="7"/>
        <v>324.70000000000005</v>
      </c>
      <c r="R27" s="27"/>
      <c r="S27" s="98"/>
    </row>
    <row r="28" spans="1:19" s="11" customFormat="1" ht="37.5">
      <c r="A28" s="47" t="s">
        <v>173</v>
      </c>
      <c r="B28" s="15" t="s">
        <v>120</v>
      </c>
      <c r="C28" s="15" t="s">
        <v>123</v>
      </c>
      <c r="D28" s="30" t="s">
        <v>118</v>
      </c>
      <c r="E28" s="15" t="s">
        <v>174</v>
      </c>
      <c r="F28" s="10">
        <f>G28+H27+I28</f>
        <v>237.3</v>
      </c>
      <c r="G28" s="10"/>
      <c r="H28" s="10"/>
      <c r="I28" s="10">
        <v>237.3</v>
      </c>
      <c r="J28" s="10">
        <f>K28+L28+M28</f>
        <v>237.3</v>
      </c>
      <c r="K28" s="10"/>
      <c r="L28" s="10"/>
      <c r="M28" s="10">
        <v>237.3</v>
      </c>
      <c r="N28" s="10">
        <f>O28+P28+Q28</f>
        <v>237.3</v>
      </c>
      <c r="O28" s="10"/>
      <c r="P28" s="10"/>
      <c r="Q28" s="10">
        <v>237.3</v>
      </c>
      <c r="R28" s="27"/>
      <c r="S28" s="98"/>
    </row>
    <row r="29" spans="1:19" s="11" customFormat="1" ht="37.5">
      <c r="A29" s="47" t="s">
        <v>92</v>
      </c>
      <c r="B29" s="15" t="s">
        <v>120</v>
      </c>
      <c r="C29" s="15" t="s">
        <v>123</v>
      </c>
      <c r="D29" s="30" t="s">
        <v>118</v>
      </c>
      <c r="E29" s="15" t="s">
        <v>177</v>
      </c>
      <c r="F29" s="10">
        <f>G29+H28+I29</f>
        <v>87.4</v>
      </c>
      <c r="G29" s="10"/>
      <c r="H29" s="10"/>
      <c r="I29" s="10">
        <v>87.4</v>
      </c>
      <c r="J29" s="10">
        <f>K29+L29+M29</f>
        <v>87.4</v>
      </c>
      <c r="K29" s="10"/>
      <c r="L29" s="10"/>
      <c r="M29" s="10">
        <v>87.4</v>
      </c>
      <c r="N29" s="10">
        <f>O29+P29+Q29</f>
        <v>87.4</v>
      </c>
      <c r="O29" s="10"/>
      <c r="P29" s="10"/>
      <c r="Q29" s="10">
        <v>87.4</v>
      </c>
      <c r="R29" s="27"/>
      <c r="S29" s="98"/>
    </row>
    <row r="30" spans="1:19" s="11" customFormat="1" ht="18.75">
      <c r="A30" s="47" t="s">
        <v>211</v>
      </c>
      <c r="B30" s="15" t="s">
        <v>120</v>
      </c>
      <c r="C30" s="15" t="s">
        <v>123</v>
      </c>
      <c r="D30" s="30" t="s">
        <v>234</v>
      </c>
      <c r="E30" s="15"/>
      <c r="F30" s="10">
        <f aca="true" t="shared" si="8" ref="F30:Q30">F31+F34</f>
        <v>1730.2</v>
      </c>
      <c r="G30" s="10">
        <f t="shared" si="8"/>
        <v>0</v>
      </c>
      <c r="H30" s="10">
        <f t="shared" si="8"/>
        <v>1730.2</v>
      </c>
      <c r="I30" s="10">
        <f t="shared" si="8"/>
        <v>0</v>
      </c>
      <c r="J30" s="10">
        <f t="shared" si="8"/>
        <v>1730.2</v>
      </c>
      <c r="K30" s="10">
        <f t="shared" si="8"/>
        <v>0</v>
      </c>
      <c r="L30" s="10">
        <f t="shared" si="8"/>
        <v>1730.2</v>
      </c>
      <c r="M30" s="10">
        <f t="shared" si="8"/>
        <v>0</v>
      </c>
      <c r="N30" s="10">
        <f t="shared" si="8"/>
        <v>1730.2</v>
      </c>
      <c r="O30" s="10">
        <f t="shared" si="8"/>
        <v>0</v>
      </c>
      <c r="P30" s="10">
        <f t="shared" si="8"/>
        <v>1730.2</v>
      </c>
      <c r="Q30" s="10">
        <f t="shared" si="8"/>
        <v>0</v>
      </c>
      <c r="R30" s="27"/>
      <c r="S30" s="98"/>
    </row>
    <row r="31" spans="1:19" s="11" customFormat="1" ht="24.75" customHeight="1">
      <c r="A31" s="47" t="s">
        <v>189</v>
      </c>
      <c r="B31" s="15" t="s">
        <v>120</v>
      </c>
      <c r="C31" s="15" t="s">
        <v>123</v>
      </c>
      <c r="D31" s="30" t="s">
        <v>235</v>
      </c>
      <c r="E31" s="15"/>
      <c r="F31" s="10">
        <f>F32+F33</f>
        <v>1440</v>
      </c>
      <c r="G31" s="10">
        <f aca="true" t="shared" si="9" ref="G31:Q31">G32+G33</f>
        <v>0</v>
      </c>
      <c r="H31" s="10">
        <f t="shared" si="9"/>
        <v>1440</v>
      </c>
      <c r="I31" s="10">
        <f t="shared" si="9"/>
        <v>0</v>
      </c>
      <c r="J31" s="10">
        <f t="shared" si="9"/>
        <v>1440</v>
      </c>
      <c r="K31" s="10">
        <f t="shared" si="9"/>
        <v>0</v>
      </c>
      <c r="L31" s="10">
        <f t="shared" si="9"/>
        <v>1440</v>
      </c>
      <c r="M31" s="10">
        <f t="shared" si="9"/>
        <v>0</v>
      </c>
      <c r="N31" s="10">
        <f t="shared" si="9"/>
        <v>1440</v>
      </c>
      <c r="O31" s="10">
        <f t="shared" si="9"/>
        <v>0</v>
      </c>
      <c r="P31" s="10">
        <f t="shared" si="9"/>
        <v>1440</v>
      </c>
      <c r="Q31" s="10">
        <f t="shared" si="9"/>
        <v>0</v>
      </c>
      <c r="R31" s="27"/>
      <c r="S31" s="98"/>
    </row>
    <row r="32" spans="1:19" s="11" customFormat="1" ht="37.5">
      <c r="A32" s="47" t="s">
        <v>173</v>
      </c>
      <c r="B32" s="15" t="s">
        <v>120</v>
      </c>
      <c r="C32" s="15" t="s">
        <v>123</v>
      </c>
      <c r="D32" s="30" t="s">
        <v>235</v>
      </c>
      <c r="E32" s="15" t="s">
        <v>174</v>
      </c>
      <c r="F32" s="10">
        <f>G32+H32+I32</f>
        <v>904.6</v>
      </c>
      <c r="G32" s="10"/>
      <c r="H32" s="10">
        <v>904.6</v>
      </c>
      <c r="I32" s="10"/>
      <c r="J32" s="10">
        <f>K32+L32+M32</f>
        <v>904.6</v>
      </c>
      <c r="K32" s="10"/>
      <c r="L32" s="10">
        <v>904.6</v>
      </c>
      <c r="M32" s="10"/>
      <c r="N32" s="10">
        <f>O32+P32+Q32</f>
        <v>904.6</v>
      </c>
      <c r="O32" s="10"/>
      <c r="P32" s="10">
        <v>904.6</v>
      </c>
      <c r="Q32" s="10"/>
      <c r="R32" s="27"/>
      <c r="S32" s="98"/>
    </row>
    <row r="33" spans="1:19" s="11" customFormat="1" ht="37.5">
      <c r="A33" s="47" t="s">
        <v>92</v>
      </c>
      <c r="B33" s="15" t="s">
        <v>120</v>
      </c>
      <c r="C33" s="15" t="s">
        <v>123</v>
      </c>
      <c r="D33" s="30" t="s">
        <v>235</v>
      </c>
      <c r="E33" s="15" t="s">
        <v>177</v>
      </c>
      <c r="F33" s="10">
        <f>G33+H33+I33</f>
        <v>535.4</v>
      </c>
      <c r="G33" s="10"/>
      <c r="H33" s="10">
        <v>535.4</v>
      </c>
      <c r="I33" s="10"/>
      <c r="J33" s="10">
        <f>K33+L33+M33</f>
        <v>535.4</v>
      </c>
      <c r="K33" s="10"/>
      <c r="L33" s="10">
        <v>535.4</v>
      </c>
      <c r="M33" s="10"/>
      <c r="N33" s="10">
        <f>O33+P33+Q33</f>
        <v>535.4</v>
      </c>
      <c r="O33" s="10"/>
      <c r="P33" s="10">
        <v>535.4</v>
      </c>
      <c r="Q33" s="10"/>
      <c r="R33" s="27"/>
      <c r="S33" s="98"/>
    </row>
    <row r="34" spans="1:19" s="11" customFormat="1" ht="56.25">
      <c r="A34" s="47" t="s">
        <v>460</v>
      </c>
      <c r="B34" s="15" t="s">
        <v>120</v>
      </c>
      <c r="C34" s="15" t="s">
        <v>123</v>
      </c>
      <c r="D34" s="30" t="s">
        <v>588</v>
      </c>
      <c r="E34" s="15"/>
      <c r="F34" s="10">
        <f>F35</f>
        <v>290.2</v>
      </c>
      <c r="G34" s="10">
        <f aca="true" t="shared" si="10" ref="G34:Q34">G35</f>
        <v>0</v>
      </c>
      <c r="H34" s="10">
        <f t="shared" si="10"/>
        <v>290.2</v>
      </c>
      <c r="I34" s="10">
        <f t="shared" si="10"/>
        <v>0</v>
      </c>
      <c r="J34" s="10">
        <f t="shared" si="10"/>
        <v>290.2</v>
      </c>
      <c r="K34" s="10">
        <f t="shared" si="10"/>
        <v>0</v>
      </c>
      <c r="L34" s="10">
        <f t="shared" si="10"/>
        <v>290.2</v>
      </c>
      <c r="M34" s="10">
        <f t="shared" si="10"/>
        <v>0</v>
      </c>
      <c r="N34" s="10">
        <f t="shared" si="10"/>
        <v>290.2</v>
      </c>
      <c r="O34" s="10">
        <f t="shared" si="10"/>
        <v>0</v>
      </c>
      <c r="P34" s="10">
        <f t="shared" si="10"/>
        <v>290.2</v>
      </c>
      <c r="Q34" s="10">
        <f t="shared" si="10"/>
        <v>0</v>
      </c>
      <c r="R34" s="27"/>
      <c r="S34" s="98"/>
    </row>
    <row r="35" spans="1:19" s="11" customFormat="1" ht="37.5">
      <c r="A35" s="47" t="s">
        <v>173</v>
      </c>
      <c r="B35" s="15" t="s">
        <v>120</v>
      </c>
      <c r="C35" s="15" t="s">
        <v>123</v>
      </c>
      <c r="D35" s="30" t="s">
        <v>588</v>
      </c>
      <c r="E35" s="15" t="s">
        <v>174</v>
      </c>
      <c r="F35" s="10">
        <f>G35+H35+I35</f>
        <v>290.2</v>
      </c>
      <c r="G35" s="10"/>
      <c r="H35" s="10">
        <v>290.2</v>
      </c>
      <c r="I35" s="10"/>
      <c r="J35" s="10">
        <f>K35+L35+M35</f>
        <v>290.2</v>
      </c>
      <c r="K35" s="10"/>
      <c r="L35" s="10">
        <v>290.2</v>
      </c>
      <c r="M35" s="10"/>
      <c r="N35" s="10">
        <f>O35+P35+Q35</f>
        <v>290.2</v>
      </c>
      <c r="O35" s="10"/>
      <c r="P35" s="10">
        <v>290.2</v>
      </c>
      <c r="Q35" s="10"/>
      <c r="R35" s="27"/>
      <c r="S35" s="98"/>
    </row>
    <row r="36" spans="1:19" s="11" customFormat="1" ht="64.5" customHeight="1">
      <c r="A36" s="48" t="s">
        <v>96</v>
      </c>
      <c r="B36" s="12" t="s">
        <v>120</v>
      </c>
      <c r="C36" s="12" t="s">
        <v>121</v>
      </c>
      <c r="D36" s="121"/>
      <c r="E36" s="12"/>
      <c r="F36" s="13">
        <f>F70+F74+F90+F45+F37+F64+F55</f>
        <v>32512.100000000002</v>
      </c>
      <c r="G36" s="13">
        <f aca="true" t="shared" si="11" ref="G36:Q36">G70+G74+G90+G45+G37+G64+G55</f>
        <v>3002.2</v>
      </c>
      <c r="H36" s="13">
        <f t="shared" si="11"/>
        <v>29021.600000000002</v>
      </c>
      <c r="I36" s="13">
        <f t="shared" si="11"/>
        <v>488.3</v>
      </c>
      <c r="J36" s="13">
        <f t="shared" si="11"/>
        <v>31653.100000000002</v>
      </c>
      <c r="K36" s="13">
        <f t="shared" si="11"/>
        <v>3002.2</v>
      </c>
      <c r="L36" s="13">
        <f t="shared" si="11"/>
        <v>28162.600000000002</v>
      </c>
      <c r="M36" s="13">
        <f t="shared" si="11"/>
        <v>488.3</v>
      </c>
      <c r="N36" s="13">
        <f t="shared" si="11"/>
        <v>31653.100000000002</v>
      </c>
      <c r="O36" s="13">
        <f t="shared" si="11"/>
        <v>3002.2</v>
      </c>
      <c r="P36" s="13">
        <f t="shared" si="11"/>
        <v>28162.600000000002</v>
      </c>
      <c r="Q36" s="13">
        <f t="shared" si="11"/>
        <v>488.3</v>
      </c>
      <c r="R36" s="27"/>
      <c r="S36" s="98"/>
    </row>
    <row r="37" spans="1:19" s="11" customFormat="1" ht="56.25">
      <c r="A37" s="47" t="s">
        <v>474</v>
      </c>
      <c r="B37" s="15" t="s">
        <v>120</v>
      </c>
      <c r="C37" s="15" t="s">
        <v>121</v>
      </c>
      <c r="D37" s="15" t="s">
        <v>254</v>
      </c>
      <c r="E37" s="15"/>
      <c r="F37" s="10">
        <f>F38</f>
        <v>1028</v>
      </c>
      <c r="G37" s="10">
        <f aca="true" t="shared" si="12" ref="G37:Q37">G38</f>
        <v>0</v>
      </c>
      <c r="H37" s="10">
        <f t="shared" si="12"/>
        <v>1028</v>
      </c>
      <c r="I37" s="10">
        <f t="shared" si="12"/>
        <v>0</v>
      </c>
      <c r="J37" s="10">
        <f t="shared" si="12"/>
        <v>169</v>
      </c>
      <c r="K37" s="10">
        <f t="shared" si="12"/>
        <v>0</v>
      </c>
      <c r="L37" s="10">
        <f t="shared" si="12"/>
        <v>169</v>
      </c>
      <c r="M37" s="10">
        <f t="shared" si="12"/>
        <v>0</v>
      </c>
      <c r="N37" s="10">
        <f t="shared" si="12"/>
        <v>169</v>
      </c>
      <c r="O37" s="10">
        <f t="shared" si="12"/>
        <v>0</v>
      </c>
      <c r="P37" s="10">
        <f t="shared" si="12"/>
        <v>169</v>
      </c>
      <c r="Q37" s="10">
        <f t="shared" si="12"/>
        <v>0</v>
      </c>
      <c r="R37" s="27"/>
      <c r="S37" s="98"/>
    </row>
    <row r="38" spans="1:19" s="11" customFormat="1" ht="37.5">
      <c r="A38" s="47" t="s">
        <v>475</v>
      </c>
      <c r="B38" s="15" t="s">
        <v>120</v>
      </c>
      <c r="C38" s="15" t="s">
        <v>121</v>
      </c>
      <c r="D38" s="15" t="s">
        <v>255</v>
      </c>
      <c r="E38" s="15"/>
      <c r="F38" s="10">
        <f>F39+F42</f>
        <v>1028</v>
      </c>
      <c r="G38" s="10">
        <f aca="true" t="shared" si="13" ref="G38:Q38">G39+G42</f>
        <v>0</v>
      </c>
      <c r="H38" s="10">
        <f t="shared" si="13"/>
        <v>1028</v>
      </c>
      <c r="I38" s="10">
        <f t="shared" si="13"/>
        <v>0</v>
      </c>
      <c r="J38" s="10">
        <f t="shared" si="13"/>
        <v>169</v>
      </c>
      <c r="K38" s="10">
        <f t="shared" si="13"/>
        <v>0</v>
      </c>
      <c r="L38" s="10">
        <f t="shared" si="13"/>
        <v>169</v>
      </c>
      <c r="M38" s="10">
        <f t="shared" si="13"/>
        <v>0</v>
      </c>
      <c r="N38" s="10">
        <f t="shared" si="13"/>
        <v>169</v>
      </c>
      <c r="O38" s="10">
        <f t="shared" si="13"/>
        <v>0</v>
      </c>
      <c r="P38" s="10">
        <f t="shared" si="13"/>
        <v>169</v>
      </c>
      <c r="Q38" s="10">
        <f t="shared" si="13"/>
        <v>0</v>
      </c>
      <c r="R38" s="27"/>
      <c r="S38" s="98"/>
    </row>
    <row r="39" spans="1:19" s="11" customFormat="1" ht="37.5">
      <c r="A39" s="47" t="s">
        <v>381</v>
      </c>
      <c r="B39" s="15" t="s">
        <v>120</v>
      </c>
      <c r="C39" s="15" t="s">
        <v>121</v>
      </c>
      <c r="D39" s="15" t="s">
        <v>382</v>
      </c>
      <c r="E39" s="15"/>
      <c r="F39" s="10">
        <f>F40</f>
        <v>28</v>
      </c>
      <c r="G39" s="10">
        <f aca="true" t="shared" si="14" ref="G39:Q40">G40</f>
        <v>0</v>
      </c>
      <c r="H39" s="10">
        <f t="shared" si="14"/>
        <v>28</v>
      </c>
      <c r="I39" s="10">
        <f t="shared" si="14"/>
        <v>0</v>
      </c>
      <c r="J39" s="10">
        <f t="shared" si="14"/>
        <v>23</v>
      </c>
      <c r="K39" s="10">
        <f t="shared" si="14"/>
        <v>0</v>
      </c>
      <c r="L39" s="10">
        <f t="shared" si="14"/>
        <v>23</v>
      </c>
      <c r="M39" s="10">
        <f t="shared" si="14"/>
        <v>0</v>
      </c>
      <c r="N39" s="10">
        <f t="shared" si="14"/>
        <v>23</v>
      </c>
      <c r="O39" s="10">
        <f t="shared" si="14"/>
        <v>0</v>
      </c>
      <c r="P39" s="10">
        <f t="shared" si="14"/>
        <v>23</v>
      </c>
      <c r="Q39" s="10">
        <f t="shared" si="14"/>
        <v>0</v>
      </c>
      <c r="R39" s="27"/>
      <c r="S39" s="98"/>
    </row>
    <row r="40" spans="1:19" s="11" customFormat="1" ht="18.75">
      <c r="A40" s="47" t="s">
        <v>224</v>
      </c>
      <c r="B40" s="15" t="s">
        <v>120</v>
      </c>
      <c r="C40" s="15" t="s">
        <v>121</v>
      </c>
      <c r="D40" s="15" t="s">
        <v>383</v>
      </c>
      <c r="E40" s="15"/>
      <c r="F40" s="10">
        <f>F41</f>
        <v>28</v>
      </c>
      <c r="G40" s="10">
        <f t="shared" si="14"/>
        <v>0</v>
      </c>
      <c r="H40" s="10">
        <f t="shared" si="14"/>
        <v>28</v>
      </c>
      <c r="I40" s="10">
        <f t="shared" si="14"/>
        <v>0</v>
      </c>
      <c r="J40" s="10">
        <f t="shared" si="14"/>
        <v>23</v>
      </c>
      <c r="K40" s="10">
        <f t="shared" si="14"/>
        <v>0</v>
      </c>
      <c r="L40" s="10">
        <f t="shared" si="14"/>
        <v>23</v>
      </c>
      <c r="M40" s="10">
        <f t="shared" si="14"/>
        <v>0</v>
      </c>
      <c r="N40" s="10">
        <f t="shared" si="14"/>
        <v>23</v>
      </c>
      <c r="O40" s="10">
        <f t="shared" si="14"/>
        <v>0</v>
      </c>
      <c r="P40" s="10">
        <f t="shared" si="14"/>
        <v>23</v>
      </c>
      <c r="Q40" s="10">
        <f t="shared" si="14"/>
        <v>0</v>
      </c>
      <c r="R40" s="27"/>
      <c r="S40" s="98"/>
    </row>
    <row r="41" spans="1:19" s="11" customFormat="1" ht="37.5">
      <c r="A41" s="47" t="s">
        <v>92</v>
      </c>
      <c r="B41" s="15" t="s">
        <v>120</v>
      </c>
      <c r="C41" s="15" t="s">
        <v>121</v>
      </c>
      <c r="D41" s="15" t="s">
        <v>383</v>
      </c>
      <c r="E41" s="15" t="s">
        <v>177</v>
      </c>
      <c r="F41" s="10">
        <f>G41+H41+I41</f>
        <v>28</v>
      </c>
      <c r="G41" s="10"/>
      <c r="H41" s="10">
        <v>28</v>
      </c>
      <c r="I41" s="10"/>
      <c r="J41" s="10">
        <f>K41+L41+M41</f>
        <v>23</v>
      </c>
      <c r="K41" s="10"/>
      <c r="L41" s="10">
        <v>23</v>
      </c>
      <c r="M41" s="10"/>
      <c r="N41" s="10">
        <f>O41+P41+Q41</f>
        <v>23</v>
      </c>
      <c r="O41" s="10"/>
      <c r="P41" s="10">
        <v>23</v>
      </c>
      <c r="Q41" s="10"/>
      <c r="R41" s="27"/>
      <c r="S41" s="98"/>
    </row>
    <row r="42" spans="1:19" s="11" customFormat="1" ht="39" customHeight="1">
      <c r="A42" s="47" t="s">
        <v>417</v>
      </c>
      <c r="B42" s="15" t="s">
        <v>120</v>
      </c>
      <c r="C42" s="15" t="s">
        <v>121</v>
      </c>
      <c r="D42" s="15" t="s">
        <v>379</v>
      </c>
      <c r="E42" s="15"/>
      <c r="F42" s="10">
        <f>F43</f>
        <v>1000</v>
      </c>
      <c r="G42" s="10">
        <f aca="true" t="shared" si="15" ref="G42:Q43">G43</f>
        <v>0</v>
      </c>
      <c r="H42" s="10">
        <f t="shared" si="15"/>
        <v>1000</v>
      </c>
      <c r="I42" s="10">
        <f t="shared" si="15"/>
        <v>0</v>
      </c>
      <c r="J42" s="10">
        <f t="shared" si="15"/>
        <v>146</v>
      </c>
      <c r="K42" s="10">
        <f t="shared" si="15"/>
        <v>0</v>
      </c>
      <c r="L42" s="10">
        <f t="shared" si="15"/>
        <v>146</v>
      </c>
      <c r="M42" s="10">
        <f t="shared" si="15"/>
        <v>0</v>
      </c>
      <c r="N42" s="10">
        <f t="shared" si="15"/>
        <v>146</v>
      </c>
      <c r="O42" s="10">
        <f t="shared" si="15"/>
        <v>0</v>
      </c>
      <c r="P42" s="10">
        <f t="shared" si="15"/>
        <v>146</v>
      </c>
      <c r="Q42" s="10">
        <f t="shared" si="15"/>
        <v>0</v>
      </c>
      <c r="R42" s="27"/>
      <c r="S42" s="98"/>
    </row>
    <row r="43" spans="1:19" s="11" customFormat="1" ht="18.75">
      <c r="A43" s="47" t="s">
        <v>224</v>
      </c>
      <c r="B43" s="15" t="s">
        <v>120</v>
      </c>
      <c r="C43" s="15" t="s">
        <v>121</v>
      </c>
      <c r="D43" s="15" t="s">
        <v>391</v>
      </c>
      <c r="E43" s="15"/>
      <c r="F43" s="10">
        <f>F44</f>
        <v>1000</v>
      </c>
      <c r="G43" s="10">
        <f t="shared" si="15"/>
        <v>0</v>
      </c>
      <c r="H43" s="10">
        <f t="shared" si="15"/>
        <v>1000</v>
      </c>
      <c r="I43" s="10">
        <f t="shared" si="15"/>
        <v>0</v>
      </c>
      <c r="J43" s="10">
        <f t="shared" si="15"/>
        <v>146</v>
      </c>
      <c r="K43" s="10">
        <f t="shared" si="15"/>
        <v>0</v>
      </c>
      <c r="L43" s="10">
        <f t="shared" si="15"/>
        <v>146</v>
      </c>
      <c r="M43" s="10">
        <f t="shared" si="15"/>
        <v>0</v>
      </c>
      <c r="N43" s="10">
        <f t="shared" si="15"/>
        <v>146</v>
      </c>
      <c r="O43" s="10">
        <f t="shared" si="15"/>
        <v>0</v>
      </c>
      <c r="P43" s="10">
        <f t="shared" si="15"/>
        <v>146</v>
      </c>
      <c r="Q43" s="10">
        <f t="shared" si="15"/>
        <v>0</v>
      </c>
      <c r="R43" s="27"/>
      <c r="S43" s="98"/>
    </row>
    <row r="44" spans="1:19" s="11" customFormat="1" ht="37.5">
      <c r="A44" s="47" t="s">
        <v>92</v>
      </c>
      <c r="B44" s="15" t="s">
        <v>120</v>
      </c>
      <c r="C44" s="15" t="s">
        <v>121</v>
      </c>
      <c r="D44" s="15" t="s">
        <v>391</v>
      </c>
      <c r="E44" s="15" t="s">
        <v>177</v>
      </c>
      <c r="F44" s="10">
        <f>G44+H44+I44</f>
        <v>1000</v>
      </c>
      <c r="G44" s="10"/>
      <c r="H44" s="10">
        <v>1000</v>
      </c>
      <c r="I44" s="10"/>
      <c r="J44" s="10">
        <f>K44+L44+M44</f>
        <v>146</v>
      </c>
      <c r="K44" s="10"/>
      <c r="L44" s="10">
        <v>146</v>
      </c>
      <c r="M44" s="10"/>
      <c r="N44" s="10">
        <f>O44+P44+Q44</f>
        <v>146</v>
      </c>
      <c r="O44" s="10"/>
      <c r="P44" s="10">
        <v>146</v>
      </c>
      <c r="Q44" s="10"/>
      <c r="R44" s="27"/>
      <c r="S44" s="98"/>
    </row>
    <row r="45" spans="1:19" s="11" customFormat="1" ht="37.5">
      <c r="A45" s="47" t="s">
        <v>531</v>
      </c>
      <c r="B45" s="15" t="s">
        <v>120</v>
      </c>
      <c r="C45" s="15" t="s">
        <v>121</v>
      </c>
      <c r="D45" s="15" t="s">
        <v>9</v>
      </c>
      <c r="E45" s="15"/>
      <c r="F45" s="10">
        <f>F50+F46</f>
        <v>1474.8</v>
      </c>
      <c r="G45" s="10">
        <f aca="true" t="shared" si="16" ref="G45:Q45">G50+G46</f>
        <v>1474.8</v>
      </c>
      <c r="H45" s="10">
        <f t="shared" si="16"/>
        <v>0</v>
      </c>
      <c r="I45" s="10">
        <f t="shared" si="16"/>
        <v>0</v>
      </c>
      <c r="J45" s="10">
        <f t="shared" si="16"/>
        <v>1474.8</v>
      </c>
      <c r="K45" s="10">
        <f t="shared" si="16"/>
        <v>1474.8</v>
      </c>
      <c r="L45" s="10">
        <f t="shared" si="16"/>
        <v>0</v>
      </c>
      <c r="M45" s="10">
        <f t="shared" si="16"/>
        <v>0</v>
      </c>
      <c r="N45" s="10">
        <f t="shared" si="16"/>
        <v>1474.8</v>
      </c>
      <c r="O45" s="10">
        <f t="shared" si="16"/>
        <v>1474.8</v>
      </c>
      <c r="P45" s="10">
        <f t="shared" si="16"/>
        <v>0</v>
      </c>
      <c r="Q45" s="10">
        <f t="shared" si="16"/>
        <v>0</v>
      </c>
      <c r="R45" s="27"/>
      <c r="S45" s="98"/>
    </row>
    <row r="46" spans="1:19" s="11" customFormat="1" ht="37.5">
      <c r="A46" s="47" t="s">
        <v>40</v>
      </c>
      <c r="B46" s="15" t="s">
        <v>120</v>
      </c>
      <c r="C46" s="15" t="s">
        <v>121</v>
      </c>
      <c r="D46" s="15" t="s">
        <v>41</v>
      </c>
      <c r="E46" s="15"/>
      <c r="F46" s="10">
        <f>F47</f>
        <v>170.3</v>
      </c>
      <c r="G46" s="10">
        <f aca="true" t="shared" si="17" ref="G46:Q48">G47</f>
        <v>170.3</v>
      </c>
      <c r="H46" s="10">
        <f t="shared" si="17"/>
        <v>0</v>
      </c>
      <c r="I46" s="10">
        <f t="shared" si="17"/>
        <v>0</v>
      </c>
      <c r="J46" s="10">
        <f t="shared" si="17"/>
        <v>170.3</v>
      </c>
      <c r="K46" s="10">
        <f t="shared" si="17"/>
        <v>170.3</v>
      </c>
      <c r="L46" s="10">
        <f t="shared" si="17"/>
        <v>0</v>
      </c>
      <c r="M46" s="10">
        <f t="shared" si="17"/>
        <v>0</v>
      </c>
      <c r="N46" s="10">
        <f t="shared" si="17"/>
        <v>170.3</v>
      </c>
      <c r="O46" s="10">
        <f t="shared" si="17"/>
        <v>170.3</v>
      </c>
      <c r="P46" s="10">
        <f t="shared" si="17"/>
        <v>0</v>
      </c>
      <c r="Q46" s="10">
        <f t="shared" si="17"/>
        <v>0</v>
      </c>
      <c r="R46" s="27"/>
      <c r="S46" s="98"/>
    </row>
    <row r="47" spans="1:19" s="11" customFormat="1" ht="87" customHeight="1">
      <c r="A47" s="47" t="s">
        <v>439</v>
      </c>
      <c r="B47" s="15" t="s">
        <v>120</v>
      </c>
      <c r="C47" s="15" t="s">
        <v>121</v>
      </c>
      <c r="D47" s="28" t="s">
        <v>438</v>
      </c>
      <c r="E47" s="15"/>
      <c r="F47" s="10">
        <f>F48</f>
        <v>170.3</v>
      </c>
      <c r="G47" s="10">
        <f t="shared" si="17"/>
        <v>170.3</v>
      </c>
      <c r="H47" s="10">
        <f t="shared" si="17"/>
        <v>0</v>
      </c>
      <c r="I47" s="10">
        <f t="shared" si="17"/>
        <v>0</v>
      </c>
      <c r="J47" s="10">
        <f t="shared" si="17"/>
        <v>170.3</v>
      </c>
      <c r="K47" s="10">
        <f t="shared" si="17"/>
        <v>170.3</v>
      </c>
      <c r="L47" s="10">
        <f t="shared" si="17"/>
        <v>0</v>
      </c>
      <c r="M47" s="10">
        <f t="shared" si="17"/>
        <v>0</v>
      </c>
      <c r="N47" s="10">
        <f t="shared" si="17"/>
        <v>170.3</v>
      </c>
      <c r="O47" s="10">
        <f t="shared" si="17"/>
        <v>170.3</v>
      </c>
      <c r="P47" s="10">
        <f t="shared" si="17"/>
        <v>0</v>
      </c>
      <c r="Q47" s="10">
        <f t="shared" si="17"/>
        <v>0</v>
      </c>
      <c r="R47" s="27"/>
      <c r="S47" s="98"/>
    </row>
    <row r="48" spans="1:19" s="11" customFormat="1" ht="117" customHeight="1">
      <c r="A48" s="54" t="s">
        <v>440</v>
      </c>
      <c r="B48" s="15" t="s">
        <v>120</v>
      </c>
      <c r="C48" s="15" t="s">
        <v>121</v>
      </c>
      <c r="D48" s="15" t="s">
        <v>436</v>
      </c>
      <c r="E48" s="15"/>
      <c r="F48" s="10">
        <f>F49</f>
        <v>170.3</v>
      </c>
      <c r="G48" s="10">
        <f t="shared" si="17"/>
        <v>170.3</v>
      </c>
      <c r="H48" s="10">
        <f t="shared" si="17"/>
        <v>0</v>
      </c>
      <c r="I48" s="10">
        <f t="shared" si="17"/>
        <v>0</v>
      </c>
      <c r="J48" s="10">
        <f t="shared" si="17"/>
        <v>170.3</v>
      </c>
      <c r="K48" s="10">
        <f t="shared" si="17"/>
        <v>170.3</v>
      </c>
      <c r="L48" s="10">
        <f t="shared" si="17"/>
        <v>0</v>
      </c>
      <c r="M48" s="10">
        <f t="shared" si="17"/>
        <v>0</v>
      </c>
      <c r="N48" s="10">
        <f t="shared" si="17"/>
        <v>170.3</v>
      </c>
      <c r="O48" s="10">
        <f t="shared" si="17"/>
        <v>170.3</v>
      </c>
      <c r="P48" s="10">
        <f t="shared" si="17"/>
        <v>0</v>
      </c>
      <c r="Q48" s="10">
        <f t="shared" si="17"/>
        <v>0</v>
      </c>
      <c r="R48" s="27"/>
      <c r="S48" s="98"/>
    </row>
    <row r="49" spans="1:19" s="11" customFormat="1" ht="37.5">
      <c r="A49" s="47" t="s">
        <v>92</v>
      </c>
      <c r="B49" s="15" t="s">
        <v>120</v>
      </c>
      <c r="C49" s="15" t="s">
        <v>121</v>
      </c>
      <c r="D49" s="15" t="s">
        <v>436</v>
      </c>
      <c r="E49" s="15" t="s">
        <v>177</v>
      </c>
      <c r="F49" s="10">
        <f>H49+I49+G49</f>
        <v>170.3</v>
      </c>
      <c r="G49" s="10">
        <v>170.3</v>
      </c>
      <c r="H49" s="10"/>
      <c r="I49" s="10"/>
      <c r="J49" s="10">
        <f>L49+M49+K49</f>
        <v>170.3</v>
      </c>
      <c r="K49" s="10">
        <v>170.3</v>
      </c>
      <c r="L49" s="10"/>
      <c r="M49" s="10"/>
      <c r="N49" s="10">
        <f>O49+P49+Q49</f>
        <v>170.3</v>
      </c>
      <c r="O49" s="10">
        <v>170.3</v>
      </c>
      <c r="P49" s="10"/>
      <c r="Q49" s="10"/>
      <c r="R49" s="27"/>
      <c r="S49" s="98"/>
    </row>
    <row r="50" spans="1:19" s="11" customFormat="1" ht="32.25" customHeight="1">
      <c r="A50" s="47" t="s">
        <v>46</v>
      </c>
      <c r="B50" s="15" t="s">
        <v>120</v>
      </c>
      <c r="C50" s="15" t="s">
        <v>121</v>
      </c>
      <c r="D50" s="15" t="s">
        <v>45</v>
      </c>
      <c r="E50" s="15"/>
      <c r="F50" s="10">
        <f>F51</f>
        <v>1304.5</v>
      </c>
      <c r="G50" s="10">
        <f aca="true" t="shared" si="18" ref="G50:Q51">G51</f>
        <v>1304.5</v>
      </c>
      <c r="H50" s="10">
        <f t="shared" si="18"/>
        <v>0</v>
      </c>
      <c r="I50" s="10">
        <f t="shared" si="18"/>
        <v>0</v>
      </c>
      <c r="J50" s="10">
        <f t="shared" si="18"/>
        <v>1304.5</v>
      </c>
      <c r="K50" s="10">
        <f t="shared" si="18"/>
        <v>1304.5</v>
      </c>
      <c r="L50" s="10">
        <f t="shared" si="18"/>
        <v>0</v>
      </c>
      <c r="M50" s="10">
        <f t="shared" si="18"/>
        <v>0</v>
      </c>
      <c r="N50" s="10">
        <f t="shared" si="18"/>
        <v>1304.5</v>
      </c>
      <c r="O50" s="10">
        <f t="shared" si="18"/>
        <v>1304.5</v>
      </c>
      <c r="P50" s="10">
        <f t="shared" si="18"/>
        <v>0</v>
      </c>
      <c r="Q50" s="10">
        <f t="shared" si="18"/>
        <v>0</v>
      </c>
      <c r="R50" s="27"/>
      <c r="S50" s="98"/>
    </row>
    <row r="51" spans="1:19" s="11" customFormat="1" ht="60" customHeight="1">
      <c r="A51" s="47" t="s">
        <v>321</v>
      </c>
      <c r="B51" s="15" t="s">
        <v>120</v>
      </c>
      <c r="C51" s="15" t="s">
        <v>121</v>
      </c>
      <c r="D51" s="15" t="s">
        <v>538</v>
      </c>
      <c r="E51" s="15"/>
      <c r="F51" s="10">
        <f>F52</f>
        <v>1304.5</v>
      </c>
      <c r="G51" s="10">
        <f t="shared" si="18"/>
        <v>1304.5</v>
      </c>
      <c r="H51" s="10">
        <f t="shared" si="18"/>
        <v>0</v>
      </c>
      <c r="I51" s="10">
        <f t="shared" si="18"/>
        <v>0</v>
      </c>
      <c r="J51" s="10">
        <f t="shared" si="18"/>
        <v>1304.5</v>
      </c>
      <c r="K51" s="10">
        <f t="shared" si="18"/>
        <v>1304.5</v>
      </c>
      <c r="L51" s="10">
        <f t="shared" si="18"/>
        <v>0</v>
      </c>
      <c r="M51" s="10">
        <f t="shared" si="18"/>
        <v>0</v>
      </c>
      <c r="N51" s="10">
        <f t="shared" si="18"/>
        <v>1304.5</v>
      </c>
      <c r="O51" s="10">
        <f t="shared" si="18"/>
        <v>1304.5</v>
      </c>
      <c r="P51" s="10">
        <f t="shared" si="18"/>
        <v>0</v>
      </c>
      <c r="Q51" s="10">
        <f t="shared" si="18"/>
        <v>0</v>
      </c>
      <c r="R51" s="27"/>
      <c r="S51" s="98"/>
    </row>
    <row r="52" spans="1:19" s="11" customFormat="1" ht="165" customHeight="1">
      <c r="A52" s="47" t="s">
        <v>441</v>
      </c>
      <c r="B52" s="15" t="s">
        <v>120</v>
      </c>
      <c r="C52" s="15" t="s">
        <v>121</v>
      </c>
      <c r="D52" s="15" t="s">
        <v>539</v>
      </c>
      <c r="E52" s="15"/>
      <c r="F52" s="10">
        <f>F53+F54</f>
        <v>1304.5</v>
      </c>
      <c r="G52" s="10">
        <f aca="true" t="shared" si="19" ref="G52:Q52">G53+G54</f>
        <v>1304.5</v>
      </c>
      <c r="H52" s="10">
        <f t="shared" si="19"/>
        <v>0</v>
      </c>
      <c r="I52" s="10">
        <f t="shared" si="19"/>
        <v>0</v>
      </c>
      <c r="J52" s="10">
        <f t="shared" si="19"/>
        <v>1304.5</v>
      </c>
      <c r="K52" s="10">
        <f t="shared" si="19"/>
        <v>1304.5</v>
      </c>
      <c r="L52" s="10">
        <f t="shared" si="19"/>
        <v>0</v>
      </c>
      <c r="M52" s="10">
        <f t="shared" si="19"/>
        <v>0</v>
      </c>
      <c r="N52" s="10">
        <f t="shared" si="19"/>
        <v>1304.5</v>
      </c>
      <c r="O52" s="10">
        <f t="shared" si="19"/>
        <v>1304.5</v>
      </c>
      <c r="P52" s="10">
        <f t="shared" si="19"/>
        <v>0</v>
      </c>
      <c r="Q52" s="10">
        <f t="shared" si="19"/>
        <v>0</v>
      </c>
      <c r="R52" s="27"/>
      <c r="S52" s="98"/>
    </row>
    <row r="53" spans="1:19" s="11" customFormat="1" ht="37.5">
      <c r="A53" s="47" t="s">
        <v>173</v>
      </c>
      <c r="B53" s="15" t="s">
        <v>120</v>
      </c>
      <c r="C53" s="15" t="s">
        <v>121</v>
      </c>
      <c r="D53" s="15" t="s">
        <v>539</v>
      </c>
      <c r="E53" s="15" t="s">
        <v>174</v>
      </c>
      <c r="F53" s="10">
        <f>G53+H53+I53</f>
        <v>981.8</v>
      </c>
      <c r="G53" s="10">
        <v>981.8</v>
      </c>
      <c r="H53" s="10"/>
      <c r="I53" s="10"/>
      <c r="J53" s="10">
        <f>K53+L53+M53</f>
        <v>981.8</v>
      </c>
      <c r="K53" s="10">
        <v>981.8</v>
      </c>
      <c r="L53" s="10"/>
      <c r="M53" s="10"/>
      <c r="N53" s="10">
        <f>O53+P53+Q53</f>
        <v>981.8</v>
      </c>
      <c r="O53" s="10">
        <v>981.8</v>
      </c>
      <c r="P53" s="100"/>
      <c r="Q53" s="100"/>
      <c r="R53" s="27"/>
      <c r="S53" s="98"/>
    </row>
    <row r="54" spans="1:19" s="11" customFormat="1" ht="37.5">
      <c r="A54" s="47" t="s">
        <v>92</v>
      </c>
      <c r="B54" s="15" t="s">
        <v>120</v>
      </c>
      <c r="C54" s="15" t="s">
        <v>121</v>
      </c>
      <c r="D54" s="15" t="s">
        <v>539</v>
      </c>
      <c r="E54" s="15" t="s">
        <v>177</v>
      </c>
      <c r="F54" s="10">
        <f>G54+H54+I54</f>
        <v>322.7</v>
      </c>
      <c r="G54" s="10">
        <v>322.7</v>
      </c>
      <c r="H54" s="10"/>
      <c r="I54" s="10"/>
      <c r="J54" s="10">
        <f>K54+L54+M54</f>
        <v>322.7</v>
      </c>
      <c r="K54" s="10">
        <v>322.7</v>
      </c>
      <c r="L54" s="10"/>
      <c r="M54" s="10"/>
      <c r="N54" s="10">
        <f>O54+P54+Q54</f>
        <v>322.7</v>
      </c>
      <c r="O54" s="10">
        <v>322.7</v>
      </c>
      <c r="P54" s="100"/>
      <c r="Q54" s="100"/>
      <c r="R54" s="27"/>
      <c r="S54" s="98"/>
    </row>
    <row r="55" spans="1:19" s="11" customFormat="1" ht="37.5">
      <c r="A55" s="47" t="s">
        <v>641</v>
      </c>
      <c r="B55" s="15" t="s">
        <v>120</v>
      </c>
      <c r="C55" s="15" t="s">
        <v>121</v>
      </c>
      <c r="D55" s="15" t="s">
        <v>265</v>
      </c>
      <c r="E55" s="15"/>
      <c r="F55" s="10">
        <f>F56</f>
        <v>1704.4</v>
      </c>
      <c r="G55" s="10">
        <f aca="true" t="shared" si="20" ref="G55:Q56">G56</f>
        <v>299.70000000000005</v>
      </c>
      <c r="H55" s="10">
        <f t="shared" si="20"/>
        <v>1404.7</v>
      </c>
      <c r="I55" s="10">
        <f t="shared" si="20"/>
        <v>0</v>
      </c>
      <c r="J55" s="10">
        <f t="shared" si="20"/>
        <v>1704.4</v>
      </c>
      <c r="K55" s="10">
        <f t="shared" si="20"/>
        <v>299.70000000000005</v>
      </c>
      <c r="L55" s="10">
        <f t="shared" si="20"/>
        <v>1404.7</v>
      </c>
      <c r="M55" s="10">
        <f t="shared" si="20"/>
        <v>0</v>
      </c>
      <c r="N55" s="10">
        <f t="shared" si="20"/>
        <v>1704.4</v>
      </c>
      <c r="O55" s="10">
        <f t="shared" si="20"/>
        <v>299.70000000000005</v>
      </c>
      <c r="P55" s="10">
        <f t="shared" si="20"/>
        <v>1404.7</v>
      </c>
      <c r="Q55" s="10">
        <f t="shared" si="20"/>
        <v>0</v>
      </c>
      <c r="R55" s="27"/>
      <c r="S55" s="98"/>
    </row>
    <row r="56" spans="1:19" s="11" customFormat="1" ht="37.5">
      <c r="A56" s="47" t="s">
        <v>642</v>
      </c>
      <c r="B56" s="15" t="s">
        <v>120</v>
      </c>
      <c r="C56" s="15" t="s">
        <v>121</v>
      </c>
      <c r="D56" s="15" t="s">
        <v>638</v>
      </c>
      <c r="E56" s="15"/>
      <c r="F56" s="10">
        <f>F57</f>
        <v>1704.4</v>
      </c>
      <c r="G56" s="10">
        <f t="shared" si="20"/>
        <v>299.70000000000005</v>
      </c>
      <c r="H56" s="10">
        <f t="shared" si="20"/>
        <v>1404.7</v>
      </c>
      <c r="I56" s="10">
        <f t="shared" si="20"/>
        <v>0</v>
      </c>
      <c r="J56" s="10">
        <f t="shared" si="20"/>
        <v>1704.4</v>
      </c>
      <c r="K56" s="10">
        <f t="shared" si="20"/>
        <v>299.70000000000005</v>
      </c>
      <c r="L56" s="10">
        <f t="shared" si="20"/>
        <v>1404.7</v>
      </c>
      <c r="M56" s="10">
        <f t="shared" si="20"/>
        <v>0</v>
      </c>
      <c r="N56" s="10">
        <f t="shared" si="20"/>
        <v>1704.4</v>
      </c>
      <c r="O56" s="10">
        <f t="shared" si="20"/>
        <v>299.70000000000005</v>
      </c>
      <c r="P56" s="10">
        <f t="shared" si="20"/>
        <v>1404.7</v>
      </c>
      <c r="Q56" s="10">
        <f t="shared" si="20"/>
        <v>0</v>
      </c>
      <c r="R56" s="27"/>
      <c r="S56" s="98"/>
    </row>
    <row r="57" spans="1:19" s="11" customFormat="1" ht="37.5">
      <c r="A57" s="47" t="s">
        <v>643</v>
      </c>
      <c r="B57" s="15" t="s">
        <v>120</v>
      </c>
      <c r="C57" s="15" t="s">
        <v>121</v>
      </c>
      <c r="D57" s="15" t="s">
        <v>639</v>
      </c>
      <c r="E57" s="15"/>
      <c r="F57" s="10">
        <f>F61+F58</f>
        <v>1704.4</v>
      </c>
      <c r="G57" s="10">
        <f aca="true" t="shared" si="21" ref="G57:Q57">G61+G58</f>
        <v>299.70000000000005</v>
      </c>
      <c r="H57" s="10">
        <f t="shared" si="21"/>
        <v>1404.7</v>
      </c>
      <c r="I57" s="10">
        <f t="shared" si="21"/>
        <v>0</v>
      </c>
      <c r="J57" s="10">
        <f t="shared" si="21"/>
        <v>1704.4</v>
      </c>
      <c r="K57" s="10">
        <f t="shared" si="21"/>
        <v>299.70000000000005</v>
      </c>
      <c r="L57" s="10">
        <f t="shared" si="21"/>
        <v>1404.7</v>
      </c>
      <c r="M57" s="10">
        <f t="shared" si="21"/>
        <v>0</v>
      </c>
      <c r="N57" s="10">
        <f t="shared" si="21"/>
        <v>1704.4</v>
      </c>
      <c r="O57" s="10">
        <f t="shared" si="21"/>
        <v>299.70000000000005</v>
      </c>
      <c r="P57" s="10">
        <f t="shared" si="21"/>
        <v>1404.7</v>
      </c>
      <c r="Q57" s="10">
        <f t="shared" si="21"/>
        <v>0</v>
      </c>
      <c r="R57" s="27"/>
      <c r="S57" s="98"/>
    </row>
    <row r="58" spans="1:19" s="11" customFormat="1" ht="26.25" customHeight="1">
      <c r="A58" s="47" t="s">
        <v>189</v>
      </c>
      <c r="B58" s="15" t="s">
        <v>120</v>
      </c>
      <c r="C58" s="15" t="s">
        <v>121</v>
      </c>
      <c r="D58" s="15" t="s">
        <v>648</v>
      </c>
      <c r="E58" s="15"/>
      <c r="F58" s="10">
        <f>F59+F60</f>
        <v>1404.7</v>
      </c>
      <c r="G58" s="10">
        <f aca="true" t="shared" si="22" ref="G58:Q58">G59+G60</f>
        <v>0</v>
      </c>
      <c r="H58" s="10">
        <f t="shared" si="22"/>
        <v>1404.7</v>
      </c>
      <c r="I58" s="10">
        <f t="shared" si="22"/>
        <v>0</v>
      </c>
      <c r="J58" s="10">
        <f t="shared" si="22"/>
        <v>1404.7</v>
      </c>
      <c r="K58" s="10">
        <f t="shared" si="22"/>
        <v>0</v>
      </c>
      <c r="L58" s="10">
        <f t="shared" si="22"/>
        <v>1404.7</v>
      </c>
      <c r="M58" s="10">
        <f t="shared" si="22"/>
        <v>0</v>
      </c>
      <c r="N58" s="10">
        <f t="shared" si="22"/>
        <v>1404.7</v>
      </c>
      <c r="O58" s="10">
        <f t="shared" si="22"/>
        <v>0</v>
      </c>
      <c r="P58" s="10">
        <f t="shared" si="22"/>
        <v>1404.7</v>
      </c>
      <c r="Q58" s="10">
        <f t="shared" si="22"/>
        <v>0</v>
      </c>
      <c r="R58" s="27"/>
      <c r="S58" s="98"/>
    </row>
    <row r="59" spans="1:19" s="11" customFormat="1" ht="37.5">
      <c r="A59" s="47" t="s">
        <v>173</v>
      </c>
      <c r="B59" s="15" t="s">
        <v>120</v>
      </c>
      <c r="C59" s="15" t="s">
        <v>121</v>
      </c>
      <c r="D59" s="15" t="s">
        <v>648</v>
      </c>
      <c r="E59" s="15" t="s">
        <v>174</v>
      </c>
      <c r="F59" s="10">
        <f>G59+H59+I59</f>
        <v>1280</v>
      </c>
      <c r="G59" s="10"/>
      <c r="H59" s="10">
        <v>1280</v>
      </c>
      <c r="I59" s="10"/>
      <c r="J59" s="10">
        <f>K59+L59+M59</f>
        <v>1280</v>
      </c>
      <c r="K59" s="10"/>
      <c r="L59" s="10">
        <v>1280</v>
      </c>
      <c r="M59" s="10"/>
      <c r="N59" s="10">
        <f>O59+P59+Q59</f>
        <v>1280</v>
      </c>
      <c r="O59" s="10"/>
      <c r="P59" s="10">
        <v>1280</v>
      </c>
      <c r="Q59" s="10"/>
      <c r="R59" s="27"/>
      <c r="S59" s="98"/>
    </row>
    <row r="60" spans="1:19" s="11" customFormat="1" ht="37.5">
      <c r="A60" s="47" t="s">
        <v>92</v>
      </c>
      <c r="B60" s="15" t="s">
        <v>120</v>
      </c>
      <c r="C60" s="15" t="s">
        <v>121</v>
      </c>
      <c r="D60" s="15" t="s">
        <v>648</v>
      </c>
      <c r="E60" s="15" t="s">
        <v>177</v>
      </c>
      <c r="F60" s="10">
        <f>G60+H60+I60</f>
        <v>124.7</v>
      </c>
      <c r="G60" s="10"/>
      <c r="H60" s="10">
        <v>124.7</v>
      </c>
      <c r="I60" s="10"/>
      <c r="J60" s="10">
        <f>K60+L60+M60</f>
        <v>124.7</v>
      </c>
      <c r="K60" s="10"/>
      <c r="L60" s="10">
        <v>124.7</v>
      </c>
      <c r="M60" s="10"/>
      <c r="N60" s="10">
        <f>O60+P60+Q60</f>
        <v>124.7</v>
      </c>
      <c r="O60" s="10"/>
      <c r="P60" s="10">
        <v>124.7</v>
      </c>
      <c r="Q60" s="10"/>
      <c r="R60" s="27"/>
      <c r="S60" s="98"/>
    </row>
    <row r="61" spans="1:19" s="11" customFormat="1" ht="100.5" customHeight="1">
      <c r="A61" s="54" t="s">
        <v>219</v>
      </c>
      <c r="B61" s="15" t="s">
        <v>120</v>
      </c>
      <c r="C61" s="15" t="s">
        <v>121</v>
      </c>
      <c r="D61" s="15" t="s">
        <v>640</v>
      </c>
      <c r="E61" s="15"/>
      <c r="F61" s="10">
        <f>F62+F63</f>
        <v>299.70000000000005</v>
      </c>
      <c r="G61" s="10">
        <f aca="true" t="shared" si="23" ref="G61:Q61">G62+G63</f>
        <v>299.70000000000005</v>
      </c>
      <c r="H61" s="10">
        <f t="shared" si="23"/>
        <v>0</v>
      </c>
      <c r="I61" s="10">
        <f t="shared" si="23"/>
        <v>0</v>
      </c>
      <c r="J61" s="10">
        <f t="shared" si="23"/>
        <v>299.70000000000005</v>
      </c>
      <c r="K61" s="10">
        <f t="shared" si="23"/>
        <v>299.70000000000005</v>
      </c>
      <c r="L61" s="10">
        <f t="shared" si="23"/>
        <v>0</v>
      </c>
      <c r="M61" s="10">
        <f t="shared" si="23"/>
        <v>0</v>
      </c>
      <c r="N61" s="10">
        <f t="shared" si="23"/>
        <v>299.70000000000005</v>
      </c>
      <c r="O61" s="10">
        <f t="shared" si="23"/>
        <v>299.70000000000005</v>
      </c>
      <c r="P61" s="10">
        <f t="shared" si="23"/>
        <v>0</v>
      </c>
      <c r="Q61" s="10">
        <f t="shared" si="23"/>
        <v>0</v>
      </c>
      <c r="R61" s="27"/>
      <c r="S61" s="98"/>
    </row>
    <row r="62" spans="1:19" s="11" customFormat="1" ht="37.5">
      <c r="A62" s="47" t="s">
        <v>173</v>
      </c>
      <c r="B62" s="15" t="s">
        <v>120</v>
      </c>
      <c r="C62" s="15" t="s">
        <v>121</v>
      </c>
      <c r="D62" s="15" t="s">
        <v>640</v>
      </c>
      <c r="E62" s="15" t="s">
        <v>174</v>
      </c>
      <c r="F62" s="10">
        <f>G62+H61+I62</f>
        <v>219.8</v>
      </c>
      <c r="G62" s="10">
        <v>219.8</v>
      </c>
      <c r="H62" s="10"/>
      <c r="I62" s="10"/>
      <c r="J62" s="10">
        <f>K62+L61+M62</f>
        <v>219.8</v>
      </c>
      <c r="K62" s="10">
        <v>219.8</v>
      </c>
      <c r="L62" s="10"/>
      <c r="M62" s="10"/>
      <c r="N62" s="10">
        <f>O62+P61+Q62</f>
        <v>219.8</v>
      </c>
      <c r="O62" s="10">
        <v>219.8</v>
      </c>
      <c r="P62" s="18"/>
      <c r="Q62" s="18"/>
      <c r="R62" s="27"/>
      <c r="S62" s="98"/>
    </row>
    <row r="63" spans="1:19" s="11" customFormat="1" ht="37.5">
      <c r="A63" s="47" t="s">
        <v>92</v>
      </c>
      <c r="B63" s="15" t="s">
        <v>120</v>
      </c>
      <c r="C63" s="15" t="s">
        <v>121</v>
      </c>
      <c r="D63" s="15" t="s">
        <v>640</v>
      </c>
      <c r="E63" s="15" t="s">
        <v>177</v>
      </c>
      <c r="F63" s="10">
        <f>G63+H62+I63</f>
        <v>79.9</v>
      </c>
      <c r="G63" s="10">
        <v>79.9</v>
      </c>
      <c r="H63" s="10"/>
      <c r="I63" s="10"/>
      <c r="J63" s="10">
        <f>K63+L62+M63</f>
        <v>79.9</v>
      </c>
      <c r="K63" s="10">
        <v>79.9</v>
      </c>
      <c r="L63" s="10"/>
      <c r="M63" s="10"/>
      <c r="N63" s="10">
        <f>O63+P62+Q63</f>
        <v>79.9</v>
      </c>
      <c r="O63" s="10">
        <v>79.9</v>
      </c>
      <c r="P63" s="18"/>
      <c r="Q63" s="18"/>
      <c r="R63" s="27"/>
      <c r="S63" s="98"/>
    </row>
    <row r="64" spans="1:19" s="11" customFormat="1" ht="63" customHeight="1">
      <c r="A64" s="47" t="s">
        <v>545</v>
      </c>
      <c r="B64" s="15" t="s">
        <v>120</v>
      </c>
      <c r="C64" s="15" t="s">
        <v>121</v>
      </c>
      <c r="D64" s="30" t="s">
        <v>248</v>
      </c>
      <c r="E64" s="15"/>
      <c r="F64" s="10">
        <f>F65</f>
        <v>1207.8</v>
      </c>
      <c r="G64" s="10">
        <f aca="true" t="shared" si="24" ref="G64:Q66">G65</f>
        <v>1207.8</v>
      </c>
      <c r="H64" s="10">
        <f t="shared" si="24"/>
        <v>0</v>
      </c>
      <c r="I64" s="10">
        <f t="shared" si="24"/>
        <v>0</v>
      </c>
      <c r="J64" s="10">
        <f t="shared" si="24"/>
        <v>1207.8</v>
      </c>
      <c r="K64" s="10">
        <f t="shared" si="24"/>
        <v>1207.8</v>
      </c>
      <c r="L64" s="10">
        <f t="shared" si="24"/>
        <v>0</v>
      </c>
      <c r="M64" s="10">
        <f t="shared" si="24"/>
        <v>0</v>
      </c>
      <c r="N64" s="10">
        <f t="shared" si="24"/>
        <v>1207.8</v>
      </c>
      <c r="O64" s="10">
        <f t="shared" si="24"/>
        <v>1207.8</v>
      </c>
      <c r="P64" s="10">
        <f t="shared" si="24"/>
        <v>0</v>
      </c>
      <c r="Q64" s="10">
        <f t="shared" si="24"/>
        <v>0</v>
      </c>
      <c r="R64" s="27"/>
      <c r="S64" s="98"/>
    </row>
    <row r="65" spans="1:19" s="11" customFormat="1" ht="40.5" customHeight="1">
      <c r="A65" s="47" t="s">
        <v>196</v>
      </c>
      <c r="B65" s="15" t="s">
        <v>120</v>
      </c>
      <c r="C65" s="15" t="s">
        <v>121</v>
      </c>
      <c r="D65" s="30" t="s">
        <v>61</v>
      </c>
      <c r="E65" s="15"/>
      <c r="F65" s="10">
        <f>F66</f>
        <v>1207.8</v>
      </c>
      <c r="G65" s="10">
        <f t="shared" si="24"/>
        <v>1207.8</v>
      </c>
      <c r="H65" s="10">
        <f t="shared" si="24"/>
        <v>0</v>
      </c>
      <c r="I65" s="10">
        <f t="shared" si="24"/>
        <v>0</v>
      </c>
      <c r="J65" s="10">
        <f t="shared" si="24"/>
        <v>1207.8</v>
      </c>
      <c r="K65" s="10">
        <f t="shared" si="24"/>
        <v>1207.8</v>
      </c>
      <c r="L65" s="10">
        <f t="shared" si="24"/>
        <v>0</v>
      </c>
      <c r="M65" s="10">
        <f t="shared" si="24"/>
        <v>0</v>
      </c>
      <c r="N65" s="10">
        <f t="shared" si="24"/>
        <v>1207.8</v>
      </c>
      <c r="O65" s="10">
        <f t="shared" si="24"/>
        <v>1207.8</v>
      </c>
      <c r="P65" s="10">
        <f t="shared" si="24"/>
        <v>0</v>
      </c>
      <c r="Q65" s="10">
        <f t="shared" si="24"/>
        <v>0</v>
      </c>
      <c r="R65" s="27"/>
      <c r="S65" s="98"/>
    </row>
    <row r="66" spans="1:19" s="11" customFormat="1" ht="47.25" customHeight="1">
      <c r="A66" s="47" t="s">
        <v>410</v>
      </c>
      <c r="B66" s="15" t="s">
        <v>120</v>
      </c>
      <c r="C66" s="15" t="s">
        <v>121</v>
      </c>
      <c r="D66" s="30" t="s">
        <v>409</v>
      </c>
      <c r="E66" s="15"/>
      <c r="F66" s="10">
        <f>F67</f>
        <v>1207.8</v>
      </c>
      <c r="G66" s="10">
        <f t="shared" si="24"/>
        <v>1207.8</v>
      </c>
      <c r="H66" s="10">
        <f t="shared" si="24"/>
        <v>0</v>
      </c>
      <c r="I66" s="10">
        <f t="shared" si="24"/>
        <v>0</v>
      </c>
      <c r="J66" s="10">
        <f t="shared" si="24"/>
        <v>1207.8</v>
      </c>
      <c r="K66" s="10">
        <f t="shared" si="24"/>
        <v>1207.8</v>
      </c>
      <c r="L66" s="10">
        <f t="shared" si="24"/>
        <v>0</v>
      </c>
      <c r="M66" s="10">
        <f t="shared" si="24"/>
        <v>0</v>
      </c>
      <c r="N66" s="10">
        <f t="shared" si="24"/>
        <v>1207.8</v>
      </c>
      <c r="O66" s="10">
        <f t="shared" si="24"/>
        <v>1207.8</v>
      </c>
      <c r="P66" s="10">
        <f t="shared" si="24"/>
        <v>0</v>
      </c>
      <c r="Q66" s="10">
        <f t="shared" si="24"/>
        <v>0</v>
      </c>
      <c r="R66" s="27"/>
      <c r="S66" s="98"/>
    </row>
    <row r="67" spans="1:19" s="11" customFormat="1" ht="102.75" customHeight="1">
      <c r="A67" s="47" t="s">
        <v>442</v>
      </c>
      <c r="B67" s="15" t="s">
        <v>120</v>
      </c>
      <c r="C67" s="15" t="s">
        <v>121</v>
      </c>
      <c r="D67" s="30" t="s">
        <v>443</v>
      </c>
      <c r="E67" s="15"/>
      <c r="F67" s="10">
        <f>F68+F69</f>
        <v>1207.8</v>
      </c>
      <c r="G67" s="10">
        <f aca="true" t="shared" si="25" ref="G67:Q67">G68+G69</f>
        <v>1207.8</v>
      </c>
      <c r="H67" s="10">
        <f t="shared" si="25"/>
        <v>0</v>
      </c>
      <c r="I67" s="10">
        <f t="shared" si="25"/>
        <v>0</v>
      </c>
      <c r="J67" s="10">
        <f t="shared" si="25"/>
        <v>1207.8</v>
      </c>
      <c r="K67" s="10">
        <f t="shared" si="25"/>
        <v>1207.8</v>
      </c>
      <c r="L67" s="10">
        <f t="shared" si="25"/>
        <v>0</v>
      </c>
      <c r="M67" s="10">
        <f t="shared" si="25"/>
        <v>0</v>
      </c>
      <c r="N67" s="10">
        <f t="shared" si="25"/>
        <v>1207.8</v>
      </c>
      <c r="O67" s="10">
        <f t="shared" si="25"/>
        <v>1207.8</v>
      </c>
      <c r="P67" s="10">
        <f t="shared" si="25"/>
        <v>0</v>
      </c>
      <c r="Q67" s="10">
        <f t="shared" si="25"/>
        <v>0</v>
      </c>
      <c r="R67" s="27"/>
      <c r="S67" s="98"/>
    </row>
    <row r="68" spans="1:19" s="11" customFormat="1" ht="37.5">
      <c r="A68" s="47" t="s">
        <v>173</v>
      </c>
      <c r="B68" s="15" t="s">
        <v>120</v>
      </c>
      <c r="C68" s="15" t="s">
        <v>121</v>
      </c>
      <c r="D68" s="30" t="s">
        <v>443</v>
      </c>
      <c r="E68" s="15" t="s">
        <v>174</v>
      </c>
      <c r="F68" s="10">
        <f>G68+H68+I68</f>
        <v>835.8</v>
      </c>
      <c r="G68" s="10">
        <v>835.8</v>
      </c>
      <c r="H68" s="10"/>
      <c r="I68" s="10"/>
      <c r="J68" s="10">
        <f>K68+L68+M68</f>
        <v>835.8</v>
      </c>
      <c r="K68" s="10">
        <v>835.8</v>
      </c>
      <c r="L68" s="10"/>
      <c r="M68" s="10"/>
      <c r="N68" s="10">
        <f>O68+P68+Q68</f>
        <v>835.8</v>
      </c>
      <c r="O68" s="10">
        <v>835.8</v>
      </c>
      <c r="P68" s="100"/>
      <c r="Q68" s="100"/>
      <c r="R68" s="27"/>
      <c r="S68" s="98"/>
    </row>
    <row r="69" spans="1:19" s="11" customFormat="1" ht="37.5">
      <c r="A69" s="47" t="s">
        <v>92</v>
      </c>
      <c r="B69" s="15" t="s">
        <v>120</v>
      </c>
      <c r="C69" s="15" t="s">
        <v>121</v>
      </c>
      <c r="D69" s="30" t="s">
        <v>443</v>
      </c>
      <c r="E69" s="15" t="s">
        <v>177</v>
      </c>
      <c r="F69" s="10">
        <f>G69+H69+I69</f>
        <v>372</v>
      </c>
      <c r="G69" s="10">
        <v>372</v>
      </c>
      <c r="H69" s="10"/>
      <c r="I69" s="10"/>
      <c r="J69" s="10">
        <f>K69+L69+M69</f>
        <v>372</v>
      </c>
      <c r="K69" s="10">
        <v>372</v>
      </c>
      <c r="L69" s="10"/>
      <c r="M69" s="10"/>
      <c r="N69" s="10">
        <f>O69+P69+Q69</f>
        <v>372</v>
      </c>
      <c r="O69" s="10">
        <v>372</v>
      </c>
      <c r="P69" s="100"/>
      <c r="Q69" s="100"/>
      <c r="R69" s="27"/>
      <c r="S69" s="98"/>
    </row>
    <row r="70" spans="1:19" s="11" customFormat="1" ht="18.75">
      <c r="A70" s="47" t="s">
        <v>162</v>
      </c>
      <c r="B70" s="15" t="s">
        <v>120</v>
      </c>
      <c r="C70" s="15" t="s">
        <v>121</v>
      </c>
      <c r="D70" s="30" t="s">
        <v>236</v>
      </c>
      <c r="E70" s="15"/>
      <c r="F70" s="10">
        <f>F71</f>
        <v>19.9</v>
      </c>
      <c r="G70" s="10">
        <f aca="true" t="shared" si="26" ref="G70:Q70">G71</f>
        <v>19.9</v>
      </c>
      <c r="H70" s="10">
        <f t="shared" si="26"/>
        <v>0</v>
      </c>
      <c r="I70" s="10">
        <f t="shared" si="26"/>
        <v>0</v>
      </c>
      <c r="J70" s="10">
        <f t="shared" si="26"/>
        <v>19.9</v>
      </c>
      <c r="K70" s="10">
        <f t="shared" si="26"/>
        <v>19.9</v>
      </c>
      <c r="L70" s="10">
        <f t="shared" si="26"/>
        <v>0</v>
      </c>
      <c r="M70" s="10">
        <f t="shared" si="26"/>
        <v>0</v>
      </c>
      <c r="N70" s="10">
        <f t="shared" si="26"/>
        <v>19.9</v>
      </c>
      <c r="O70" s="10">
        <f t="shared" si="26"/>
        <v>19.9</v>
      </c>
      <c r="P70" s="10">
        <f t="shared" si="26"/>
        <v>0</v>
      </c>
      <c r="Q70" s="10">
        <f t="shared" si="26"/>
        <v>0</v>
      </c>
      <c r="R70" s="27"/>
      <c r="S70" s="98"/>
    </row>
    <row r="71" spans="1:19" s="11" customFormat="1" ht="117" customHeight="1">
      <c r="A71" s="47" t="s">
        <v>444</v>
      </c>
      <c r="B71" s="15" t="s">
        <v>120</v>
      </c>
      <c r="C71" s="15" t="s">
        <v>121</v>
      </c>
      <c r="D71" s="15" t="s">
        <v>445</v>
      </c>
      <c r="E71" s="15"/>
      <c r="F71" s="10">
        <f>F72+F73</f>
        <v>19.9</v>
      </c>
      <c r="G71" s="10">
        <f aca="true" t="shared" si="27" ref="G71:Q71">G72+G73</f>
        <v>19.9</v>
      </c>
      <c r="H71" s="10">
        <f t="shared" si="27"/>
        <v>0</v>
      </c>
      <c r="I71" s="10">
        <f t="shared" si="27"/>
        <v>0</v>
      </c>
      <c r="J71" s="10">
        <f t="shared" si="27"/>
        <v>19.9</v>
      </c>
      <c r="K71" s="10">
        <f t="shared" si="27"/>
        <v>19.9</v>
      </c>
      <c r="L71" s="10">
        <f t="shared" si="27"/>
        <v>0</v>
      </c>
      <c r="M71" s="10">
        <f t="shared" si="27"/>
        <v>0</v>
      </c>
      <c r="N71" s="10">
        <f t="shared" si="27"/>
        <v>19.9</v>
      </c>
      <c r="O71" s="10">
        <f t="shared" si="27"/>
        <v>19.9</v>
      </c>
      <c r="P71" s="10">
        <f t="shared" si="27"/>
        <v>0</v>
      </c>
      <c r="Q71" s="10">
        <f t="shared" si="27"/>
        <v>0</v>
      </c>
      <c r="R71" s="27"/>
      <c r="S71" s="98"/>
    </row>
    <row r="72" spans="1:19" s="11" customFormat="1" ht="37.5">
      <c r="A72" s="47" t="s">
        <v>173</v>
      </c>
      <c r="B72" s="15" t="s">
        <v>120</v>
      </c>
      <c r="C72" s="15" t="s">
        <v>121</v>
      </c>
      <c r="D72" s="15" t="s">
        <v>445</v>
      </c>
      <c r="E72" s="15" t="s">
        <v>174</v>
      </c>
      <c r="F72" s="10">
        <f>G72+H72+I72</f>
        <v>14.8</v>
      </c>
      <c r="G72" s="10">
        <v>14.8</v>
      </c>
      <c r="H72" s="10"/>
      <c r="I72" s="10"/>
      <c r="J72" s="10">
        <f>K72+L72+M72</f>
        <v>14.8</v>
      </c>
      <c r="K72" s="10">
        <v>14.8</v>
      </c>
      <c r="L72" s="10"/>
      <c r="M72" s="10"/>
      <c r="N72" s="10">
        <f>O72+P72+Q72</f>
        <v>14.8</v>
      </c>
      <c r="O72" s="10">
        <v>14.8</v>
      </c>
      <c r="P72" s="100"/>
      <c r="Q72" s="100"/>
      <c r="R72" s="27"/>
      <c r="S72" s="98"/>
    </row>
    <row r="73" spans="1:19" s="11" customFormat="1" ht="37.5">
      <c r="A73" s="47" t="s">
        <v>92</v>
      </c>
      <c r="B73" s="15" t="s">
        <v>120</v>
      </c>
      <c r="C73" s="15" t="s">
        <v>121</v>
      </c>
      <c r="D73" s="15" t="s">
        <v>445</v>
      </c>
      <c r="E73" s="15" t="s">
        <v>177</v>
      </c>
      <c r="F73" s="10">
        <f>G73+H73+I73</f>
        <v>5.1</v>
      </c>
      <c r="G73" s="10">
        <v>5.1</v>
      </c>
      <c r="H73" s="10"/>
      <c r="I73" s="10"/>
      <c r="J73" s="10">
        <f>K73+L73+M73</f>
        <v>5.1</v>
      </c>
      <c r="K73" s="10">
        <v>5.1</v>
      </c>
      <c r="L73" s="10"/>
      <c r="M73" s="10"/>
      <c r="N73" s="10">
        <f>O73+P73+Q73</f>
        <v>5.1</v>
      </c>
      <c r="O73" s="10">
        <v>5.1</v>
      </c>
      <c r="P73" s="100"/>
      <c r="Q73" s="100"/>
      <c r="R73" s="27"/>
      <c r="S73" s="98"/>
    </row>
    <row r="74" spans="1:19" s="11" customFormat="1" ht="18.75">
      <c r="A74" s="47" t="s">
        <v>341</v>
      </c>
      <c r="B74" s="15" t="s">
        <v>120</v>
      </c>
      <c r="C74" s="15" t="s">
        <v>121</v>
      </c>
      <c r="D74" s="30" t="s">
        <v>237</v>
      </c>
      <c r="E74" s="15"/>
      <c r="F74" s="10">
        <f>F75+F87</f>
        <v>713.3</v>
      </c>
      <c r="G74" s="10">
        <f aca="true" t="shared" si="28" ref="G74:Q74">G75+G87</f>
        <v>0</v>
      </c>
      <c r="H74" s="10">
        <f t="shared" si="28"/>
        <v>225</v>
      </c>
      <c r="I74" s="10">
        <f t="shared" si="28"/>
        <v>488.3</v>
      </c>
      <c r="J74" s="10">
        <f t="shared" si="28"/>
        <v>713.3</v>
      </c>
      <c r="K74" s="10">
        <f t="shared" si="28"/>
        <v>0</v>
      </c>
      <c r="L74" s="10">
        <f t="shared" si="28"/>
        <v>225</v>
      </c>
      <c r="M74" s="10">
        <f t="shared" si="28"/>
        <v>488.3</v>
      </c>
      <c r="N74" s="10">
        <f t="shared" si="28"/>
        <v>713.3</v>
      </c>
      <c r="O74" s="10">
        <f t="shared" si="28"/>
        <v>0</v>
      </c>
      <c r="P74" s="10">
        <f t="shared" si="28"/>
        <v>225</v>
      </c>
      <c r="Q74" s="10">
        <f t="shared" si="28"/>
        <v>488.3</v>
      </c>
      <c r="R74" s="27"/>
      <c r="S74" s="98"/>
    </row>
    <row r="75" spans="1:19" s="11" customFormat="1" ht="37.5">
      <c r="A75" s="47" t="s">
        <v>232</v>
      </c>
      <c r="B75" s="15" t="s">
        <v>120</v>
      </c>
      <c r="C75" s="15" t="s">
        <v>121</v>
      </c>
      <c r="D75" s="30" t="s">
        <v>238</v>
      </c>
      <c r="E75" s="15"/>
      <c r="F75" s="10">
        <f>F76+F79+F82+F85</f>
        <v>488.3</v>
      </c>
      <c r="G75" s="10">
        <f aca="true" t="shared" si="29" ref="G75:Q75">G76+G79+G82+G85</f>
        <v>0</v>
      </c>
      <c r="H75" s="10">
        <f t="shared" si="29"/>
        <v>0</v>
      </c>
      <c r="I75" s="10">
        <f t="shared" si="29"/>
        <v>488.3</v>
      </c>
      <c r="J75" s="10">
        <f t="shared" si="29"/>
        <v>488.3</v>
      </c>
      <c r="K75" s="10">
        <f t="shared" si="29"/>
        <v>0</v>
      </c>
      <c r="L75" s="10">
        <f t="shared" si="29"/>
        <v>0</v>
      </c>
      <c r="M75" s="10">
        <f t="shared" si="29"/>
        <v>488.3</v>
      </c>
      <c r="N75" s="10">
        <f t="shared" si="29"/>
        <v>488.3</v>
      </c>
      <c r="O75" s="10">
        <f t="shared" si="29"/>
        <v>0</v>
      </c>
      <c r="P75" s="10">
        <f t="shared" si="29"/>
        <v>0</v>
      </c>
      <c r="Q75" s="10">
        <f t="shared" si="29"/>
        <v>488.3</v>
      </c>
      <c r="R75" s="27"/>
      <c r="S75" s="98"/>
    </row>
    <row r="76" spans="1:19" s="11" customFormat="1" ht="56.25">
      <c r="A76" s="47" t="s">
        <v>392</v>
      </c>
      <c r="B76" s="15" t="s">
        <v>120</v>
      </c>
      <c r="C76" s="15" t="s">
        <v>121</v>
      </c>
      <c r="D76" s="30" t="s">
        <v>239</v>
      </c>
      <c r="E76" s="15"/>
      <c r="F76" s="10">
        <f>F77+F78</f>
        <v>52.099999999999994</v>
      </c>
      <c r="G76" s="10">
        <f aca="true" t="shared" si="30" ref="G76:Q76">G77+G78</f>
        <v>0</v>
      </c>
      <c r="H76" s="10">
        <f t="shared" si="30"/>
        <v>0</v>
      </c>
      <c r="I76" s="10">
        <f t="shared" si="30"/>
        <v>52.099999999999994</v>
      </c>
      <c r="J76" s="10">
        <f t="shared" si="30"/>
        <v>52.099999999999994</v>
      </c>
      <c r="K76" s="10">
        <f t="shared" si="30"/>
        <v>0</v>
      </c>
      <c r="L76" s="10">
        <f t="shared" si="30"/>
        <v>0</v>
      </c>
      <c r="M76" s="10">
        <f t="shared" si="30"/>
        <v>52.099999999999994</v>
      </c>
      <c r="N76" s="10">
        <f t="shared" si="30"/>
        <v>52.099999999999994</v>
      </c>
      <c r="O76" s="10">
        <f t="shared" si="30"/>
        <v>0</v>
      </c>
      <c r="P76" s="10">
        <f t="shared" si="30"/>
        <v>0</v>
      </c>
      <c r="Q76" s="10">
        <f t="shared" si="30"/>
        <v>52.099999999999994</v>
      </c>
      <c r="R76" s="27"/>
      <c r="S76" s="98"/>
    </row>
    <row r="77" spans="1:19" s="11" customFormat="1" ht="37.5">
      <c r="A77" s="47" t="s">
        <v>173</v>
      </c>
      <c r="B77" s="15" t="s">
        <v>120</v>
      </c>
      <c r="C77" s="15" t="s">
        <v>121</v>
      </c>
      <c r="D77" s="30" t="s">
        <v>239</v>
      </c>
      <c r="E77" s="15" t="s">
        <v>174</v>
      </c>
      <c r="F77" s="10">
        <f>G77+H77+I77</f>
        <v>36.4</v>
      </c>
      <c r="G77" s="10"/>
      <c r="H77" s="10"/>
      <c r="I77" s="10">
        <v>36.4</v>
      </c>
      <c r="J77" s="10">
        <f>K77+L77+M77</f>
        <v>36.4</v>
      </c>
      <c r="K77" s="10"/>
      <c r="L77" s="10"/>
      <c r="M77" s="10">
        <v>36.4</v>
      </c>
      <c r="N77" s="10">
        <f>O77+P77+Q77</f>
        <v>36.4</v>
      </c>
      <c r="O77" s="100"/>
      <c r="P77" s="100"/>
      <c r="Q77" s="100">
        <v>36.4</v>
      </c>
      <c r="R77" s="27"/>
      <c r="S77" s="98"/>
    </row>
    <row r="78" spans="1:19" s="11" customFormat="1" ht="37.5">
      <c r="A78" s="47" t="s">
        <v>92</v>
      </c>
      <c r="B78" s="15" t="s">
        <v>120</v>
      </c>
      <c r="C78" s="15" t="s">
        <v>121</v>
      </c>
      <c r="D78" s="30" t="s">
        <v>239</v>
      </c>
      <c r="E78" s="15" t="s">
        <v>177</v>
      </c>
      <c r="F78" s="10">
        <f>G78+H78+I78</f>
        <v>15.7</v>
      </c>
      <c r="G78" s="10"/>
      <c r="H78" s="10"/>
      <c r="I78" s="10">
        <v>15.7</v>
      </c>
      <c r="J78" s="10">
        <f>K78+L78+M78</f>
        <v>15.7</v>
      </c>
      <c r="K78" s="10"/>
      <c r="L78" s="10"/>
      <c r="M78" s="10">
        <v>15.7</v>
      </c>
      <c r="N78" s="10">
        <f>O78+P78+Q78</f>
        <v>15.7</v>
      </c>
      <c r="O78" s="100"/>
      <c r="P78" s="100"/>
      <c r="Q78" s="100">
        <v>15.7</v>
      </c>
      <c r="R78" s="27"/>
      <c r="S78" s="98"/>
    </row>
    <row r="79" spans="1:19" s="11" customFormat="1" ht="37.5">
      <c r="A79" s="47" t="s">
        <v>393</v>
      </c>
      <c r="B79" s="15" t="s">
        <v>120</v>
      </c>
      <c r="C79" s="15" t="s">
        <v>121</v>
      </c>
      <c r="D79" s="30" t="s">
        <v>240</v>
      </c>
      <c r="E79" s="15"/>
      <c r="F79" s="10">
        <f>F80+F81</f>
        <v>177.4</v>
      </c>
      <c r="G79" s="10">
        <f aca="true" t="shared" si="31" ref="G79:Q79">G80+G81</f>
        <v>0</v>
      </c>
      <c r="H79" s="10">
        <f t="shared" si="31"/>
        <v>0</v>
      </c>
      <c r="I79" s="10">
        <f t="shared" si="31"/>
        <v>177.4</v>
      </c>
      <c r="J79" s="10">
        <f t="shared" si="31"/>
        <v>177.4</v>
      </c>
      <c r="K79" s="10">
        <f t="shared" si="31"/>
        <v>0</v>
      </c>
      <c r="L79" s="10">
        <f t="shared" si="31"/>
        <v>0</v>
      </c>
      <c r="M79" s="10">
        <f t="shared" si="31"/>
        <v>177.4</v>
      </c>
      <c r="N79" s="10">
        <f t="shared" si="31"/>
        <v>177.4</v>
      </c>
      <c r="O79" s="10">
        <f t="shared" si="31"/>
        <v>0</v>
      </c>
      <c r="P79" s="10">
        <f t="shared" si="31"/>
        <v>0</v>
      </c>
      <c r="Q79" s="10">
        <f t="shared" si="31"/>
        <v>177.4</v>
      </c>
      <c r="R79" s="27"/>
      <c r="S79" s="98"/>
    </row>
    <row r="80" spans="1:19" s="11" customFormat="1" ht="37.5">
      <c r="A80" s="47" t="s">
        <v>173</v>
      </c>
      <c r="B80" s="15" t="s">
        <v>120</v>
      </c>
      <c r="C80" s="15" t="s">
        <v>121</v>
      </c>
      <c r="D80" s="30" t="s">
        <v>240</v>
      </c>
      <c r="E80" s="15" t="s">
        <v>174</v>
      </c>
      <c r="F80" s="10">
        <f>G80+H80+I80</f>
        <v>124.2</v>
      </c>
      <c r="G80" s="10"/>
      <c r="H80" s="10"/>
      <c r="I80" s="10">
        <v>124.2</v>
      </c>
      <c r="J80" s="10">
        <f>K80+L80+M80</f>
        <v>124.2</v>
      </c>
      <c r="K80" s="10"/>
      <c r="L80" s="10"/>
      <c r="M80" s="10">
        <v>124.2</v>
      </c>
      <c r="N80" s="10">
        <f>O80+P80+Q80</f>
        <v>124.2</v>
      </c>
      <c r="O80" s="100"/>
      <c r="P80" s="100"/>
      <c r="Q80" s="100">
        <v>124.2</v>
      </c>
      <c r="R80" s="27"/>
      <c r="S80" s="98"/>
    </row>
    <row r="81" spans="1:19" s="11" customFormat="1" ht="37.5">
      <c r="A81" s="47" t="s">
        <v>92</v>
      </c>
      <c r="B81" s="15" t="s">
        <v>120</v>
      </c>
      <c r="C81" s="15" t="s">
        <v>121</v>
      </c>
      <c r="D81" s="30" t="s">
        <v>240</v>
      </c>
      <c r="E81" s="15" t="s">
        <v>177</v>
      </c>
      <c r="F81" s="10">
        <f>G81+H80+I81</f>
        <v>53.2</v>
      </c>
      <c r="G81" s="10"/>
      <c r="H81" s="10"/>
      <c r="I81" s="10">
        <v>53.2</v>
      </c>
      <c r="J81" s="10">
        <f>K81+L81+M81</f>
        <v>53.2</v>
      </c>
      <c r="K81" s="10"/>
      <c r="L81" s="10"/>
      <c r="M81" s="10">
        <v>53.2</v>
      </c>
      <c r="N81" s="10">
        <f>O81+P81+Q81</f>
        <v>53.2</v>
      </c>
      <c r="O81" s="18"/>
      <c r="P81" s="18"/>
      <c r="Q81" s="18">
        <v>53.2</v>
      </c>
      <c r="R81" s="27"/>
      <c r="S81" s="98"/>
    </row>
    <row r="82" spans="1:19" s="11" customFormat="1" ht="37.5">
      <c r="A82" s="47" t="s">
        <v>570</v>
      </c>
      <c r="B82" s="15" t="s">
        <v>120</v>
      </c>
      <c r="C82" s="15" t="s">
        <v>121</v>
      </c>
      <c r="D82" s="30" t="s">
        <v>241</v>
      </c>
      <c r="E82" s="15"/>
      <c r="F82" s="10">
        <f>F83+F84</f>
        <v>250.8</v>
      </c>
      <c r="G82" s="10">
        <f aca="true" t="shared" si="32" ref="G82:Q82">G83+G84</f>
        <v>0</v>
      </c>
      <c r="H82" s="10">
        <f t="shared" si="32"/>
        <v>0</v>
      </c>
      <c r="I82" s="10">
        <f t="shared" si="32"/>
        <v>250.8</v>
      </c>
      <c r="J82" s="10">
        <f t="shared" si="32"/>
        <v>250.8</v>
      </c>
      <c r="K82" s="10">
        <f t="shared" si="32"/>
        <v>0</v>
      </c>
      <c r="L82" s="10">
        <f t="shared" si="32"/>
        <v>0</v>
      </c>
      <c r="M82" s="10">
        <f t="shared" si="32"/>
        <v>250.8</v>
      </c>
      <c r="N82" s="10">
        <f t="shared" si="32"/>
        <v>250.8</v>
      </c>
      <c r="O82" s="10">
        <f t="shared" si="32"/>
        <v>0</v>
      </c>
      <c r="P82" s="10">
        <f t="shared" si="32"/>
        <v>0</v>
      </c>
      <c r="Q82" s="10">
        <f t="shared" si="32"/>
        <v>250.8</v>
      </c>
      <c r="R82" s="27"/>
      <c r="S82" s="98"/>
    </row>
    <row r="83" spans="1:19" s="11" customFormat="1" ht="37.5">
      <c r="A83" s="47" t="s">
        <v>173</v>
      </c>
      <c r="B83" s="15" t="s">
        <v>120</v>
      </c>
      <c r="C83" s="15" t="s">
        <v>121</v>
      </c>
      <c r="D83" s="30" t="s">
        <v>241</v>
      </c>
      <c r="E83" s="15" t="s">
        <v>174</v>
      </c>
      <c r="F83" s="10">
        <f>G83+H83+I83</f>
        <v>175.5</v>
      </c>
      <c r="G83" s="10"/>
      <c r="H83" s="10"/>
      <c r="I83" s="10">
        <v>175.5</v>
      </c>
      <c r="J83" s="10">
        <f>K83+L83+M83</f>
        <v>175.5</v>
      </c>
      <c r="K83" s="10"/>
      <c r="L83" s="10"/>
      <c r="M83" s="10">
        <v>175.5</v>
      </c>
      <c r="N83" s="10">
        <f>O83+P83+Q83</f>
        <v>175.5</v>
      </c>
      <c r="O83" s="100"/>
      <c r="P83" s="100"/>
      <c r="Q83" s="100">
        <v>175.5</v>
      </c>
      <c r="R83" s="27"/>
      <c r="S83" s="98"/>
    </row>
    <row r="84" spans="1:19" s="11" customFormat="1" ht="37.5">
      <c r="A84" s="47" t="s">
        <v>92</v>
      </c>
      <c r="B84" s="15" t="s">
        <v>120</v>
      </c>
      <c r="C84" s="15" t="s">
        <v>121</v>
      </c>
      <c r="D84" s="30" t="s">
        <v>241</v>
      </c>
      <c r="E84" s="15" t="s">
        <v>177</v>
      </c>
      <c r="F84" s="10">
        <f>G84+H84+I84</f>
        <v>75.3</v>
      </c>
      <c r="G84" s="10"/>
      <c r="H84" s="10"/>
      <c r="I84" s="10">
        <v>75.3</v>
      </c>
      <c r="J84" s="10">
        <f>K84+L84+M84</f>
        <v>75.3</v>
      </c>
      <c r="K84" s="10"/>
      <c r="L84" s="10"/>
      <c r="M84" s="10">
        <v>75.3</v>
      </c>
      <c r="N84" s="10">
        <f>O84+P84+Q84</f>
        <v>75.3</v>
      </c>
      <c r="O84" s="100"/>
      <c r="P84" s="100"/>
      <c r="Q84" s="100">
        <v>75.3</v>
      </c>
      <c r="R84" s="27"/>
      <c r="S84" s="98"/>
    </row>
    <row r="85" spans="1:19" s="11" customFormat="1" ht="64.5" customHeight="1">
      <c r="A85" s="47" t="s">
        <v>402</v>
      </c>
      <c r="B85" s="15" t="s">
        <v>120</v>
      </c>
      <c r="C85" s="15" t="s">
        <v>121</v>
      </c>
      <c r="D85" s="30" t="s">
        <v>346</v>
      </c>
      <c r="E85" s="15"/>
      <c r="F85" s="10">
        <f>F86</f>
        <v>8</v>
      </c>
      <c r="G85" s="10">
        <f aca="true" t="shared" si="33" ref="G85:Q85">G86</f>
        <v>0</v>
      </c>
      <c r="H85" s="10">
        <f t="shared" si="33"/>
        <v>0</v>
      </c>
      <c r="I85" s="10">
        <f t="shared" si="33"/>
        <v>8</v>
      </c>
      <c r="J85" s="10">
        <f t="shared" si="33"/>
        <v>8</v>
      </c>
      <c r="K85" s="10">
        <f t="shared" si="33"/>
        <v>0</v>
      </c>
      <c r="L85" s="10">
        <f t="shared" si="33"/>
        <v>0</v>
      </c>
      <c r="M85" s="10">
        <f t="shared" si="33"/>
        <v>8</v>
      </c>
      <c r="N85" s="10">
        <f t="shared" si="33"/>
        <v>8</v>
      </c>
      <c r="O85" s="10">
        <f t="shared" si="33"/>
        <v>0</v>
      </c>
      <c r="P85" s="10">
        <f t="shared" si="33"/>
        <v>0</v>
      </c>
      <c r="Q85" s="10">
        <f t="shared" si="33"/>
        <v>8</v>
      </c>
      <c r="R85" s="27"/>
      <c r="S85" s="98"/>
    </row>
    <row r="86" spans="1:19" s="11" customFormat="1" ht="37.5">
      <c r="A86" s="47" t="s">
        <v>92</v>
      </c>
      <c r="B86" s="15" t="s">
        <v>120</v>
      </c>
      <c r="C86" s="15" t="s">
        <v>121</v>
      </c>
      <c r="D86" s="30" t="s">
        <v>346</v>
      </c>
      <c r="E86" s="15" t="s">
        <v>177</v>
      </c>
      <c r="F86" s="10">
        <f>G86+H86+I86</f>
        <v>8</v>
      </c>
      <c r="G86" s="10"/>
      <c r="H86" s="10"/>
      <c r="I86" s="10">
        <v>8</v>
      </c>
      <c r="J86" s="10">
        <f>K86+L86+M86</f>
        <v>8</v>
      </c>
      <c r="K86" s="10"/>
      <c r="L86" s="10"/>
      <c r="M86" s="10">
        <v>8</v>
      </c>
      <c r="N86" s="10">
        <f>O86+P86+Q86</f>
        <v>8</v>
      </c>
      <c r="O86" s="100"/>
      <c r="P86" s="100"/>
      <c r="Q86" s="100">
        <v>8</v>
      </c>
      <c r="R86" s="27"/>
      <c r="S86" s="98"/>
    </row>
    <row r="87" spans="1:19" s="11" customFormat="1" ht="37.5">
      <c r="A87" s="47" t="s">
        <v>233</v>
      </c>
      <c r="B87" s="15" t="s">
        <v>120</v>
      </c>
      <c r="C87" s="15" t="s">
        <v>121</v>
      </c>
      <c r="D87" s="30" t="s">
        <v>66</v>
      </c>
      <c r="E87" s="15"/>
      <c r="F87" s="10">
        <f>F88</f>
        <v>225</v>
      </c>
      <c r="G87" s="10">
        <f aca="true" t="shared" si="34" ref="G87:Q87">G88</f>
        <v>0</v>
      </c>
      <c r="H87" s="10">
        <f t="shared" si="34"/>
        <v>225</v>
      </c>
      <c r="I87" s="10">
        <f t="shared" si="34"/>
        <v>0</v>
      </c>
      <c r="J87" s="10">
        <f t="shared" si="34"/>
        <v>225</v>
      </c>
      <c r="K87" s="10">
        <f t="shared" si="34"/>
        <v>0</v>
      </c>
      <c r="L87" s="10">
        <f t="shared" si="34"/>
        <v>225</v>
      </c>
      <c r="M87" s="10">
        <f t="shared" si="34"/>
        <v>0</v>
      </c>
      <c r="N87" s="10">
        <f t="shared" si="34"/>
        <v>225</v>
      </c>
      <c r="O87" s="10">
        <f t="shared" si="34"/>
        <v>0</v>
      </c>
      <c r="P87" s="10">
        <f t="shared" si="34"/>
        <v>225</v>
      </c>
      <c r="Q87" s="10">
        <f t="shared" si="34"/>
        <v>0</v>
      </c>
      <c r="R87" s="27"/>
      <c r="S87" s="98"/>
    </row>
    <row r="88" spans="1:19" s="11" customFormat="1" ht="134.25" customHeight="1">
      <c r="A88" s="47" t="s">
        <v>649</v>
      </c>
      <c r="B88" s="15" t="s">
        <v>120</v>
      </c>
      <c r="C88" s="15" t="s">
        <v>121</v>
      </c>
      <c r="D88" s="30" t="s">
        <v>69</v>
      </c>
      <c r="E88" s="15"/>
      <c r="F88" s="10">
        <f>F89</f>
        <v>225</v>
      </c>
      <c r="G88" s="10">
        <f aca="true" t="shared" si="35" ref="G88:Q88">G89</f>
        <v>0</v>
      </c>
      <c r="H88" s="10">
        <f t="shared" si="35"/>
        <v>225</v>
      </c>
      <c r="I88" s="10">
        <f t="shared" si="35"/>
        <v>0</v>
      </c>
      <c r="J88" s="10">
        <f t="shared" si="35"/>
        <v>225</v>
      </c>
      <c r="K88" s="10">
        <f t="shared" si="35"/>
        <v>0</v>
      </c>
      <c r="L88" s="10">
        <f t="shared" si="35"/>
        <v>225</v>
      </c>
      <c r="M88" s="10">
        <f t="shared" si="35"/>
        <v>0</v>
      </c>
      <c r="N88" s="10">
        <f t="shared" si="35"/>
        <v>225</v>
      </c>
      <c r="O88" s="10">
        <f t="shared" si="35"/>
        <v>0</v>
      </c>
      <c r="P88" s="10">
        <f t="shared" si="35"/>
        <v>225</v>
      </c>
      <c r="Q88" s="10">
        <f t="shared" si="35"/>
        <v>0</v>
      </c>
      <c r="R88" s="27"/>
      <c r="S88" s="98"/>
    </row>
    <row r="89" spans="1:19" s="11" customFormat="1" ht="18.75">
      <c r="A89" s="47" t="s">
        <v>227</v>
      </c>
      <c r="B89" s="15" t="s">
        <v>120</v>
      </c>
      <c r="C89" s="15" t="s">
        <v>121</v>
      </c>
      <c r="D89" s="30" t="s">
        <v>69</v>
      </c>
      <c r="E89" s="15" t="s">
        <v>226</v>
      </c>
      <c r="F89" s="10">
        <f>G89+H89+I89</f>
        <v>225</v>
      </c>
      <c r="G89" s="10"/>
      <c r="H89" s="10">
        <v>225</v>
      </c>
      <c r="I89" s="10"/>
      <c r="J89" s="10">
        <f>K89+L89+M89</f>
        <v>225</v>
      </c>
      <c r="K89" s="10"/>
      <c r="L89" s="10">
        <v>225</v>
      </c>
      <c r="M89" s="10"/>
      <c r="N89" s="10">
        <f>O89+P89+Q89</f>
        <v>225</v>
      </c>
      <c r="O89" s="100"/>
      <c r="P89" s="100">
        <v>225</v>
      </c>
      <c r="Q89" s="100"/>
      <c r="R89" s="27"/>
      <c r="S89" s="98"/>
    </row>
    <row r="90" spans="1:19" s="11" customFormat="1" ht="18.75">
      <c r="A90" s="47" t="s">
        <v>210</v>
      </c>
      <c r="B90" s="15" t="s">
        <v>120</v>
      </c>
      <c r="C90" s="15" t="s">
        <v>121</v>
      </c>
      <c r="D90" s="44" t="s">
        <v>242</v>
      </c>
      <c r="E90" s="15"/>
      <c r="F90" s="10">
        <f>F91+F95</f>
        <v>26363.9</v>
      </c>
      <c r="G90" s="10">
        <f aca="true" t="shared" si="36" ref="G90:Q90">G91+G95</f>
        <v>0</v>
      </c>
      <c r="H90" s="10">
        <f t="shared" si="36"/>
        <v>26363.9</v>
      </c>
      <c r="I90" s="10">
        <f t="shared" si="36"/>
        <v>0</v>
      </c>
      <c r="J90" s="10">
        <f t="shared" si="36"/>
        <v>26363.9</v>
      </c>
      <c r="K90" s="10">
        <f t="shared" si="36"/>
        <v>0</v>
      </c>
      <c r="L90" s="10">
        <f t="shared" si="36"/>
        <v>26363.9</v>
      </c>
      <c r="M90" s="10">
        <f t="shared" si="36"/>
        <v>0</v>
      </c>
      <c r="N90" s="10">
        <f t="shared" si="36"/>
        <v>26363.9</v>
      </c>
      <c r="O90" s="10">
        <f t="shared" si="36"/>
        <v>0</v>
      </c>
      <c r="P90" s="10">
        <f t="shared" si="36"/>
        <v>26363.9</v>
      </c>
      <c r="Q90" s="10">
        <f t="shared" si="36"/>
        <v>0</v>
      </c>
      <c r="R90" s="27"/>
      <c r="S90" s="98"/>
    </row>
    <row r="91" spans="1:19" s="11" customFormat="1" ht="23.25" customHeight="1">
      <c r="A91" s="47" t="s">
        <v>189</v>
      </c>
      <c r="B91" s="15" t="s">
        <v>120</v>
      </c>
      <c r="C91" s="15" t="s">
        <v>121</v>
      </c>
      <c r="D91" s="30" t="s">
        <v>243</v>
      </c>
      <c r="E91" s="15"/>
      <c r="F91" s="10">
        <f>F92+F93+F94</f>
        <v>21296.7</v>
      </c>
      <c r="G91" s="10">
        <f aca="true" t="shared" si="37" ref="G91:Q91">G92+G93+G94</f>
        <v>0</v>
      </c>
      <c r="H91" s="10">
        <f t="shared" si="37"/>
        <v>21296.7</v>
      </c>
      <c r="I91" s="10">
        <f t="shared" si="37"/>
        <v>0</v>
      </c>
      <c r="J91" s="10">
        <f t="shared" si="37"/>
        <v>21296.7</v>
      </c>
      <c r="K91" s="10">
        <f t="shared" si="37"/>
        <v>0</v>
      </c>
      <c r="L91" s="10">
        <f t="shared" si="37"/>
        <v>21296.7</v>
      </c>
      <c r="M91" s="10">
        <f t="shared" si="37"/>
        <v>0</v>
      </c>
      <c r="N91" s="10">
        <f>N92+N93+N94</f>
        <v>21296.7</v>
      </c>
      <c r="O91" s="10">
        <f t="shared" si="37"/>
        <v>0</v>
      </c>
      <c r="P91" s="10">
        <f t="shared" si="37"/>
        <v>21296.7</v>
      </c>
      <c r="Q91" s="10">
        <f t="shared" si="37"/>
        <v>0</v>
      </c>
      <c r="R91" s="27"/>
      <c r="S91" s="98"/>
    </row>
    <row r="92" spans="1:19" s="11" customFormat="1" ht="37.5">
      <c r="A92" s="47" t="s">
        <v>173</v>
      </c>
      <c r="B92" s="15" t="s">
        <v>120</v>
      </c>
      <c r="C92" s="15" t="s">
        <v>121</v>
      </c>
      <c r="D92" s="30" t="s">
        <v>243</v>
      </c>
      <c r="E92" s="15" t="s">
        <v>174</v>
      </c>
      <c r="F92" s="10">
        <f>H92+I92+G92</f>
        <v>17164.7</v>
      </c>
      <c r="G92" s="10"/>
      <c r="H92" s="10">
        <v>17164.7</v>
      </c>
      <c r="I92" s="10"/>
      <c r="J92" s="10">
        <f>L92+M92+K92</f>
        <v>17164.7</v>
      </c>
      <c r="K92" s="10"/>
      <c r="L92" s="10">
        <v>17164.7</v>
      </c>
      <c r="M92" s="10"/>
      <c r="N92" s="10">
        <f>P92+Q92+O92</f>
        <v>17164.7</v>
      </c>
      <c r="O92" s="100"/>
      <c r="P92" s="10">
        <v>17164.7</v>
      </c>
      <c r="Q92" s="100"/>
      <c r="R92" s="27"/>
      <c r="S92" s="98"/>
    </row>
    <row r="93" spans="1:19" s="11" customFormat="1" ht="37.5">
      <c r="A93" s="47" t="s">
        <v>92</v>
      </c>
      <c r="B93" s="15" t="s">
        <v>120</v>
      </c>
      <c r="C93" s="15" t="s">
        <v>121</v>
      </c>
      <c r="D93" s="30" t="s">
        <v>243</v>
      </c>
      <c r="E93" s="15" t="s">
        <v>177</v>
      </c>
      <c r="F93" s="10">
        <f>H93+I93+G93</f>
        <v>4032</v>
      </c>
      <c r="G93" s="10"/>
      <c r="H93" s="10">
        <v>4032</v>
      </c>
      <c r="I93" s="10"/>
      <c r="J93" s="10">
        <f>L93+M93+K93</f>
        <v>4032</v>
      </c>
      <c r="K93" s="10"/>
      <c r="L93" s="10">
        <v>4032</v>
      </c>
      <c r="M93" s="10"/>
      <c r="N93" s="10">
        <f>P93+Q93+O93</f>
        <v>4032</v>
      </c>
      <c r="O93" s="100"/>
      <c r="P93" s="10">
        <v>4032</v>
      </c>
      <c r="Q93" s="100"/>
      <c r="R93" s="27"/>
      <c r="S93" s="98"/>
    </row>
    <row r="94" spans="1:19" s="11" customFormat="1" ht="18.75">
      <c r="A94" s="47" t="s">
        <v>175</v>
      </c>
      <c r="B94" s="15" t="s">
        <v>120</v>
      </c>
      <c r="C94" s="15" t="s">
        <v>121</v>
      </c>
      <c r="D94" s="30" t="s">
        <v>243</v>
      </c>
      <c r="E94" s="15" t="s">
        <v>178</v>
      </c>
      <c r="F94" s="10">
        <f>H94+I94+G94</f>
        <v>100</v>
      </c>
      <c r="G94" s="10"/>
      <c r="H94" s="10">
        <v>100</v>
      </c>
      <c r="I94" s="10"/>
      <c r="J94" s="10">
        <f>L94+M94+K94</f>
        <v>100</v>
      </c>
      <c r="K94" s="10"/>
      <c r="L94" s="10">
        <v>100</v>
      </c>
      <c r="M94" s="10"/>
      <c r="N94" s="10">
        <f>P94+Q94+O94</f>
        <v>100</v>
      </c>
      <c r="O94" s="100"/>
      <c r="P94" s="10">
        <v>100</v>
      </c>
      <c r="Q94" s="100"/>
      <c r="R94" s="27"/>
      <c r="S94" s="98"/>
    </row>
    <row r="95" spans="1:19" s="11" customFormat="1" ht="56.25">
      <c r="A95" s="59" t="s">
        <v>460</v>
      </c>
      <c r="B95" s="15" t="s">
        <v>120</v>
      </c>
      <c r="C95" s="15" t="s">
        <v>121</v>
      </c>
      <c r="D95" s="30" t="s">
        <v>473</v>
      </c>
      <c r="E95" s="15"/>
      <c r="F95" s="10">
        <f>F96</f>
        <v>5067.2</v>
      </c>
      <c r="G95" s="10">
        <f aca="true" t="shared" si="38" ref="G95:Q95">G96</f>
        <v>0</v>
      </c>
      <c r="H95" s="10">
        <f t="shared" si="38"/>
        <v>5067.2</v>
      </c>
      <c r="I95" s="10">
        <f t="shared" si="38"/>
        <v>0</v>
      </c>
      <c r="J95" s="10">
        <f t="shared" si="38"/>
        <v>5067.2</v>
      </c>
      <c r="K95" s="10">
        <f t="shared" si="38"/>
        <v>0</v>
      </c>
      <c r="L95" s="10">
        <f t="shared" si="38"/>
        <v>5067.2</v>
      </c>
      <c r="M95" s="10">
        <f t="shared" si="38"/>
        <v>0</v>
      </c>
      <c r="N95" s="10">
        <f t="shared" si="38"/>
        <v>5067.2</v>
      </c>
      <c r="O95" s="10">
        <f t="shared" si="38"/>
        <v>0</v>
      </c>
      <c r="P95" s="10">
        <f t="shared" si="38"/>
        <v>5067.2</v>
      </c>
      <c r="Q95" s="10">
        <f t="shared" si="38"/>
        <v>0</v>
      </c>
      <c r="R95" s="27"/>
      <c r="S95" s="98"/>
    </row>
    <row r="96" spans="1:19" s="11" customFormat="1" ht="37.5">
      <c r="A96" s="47" t="s">
        <v>173</v>
      </c>
      <c r="B96" s="15" t="s">
        <v>120</v>
      </c>
      <c r="C96" s="15" t="s">
        <v>121</v>
      </c>
      <c r="D96" s="30" t="s">
        <v>473</v>
      </c>
      <c r="E96" s="15" t="s">
        <v>174</v>
      </c>
      <c r="F96" s="10">
        <f>H96+I96</f>
        <v>5067.2</v>
      </c>
      <c r="G96" s="10"/>
      <c r="H96" s="10">
        <v>5067.2</v>
      </c>
      <c r="I96" s="10"/>
      <c r="J96" s="10">
        <f>L96+M96</f>
        <v>5067.2</v>
      </c>
      <c r="K96" s="10"/>
      <c r="L96" s="10">
        <v>5067.2</v>
      </c>
      <c r="M96" s="10"/>
      <c r="N96" s="10">
        <f>P96+Q96</f>
        <v>5067.2</v>
      </c>
      <c r="O96" s="100"/>
      <c r="P96" s="100">
        <v>5067.2</v>
      </c>
      <c r="Q96" s="100"/>
      <c r="R96" s="27"/>
      <c r="S96" s="98"/>
    </row>
    <row r="97" spans="1:19" s="11" customFormat="1" ht="18.75">
      <c r="A97" s="48" t="s">
        <v>166</v>
      </c>
      <c r="B97" s="12" t="s">
        <v>120</v>
      </c>
      <c r="C97" s="12" t="s">
        <v>128</v>
      </c>
      <c r="D97" s="121"/>
      <c r="E97" s="12"/>
      <c r="F97" s="13">
        <f>F98</f>
        <v>9.6</v>
      </c>
      <c r="G97" s="13">
        <f aca="true" t="shared" si="39" ref="G97:Q98">G98</f>
        <v>9.6</v>
      </c>
      <c r="H97" s="13">
        <f t="shared" si="39"/>
        <v>0</v>
      </c>
      <c r="I97" s="13">
        <f t="shared" si="39"/>
        <v>0</v>
      </c>
      <c r="J97" s="13">
        <f t="shared" si="39"/>
        <v>28.4</v>
      </c>
      <c r="K97" s="13">
        <f t="shared" si="39"/>
        <v>28.4</v>
      </c>
      <c r="L97" s="13">
        <f t="shared" si="39"/>
        <v>0</v>
      </c>
      <c r="M97" s="13">
        <f t="shared" si="39"/>
        <v>0</v>
      </c>
      <c r="N97" s="13">
        <f t="shared" si="39"/>
        <v>3.9</v>
      </c>
      <c r="O97" s="13">
        <f t="shared" si="39"/>
        <v>3.9</v>
      </c>
      <c r="P97" s="13">
        <f t="shared" si="39"/>
        <v>0</v>
      </c>
      <c r="Q97" s="13">
        <f t="shared" si="39"/>
        <v>0</v>
      </c>
      <c r="R97" s="27"/>
      <c r="S97" s="98"/>
    </row>
    <row r="98" spans="1:19" s="11" customFormat="1" ht="18.75">
      <c r="A98" s="47" t="s">
        <v>162</v>
      </c>
      <c r="B98" s="15" t="s">
        <v>120</v>
      </c>
      <c r="C98" s="15" t="s">
        <v>128</v>
      </c>
      <c r="D98" s="30" t="s">
        <v>236</v>
      </c>
      <c r="E98" s="12"/>
      <c r="F98" s="10">
        <f>F99</f>
        <v>9.6</v>
      </c>
      <c r="G98" s="10">
        <f t="shared" si="39"/>
        <v>9.6</v>
      </c>
      <c r="H98" s="10">
        <f t="shared" si="39"/>
        <v>0</v>
      </c>
      <c r="I98" s="10">
        <f t="shared" si="39"/>
        <v>0</v>
      </c>
      <c r="J98" s="10">
        <f t="shared" si="39"/>
        <v>28.4</v>
      </c>
      <c r="K98" s="10">
        <f t="shared" si="39"/>
        <v>28.4</v>
      </c>
      <c r="L98" s="10">
        <f t="shared" si="39"/>
        <v>0</v>
      </c>
      <c r="M98" s="10">
        <f t="shared" si="39"/>
        <v>0</v>
      </c>
      <c r="N98" s="10">
        <f t="shared" si="39"/>
        <v>3.9</v>
      </c>
      <c r="O98" s="10">
        <f t="shared" si="39"/>
        <v>3.9</v>
      </c>
      <c r="P98" s="10">
        <f t="shared" si="39"/>
        <v>0</v>
      </c>
      <c r="Q98" s="10">
        <f t="shared" si="39"/>
        <v>0</v>
      </c>
      <c r="R98" s="27"/>
      <c r="S98" s="98"/>
    </row>
    <row r="99" spans="1:19" s="11" customFormat="1" ht="56.25">
      <c r="A99" s="47" t="s">
        <v>94</v>
      </c>
      <c r="B99" s="15" t="s">
        <v>120</v>
      </c>
      <c r="C99" s="15" t="s">
        <v>128</v>
      </c>
      <c r="D99" s="30" t="s">
        <v>245</v>
      </c>
      <c r="E99" s="15"/>
      <c r="F99" s="10">
        <f>F100</f>
        <v>9.6</v>
      </c>
      <c r="G99" s="10">
        <f aca="true" t="shared" si="40" ref="G99:Q99">G100</f>
        <v>9.6</v>
      </c>
      <c r="H99" s="10">
        <f t="shared" si="40"/>
        <v>0</v>
      </c>
      <c r="I99" s="10">
        <f t="shared" si="40"/>
        <v>0</v>
      </c>
      <c r="J99" s="10">
        <f t="shared" si="40"/>
        <v>28.4</v>
      </c>
      <c r="K99" s="10">
        <f t="shared" si="40"/>
        <v>28.4</v>
      </c>
      <c r="L99" s="10">
        <f t="shared" si="40"/>
        <v>0</v>
      </c>
      <c r="M99" s="10">
        <f t="shared" si="40"/>
        <v>0</v>
      </c>
      <c r="N99" s="10">
        <f t="shared" si="40"/>
        <v>3.9</v>
      </c>
      <c r="O99" s="10">
        <f t="shared" si="40"/>
        <v>3.9</v>
      </c>
      <c r="P99" s="10">
        <f t="shared" si="40"/>
        <v>0</v>
      </c>
      <c r="Q99" s="10">
        <f t="shared" si="40"/>
        <v>0</v>
      </c>
      <c r="R99" s="27"/>
      <c r="S99" s="98"/>
    </row>
    <row r="100" spans="1:19" s="11" customFormat="1" ht="37.5">
      <c r="A100" s="47" t="s">
        <v>92</v>
      </c>
      <c r="B100" s="15" t="s">
        <v>120</v>
      </c>
      <c r="C100" s="15" t="s">
        <v>128</v>
      </c>
      <c r="D100" s="30" t="s">
        <v>245</v>
      </c>
      <c r="E100" s="15" t="s">
        <v>177</v>
      </c>
      <c r="F100" s="10">
        <f>G100+H100+I100</f>
        <v>9.6</v>
      </c>
      <c r="G100" s="10">
        <v>9.6</v>
      </c>
      <c r="H100" s="10"/>
      <c r="I100" s="10"/>
      <c r="J100" s="10">
        <f>K100+L100+M100</f>
        <v>28.4</v>
      </c>
      <c r="K100" s="10">
        <v>28.4</v>
      </c>
      <c r="L100" s="10"/>
      <c r="M100" s="10"/>
      <c r="N100" s="10">
        <f>O100+P100+Q100</f>
        <v>3.9</v>
      </c>
      <c r="O100" s="100">
        <v>3.9</v>
      </c>
      <c r="P100" s="100"/>
      <c r="Q100" s="100"/>
      <c r="R100" s="27"/>
      <c r="S100" s="98"/>
    </row>
    <row r="101" spans="1:19" s="11" customFormat="1" ht="40.5" customHeight="1">
      <c r="A101" s="48" t="s">
        <v>200</v>
      </c>
      <c r="B101" s="12" t="s">
        <v>120</v>
      </c>
      <c r="C101" s="12" t="s">
        <v>136</v>
      </c>
      <c r="D101" s="121"/>
      <c r="E101" s="12"/>
      <c r="F101" s="13">
        <f aca="true" t="shared" si="41" ref="F101:Q101">F102</f>
        <v>8146.2</v>
      </c>
      <c r="G101" s="13">
        <f t="shared" si="41"/>
        <v>0</v>
      </c>
      <c r="H101" s="13">
        <f t="shared" si="41"/>
        <v>7926.3</v>
      </c>
      <c r="I101" s="13">
        <f t="shared" si="41"/>
        <v>219.9</v>
      </c>
      <c r="J101" s="13">
        <f t="shared" si="41"/>
        <v>8146.2</v>
      </c>
      <c r="K101" s="13">
        <f t="shared" si="41"/>
        <v>0</v>
      </c>
      <c r="L101" s="13">
        <f t="shared" si="41"/>
        <v>7926.3</v>
      </c>
      <c r="M101" s="13">
        <f t="shared" si="41"/>
        <v>219.9</v>
      </c>
      <c r="N101" s="13">
        <f t="shared" si="41"/>
        <v>8146.2</v>
      </c>
      <c r="O101" s="10">
        <f t="shared" si="41"/>
        <v>0</v>
      </c>
      <c r="P101" s="10">
        <f t="shared" si="41"/>
        <v>7926.3</v>
      </c>
      <c r="Q101" s="10">
        <f t="shared" si="41"/>
        <v>219.9</v>
      </c>
      <c r="R101" s="27"/>
      <c r="S101" s="98"/>
    </row>
    <row r="102" spans="1:19" s="11" customFormat="1" ht="39" customHeight="1">
      <c r="A102" s="47" t="s">
        <v>488</v>
      </c>
      <c r="B102" s="15" t="s">
        <v>120</v>
      </c>
      <c r="C102" s="15" t="s">
        <v>136</v>
      </c>
      <c r="D102" s="30" t="s">
        <v>279</v>
      </c>
      <c r="E102" s="15"/>
      <c r="F102" s="10">
        <f>F107+F103</f>
        <v>8146.2</v>
      </c>
      <c r="G102" s="10">
        <f aca="true" t="shared" si="42" ref="G102:Q102">G107+G103</f>
        <v>0</v>
      </c>
      <c r="H102" s="10">
        <f t="shared" si="42"/>
        <v>7926.3</v>
      </c>
      <c r="I102" s="10">
        <f t="shared" si="42"/>
        <v>219.9</v>
      </c>
      <c r="J102" s="10">
        <f t="shared" si="42"/>
        <v>8146.2</v>
      </c>
      <c r="K102" s="10">
        <f t="shared" si="42"/>
        <v>0</v>
      </c>
      <c r="L102" s="10">
        <f t="shared" si="42"/>
        <v>7926.3</v>
      </c>
      <c r="M102" s="10">
        <f t="shared" si="42"/>
        <v>219.9</v>
      </c>
      <c r="N102" s="10">
        <f t="shared" si="42"/>
        <v>8146.2</v>
      </c>
      <c r="O102" s="10">
        <f t="shared" si="42"/>
        <v>0</v>
      </c>
      <c r="P102" s="10">
        <f t="shared" si="42"/>
        <v>7926.3</v>
      </c>
      <c r="Q102" s="10">
        <f t="shared" si="42"/>
        <v>219.9</v>
      </c>
      <c r="R102" s="27"/>
      <c r="S102" s="98"/>
    </row>
    <row r="103" spans="1:19" s="11" customFormat="1" ht="60" customHeight="1">
      <c r="A103" s="47" t="s">
        <v>496</v>
      </c>
      <c r="B103" s="15" t="s">
        <v>120</v>
      </c>
      <c r="C103" s="15" t="s">
        <v>136</v>
      </c>
      <c r="D103" s="30" t="s">
        <v>281</v>
      </c>
      <c r="E103" s="15"/>
      <c r="F103" s="10">
        <f>F104</f>
        <v>219.9</v>
      </c>
      <c r="G103" s="10">
        <f aca="true" t="shared" si="43" ref="G103:Q103">G104</f>
        <v>0</v>
      </c>
      <c r="H103" s="10">
        <f t="shared" si="43"/>
        <v>0</v>
      </c>
      <c r="I103" s="10">
        <f t="shared" si="43"/>
        <v>219.9</v>
      </c>
      <c r="J103" s="10">
        <f t="shared" si="43"/>
        <v>219.9</v>
      </c>
      <c r="K103" s="10">
        <f t="shared" si="43"/>
        <v>0</v>
      </c>
      <c r="L103" s="10">
        <f t="shared" si="43"/>
        <v>0</v>
      </c>
      <c r="M103" s="10">
        <f t="shared" si="43"/>
        <v>219.9</v>
      </c>
      <c r="N103" s="10">
        <f t="shared" si="43"/>
        <v>219.9</v>
      </c>
      <c r="O103" s="10">
        <f t="shared" si="43"/>
        <v>0</v>
      </c>
      <c r="P103" s="10">
        <f t="shared" si="43"/>
        <v>0</v>
      </c>
      <c r="Q103" s="10">
        <f t="shared" si="43"/>
        <v>219.9</v>
      </c>
      <c r="R103" s="27"/>
      <c r="S103" s="98"/>
    </row>
    <row r="104" spans="1:19" s="11" customFormat="1" ht="37.5">
      <c r="A104" s="47" t="s">
        <v>26</v>
      </c>
      <c r="B104" s="15" t="s">
        <v>120</v>
      </c>
      <c r="C104" s="15" t="s">
        <v>136</v>
      </c>
      <c r="D104" s="30" t="s">
        <v>495</v>
      </c>
      <c r="E104" s="15"/>
      <c r="F104" s="10">
        <f>F105+F106</f>
        <v>219.9</v>
      </c>
      <c r="G104" s="10">
        <f aca="true" t="shared" si="44" ref="G104:Q104">G105+G106</f>
        <v>0</v>
      </c>
      <c r="H104" s="10">
        <f t="shared" si="44"/>
        <v>0</v>
      </c>
      <c r="I104" s="10">
        <f t="shared" si="44"/>
        <v>219.9</v>
      </c>
      <c r="J104" s="10">
        <f t="shared" si="44"/>
        <v>219.9</v>
      </c>
      <c r="K104" s="10">
        <f t="shared" si="44"/>
        <v>0</v>
      </c>
      <c r="L104" s="10">
        <f t="shared" si="44"/>
        <v>0</v>
      </c>
      <c r="M104" s="10">
        <f t="shared" si="44"/>
        <v>219.9</v>
      </c>
      <c r="N104" s="10">
        <f t="shared" si="44"/>
        <v>219.9</v>
      </c>
      <c r="O104" s="10">
        <f t="shared" si="44"/>
        <v>0</v>
      </c>
      <c r="P104" s="10">
        <f t="shared" si="44"/>
        <v>0</v>
      </c>
      <c r="Q104" s="10">
        <f t="shared" si="44"/>
        <v>219.9</v>
      </c>
      <c r="R104" s="27"/>
      <c r="S104" s="98"/>
    </row>
    <row r="105" spans="1:19" s="11" customFormat="1" ht="37.5">
      <c r="A105" s="47" t="s">
        <v>173</v>
      </c>
      <c r="B105" s="15" t="s">
        <v>120</v>
      </c>
      <c r="C105" s="15" t="s">
        <v>136</v>
      </c>
      <c r="D105" s="30" t="s">
        <v>495</v>
      </c>
      <c r="E105" s="15" t="s">
        <v>174</v>
      </c>
      <c r="F105" s="10">
        <f>G105+H105+I105</f>
        <v>154</v>
      </c>
      <c r="G105" s="10"/>
      <c r="H105" s="10"/>
      <c r="I105" s="10">
        <v>154</v>
      </c>
      <c r="J105" s="10">
        <f>K105+L105+M105</f>
        <v>154</v>
      </c>
      <c r="K105" s="10"/>
      <c r="L105" s="10"/>
      <c r="M105" s="10">
        <v>154</v>
      </c>
      <c r="N105" s="10">
        <f>O105+P105+Q105</f>
        <v>154</v>
      </c>
      <c r="O105" s="100"/>
      <c r="P105" s="100"/>
      <c r="Q105" s="100">
        <v>154</v>
      </c>
      <c r="R105" s="27"/>
      <c r="S105" s="98"/>
    </row>
    <row r="106" spans="1:19" s="11" customFormat="1" ht="37.5">
      <c r="A106" s="47" t="s">
        <v>92</v>
      </c>
      <c r="B106" s="15" t="s">
        <v>120</v>
      </c>
      <c r="C106" s="15" t="s">
        <v>136</v>
      </c>
      <c r="D106" s="30" t="s">
        <v>495</v>
      </c>
      <c r="E106" s="15" t="s">
        <v>177</v>
      </c>
      <c r="F106" s="10">
        <f>G106+H106+I106</f>
        <v>65.9</v>
      </c>
      <c r="G106" s="10"/>
      <c r="H106" s="10"/>
      <c r="I106" s="10">
        <v>65.9</v>
      </c>
      <c r="J106" s="10">
        <f>K106+L106+M106</f>
        <v>65.9</v>
      </c>
      <c r="K106" s="10"/>
      <c r="L106" s="10"/>
      <c r="M106" s="10">
        <v>65.9</v>
      </c>
      <c r="N106" s="10">
        <f>O106+P106+Q106</f>
        <v>65.9</v>
      </c>
      <c r="O106" s="100"/>
      <c r="P106" s="100"/>
      <c r="Q106" s="100">
        <v>65.9</v>
      </c>
      <c r="R106" s="27"/>
      <c r="S106" s="98"/>
    </row>
    <row r="107" spans="1:19" s="11" customFormat="1" ht="56.25">
      <c r="A107" s="47" t="s">
        <v>420</v>
      </c>
      <c r="B107" s="15" t="s">
        <v>120</v>
      </c>
      <c r="C107" s="15" t="s">
        <v>136</v>
      </c>
      <c r="D107" s="30" t="s">
        <v>67</v>
      </c>
      <c r="E107" s="15"/>
      <c r="F107" s="10">
        <f>F108+F111</f>
        <v>7926.3</v>
      </c>
      <c r="G107" s="10">
        <f aca="true" t="shared" si="45" ref="G107:Q107">G108+G111</f>
        <v>0</v>
      </c>
      <c r="H107" s="10">
        <f t="shared" si="45"/>
        <v>7926.3</v>
      </c>
      <c r="I107" s="10">
        <f t="shared" si="45"/>
        <v>0</v>
      </c>
      <c r="J107" s="10">
        <f t="shared" si="45"/>
        <v>7926.3</v>
      </c>
      <c r="K107" s="10">
        <f t="shared" si="45"/>
        <v>0</v>
      </c>
      <c r="L107" s="10">
        <f t="shared" si="45"/>
        <v>7926.3</v>
      </c>
      <c r="M107" s="10">
        <f t="shared" si="45"/>
        <v>0</v>
      </c>
      <c r="N107" s="10">
        <f t="shared" si="45"/>
        <v>7926.3</v>
      </c>
      <c r="O107" s="10">
        <f t="shared" si="45"/>
        <v>0</v>
      </c>
      <c r="P107" s="10">
        <f t="shared" si="45"/>
        <v>7926.3</v>
      </c>
      <c r="Q107" s="10">
        <f t="shared" si="45"/>
        <v>0</v>
      </c>
      <c r="R107" s="27"/>
      <c r="S107" s="98"/>
    </row>
    <row r="108" spans="1:19" s="11" customFormat="1" ht="24" customHeight="1">
      <c r="A108" s="47" t="s">
        <v>189</v>
      </c>
      <c r="B108" s="15" t="s">
        <v>120</v>
      </c>
      <c r="C108" s="15" t="s">
        <v>136</v>
      </c>
      <c r="D108" s="30" t="s">
        <v>497</v>
      </c>
      <c r="E108" s="15"/>
      <c r="F108" s="10">
        <f aca="true" t="shared" si="46" ref="F108:Q108">F109+F110</f>
        <v>6449.1</v>
      </c>
      <c r="G108" s="10">
        <f t="shared" si="46"/>
        <v>0</v>
      </c>
      <c r="H108" s="10">
        <f t="shared" si="46"/>
        <v>6449.1</v>
      </c>
      <c r="I108" s="10">
        <f t="shared" si="46"/>
        <v>0</v>
      </c>
      <c r="J108" s="10">
        <f t="shared" si="46"/>
        <v>6449.1</v>
      </c>
      <c r="K108" s="10">
        <f t="shared" si="46"/>
        <v>0</v>
      </c>
      <c r="L108" s="10">
        <f t="shared" si="46"/>
        <v>6449.1</v>
      </c>
      <c r="M108" s="10">
        <f t="shared" si="46"/>
        <v>0</v>
      </c>
      <c r="N108" s="10">
        <f t="shared" si="46"/>
        <v>6449.1</v>
      </c>
      <c r="O108" s="10">
        <f t="shared" si="46"/>
        <v>0</v>
      </c>
      <c r="P108" s="10">
        <f t="shared" si="46"/>
        <v>6449.1</v>
      </c>
      <c r="Q108" s="10">
        <f t="shared" si="46"/>
        <v>0</v>
      </c>
      <c r="R108" s="27"/>
      <c r="S108" s="98"/>
    </row>
    <row r="109" spans="1:19" s="11" customFormat="1" ht="37.5">
      <c r="A109" s="47" t="s">
        <v>173</v>
      </c>
      <c r="B109" s="15" t="s">
        <v>120</v>
      </c>
      <c r="C109" s="15" t="s">
        <v>136</v>
      </c>
      <c r="D109" s="30" t="s">
        <v>497</v>
      </c>
      <c r="E109" s="15" t="s">
        <v>174</v>
      </c>
      <c r="F109" s="10">
        <f>G109+H109+I109</f>
        <v>5415.5</v>
      </c>
      <c r="G109" s="10"/>
      <c r="H109" s="9">
        <v>5415.5</v>
      </c>
      <c r="I109" s="10"/>
      <c r="J109" s="10">
        <f>K109+L109+M109</f>
        <v>5415.5</v>
      </c>
      <c r="K109" s="10"/>
      <c r="L109" s="9">
        <v>5415.5</v>
      </c>
      <c r="M109" s="10"/>
      <c r="N109" s="10">
        <f>O109+P109+Q109</f>
        <v>5415.5</v>
      </c>
      <c r="O109" s="10"/>
      <c r="P109" s="9">
        <v>5415.5</v>
      </c>
      <c r="Q109" s="10"/>
      <c r="R109" s="27"/>
      <c r="S109" s="98"/>
    </row>
    <row r="110" spans="1:19" s="11" customFormat="1" ht="37.5">
      <c r="A110" s="47" t="s">
        <v>92</v>
      </c>
      <c r="B110" s="15" t="s">
        <v>120</v>
      </c>
      <c r="C110" s="15" t="s">
        <v>136</v>
      </c>
      <c r="D110" s="30" t="s">
        <v>497</v>
      </c>
      <c r="E110" s="15" t="s">
        <v>177</v>
      </c>
      <c r="F110" s="10">
        <f>G110+H110+I110</f>
        <v>1033.6</v>
      </c>
      <c r="G110" s="10"/>
      <c r="H110" s="9">
        <v>1033.6</v>
      </c>
      <c r="I110" s="10"/>
      <c r="J110" s="10">
        <f>K110+L110+M110</f>
        <v>1033.6</v>
      </c>
      <c r="K110" s="10"/>
      <c r="L110" s="9">
        <v>1033.6</v>
      </c>
      <c r="M110" s="10"/>
      <c r="N110" s="10">
        <f>O110+P110+Q110</f>
        <v>1033.6</v>
      </c>
      <c r="O110" s="10"/>
      <c r="P110" s="9">
        <v>1033.6</v>
      </c>
      <c r="Q110" s="10"/>
      <c r="R110" s="27"/>
      <c r="S110" s="98"/>
    </row>
    <row r="111" spans="1:19" s="11" customFormat="1" ht="56.25">
      <c r="A111" s="59" t="s">
        <v>460</v>
      </c>
      <c r="B111" s="15" t="s">
        <v>120</v>
      </c>
      <c r="C111" s="15" t="s">
        <v>136</v>
      </c>
      <c r="D111" s="30" t="s">
        <v>585</v>
      </c>
      <c r="E111" s="15"/>
      <c r="F111" s="10">
        <f>F112</f>
        <v>1477.2</v>
      </c>
      <c r="G111" s="10">
        <f aca="true" t="shared" si="47" ref="G111:Q111">G112</f>
        <v>0</v>
      </c>
      <c r="H111" s="10">
        <f t="shared" si="47"/>
        <v>1477.2</v>
      </c>
      <c r="I111" s="10">
        <f t="shared" si="47"/>
        <v>0</v>
      </c>
      <c r="J111" s="10">
        <f t="shared" si="47"/>
        <v>1477.2</v>
      </c>
      <c r="K111" s="10">
        <f t="shared" si="47"/>
        <v>0</v>
      </c>
      <c r="L111" s="10">
        <f t="shared" si="47"/>
        <v>1477.2</v>
      </c>
      <c r="M111" s="10">
        <f t="shared" si="47"/>
        <v>0</v>
      </c>
      <c r="N111" s="10">
        <f t="shared" si="47"/>
        <v>1477.2</v>
      </c>
      <c r="O111" s="10">
        <f t="shared" si="47"/>
        <v>0</v>
      </c>
      <c r="P111" s="10">
        <f t="shared" si="47"/>
        <v>1477.2</v>
      </c>
      <c r="Q111" s="10">
        <f t="shared" si="47"/>
        <v>0</v>
      </c>
      <c r="R111" s="27"/>
      <c r="S111" s="98"/>
    </row>
    <row r="112" spans="1:19" s="11" customFormat="1" ht="37.5">
      <c r="A112" s="47" t="s">
        <v>173</v>
      </c>
      <c r="B112" s="15" t="s">
        <v>120</v>
      </c>
      <c r="C112" s="15" t="s">
        <v>136</v>
      </c>
      <c r="D112" s="30" t="s">
        <v>585</v>
      </c>
      <c r="E112" s="15" t="s">
        <v>174</v>
      </c>
      <c r="F112" s="10">
        <f>G112+H112+I112</f>
        <v>1477.2</v>
      </c>
      <c r="G112" s="10"/>
      <c r="H112" s="9">
        <v>1477.2</v>
      </c>
      <c r="I112" s="10"/>
      <c r="J112" s="10">
        <f>K112+L112+M112</f>
        <v>1477.2</v>
      </c>
      <c r="K112" s="10"/>
      <c r="L112" s="9">
        <v>1477.2</v>
      </c>
      <c r="M112" s="10"/>
      <c r="N112" s="10">
        <f>O112+P112+Q112</f>
        <v>1477.2</v>
      </c>
      <c r="O112" s="10"/>
      <c r="P112" s="9">
        <v>1477.2</v>
      </c>
      <c r="Q112" s="10"/>
      <c r="R112" s="27"/>
      <c r="S112" s="98"/>
    </row>
    <row r="113" spans="1:19" s="11" customFormat="1" ht="22.5" customHeight="1">
      <c r="A113" s="48" t="s">
        <v>122</v>
      </c>
      <c r="B113" s="12" t="s">
        <v>120</v>
      </c>
      <c r="C113" s="12" t="s">
        <v>142</v>
      </c>
      <c r="D113" s="121"/>
      <c r="E113" s="12"/>
      <c r="F113" s="13">
        <f>F114</f>
        <v>6000</v>
      </c>
      <c r="G113" s="13">
        <f aca="true" t="shared" si="48" ref="G113:N114">G114</f>
        <v>0</v>
      </c>
      <c r="H113" s="13">
        <f t="shared" si="48"/>
        <v>6000</v>
      </c>
      <c r="I113" s="13">
        <f t="shared" si="48"/>
        <v>0</v>
      </c>
      <c r="J113" s="13">
        <f t="shared" si="48"/>
        <v>5000</v>
      </c>
      <c r="K113" s="13">
        <f t="shared" si="48"/>
        <v>0</v>
      </c>
      <c r="L113" s="13">
        <f t="shared" si="48"/>
        <v>5000</v>
      </c>
      <c r="M113" s="13">
        <f t="shared" si="48"/>
        <v>0</v>
      </c>
      <c r="N113" s="13">
        <f t="shared" si="48"/>
        <v>5000</v>
      </c>
      <c r="O113" s="10">
        <f aca="true" t="shared" si="49" ref="G113:Q115">O114</f>
        <v>0</v>
      </c>
      <c r="P113" s="10">
        <f t="shared" si="49"/>
        <v>5000</v>
      </c>
      <c r="Q113" s="10">
        <f t="shared" si="49"/>
        <v>0</v>
      </c>
      <c r="R113" s="27"/>
      <c r="S113" s="98"/>
    </row>
    <row r="114" spans="1:19" s="11" customFormat="1" ht="25.5" customHeight="1">
      <c r="A114" s="47" t="s">
        <v>340</v>
      </c>
      <c r="B114" s="15" t="s">
        <v>120</v>
      </c>
      <c r="C114" s="15" t="s">
        <v>142</v>
      </c>
      <c r="D114" s="30" t="s">
        <v>246</v>
      </c>
      <c r="E114" s="15"/>
      <c r="F114" s="10">
        <f>F115</f>
        <v>6000</v>
      </c>
      <c r="G114" s="10">
        <f t="shared" si="48"/>
        <v>0</v>
      </c>
      <c r="H114" s="10">
        <f t="shared" si="48"/>
        <v>6000</v>
      </c>
      <c r="I114" s="10">
        <f t="shared" si="48"/>
        <v>0</v>
      </c>
      <c r="J114" s="10">
        <f t="shared" si="48"/>
        <v>5000</v>
      </c>
      <c r="K114" s="10">
        <f t="shared" si="48"/>
        <v>0</v>
      </c>
      <c r="L114" s="10">
        <f t="shared" si="48"/>
        <v>5000</v>
      </c>
      <c r="M114" s="10">
        <f t="shared" si="48"/>
        <v>0</v>
      </c>
      <c r="N114" s="10">
        <f t="shared" si="48"/>
        <v>5000</v>
      </c>
      <c r="O114" s="10">
        <f t="shared" si="49"/>
        <v>0</v>
      </c>
      <c r="P114" s="10">
        <f t="shared" si="49"/>
        <v>5000</v>
      </c>
      <c r="Q114" s="10">
        <f t="shared" si="49"/>
        <v>0</v>
      </c>
      <c r="R114" s="27"/>
      <c r="S114" s="98"/>
    </row>
    <row r="115" spans="1:19" s="11" customFormat="1" ht="25.5" customHeight="1">
      <c r="A115" s="47" t="s">
        <v>147</v>
      </c>
      <c r="B115" s="15" t="s">
        <v>120</v>
      </c>
      <c r="C115" s="15" t="s">
        <v>142</v>
      </c>
      <c r="D115" s="30" t="s">
        <v>247</v>
      </c>
      <c r="E115" s="15"/>
      <c r="F115" s="10">
        <f>F116</f>
        <v>6000</v>
      </c>
      <c r="G115" s="10">
        <f t="shared" si="49"/>
        <v>0</v>
      </c>
      <c r="H115" s="10">
        <f t="shared" si="49"/>
        <v>6000</v>
      </c>
      <c r="I115" s="10">
        <f t="shared" si="49"/>
        <v>0</v>
      </c>
      <c r="J115" s="10">
        <f t="shared" si="49"/>
        <v>5000</v>
      </c>
      <c r="K115" s="10">
        <f t="shared" si="49"/>
        <v>0</v>
      </c>
      <c r="L115" s="10">
        <f t="shared" si="49"/>
        <v>5000</v>
      </c>
      <c r="M115" s="10">
        <f t="shared" si="49"/>
        <v>0</v>
      </c>
      <c r="N115" s="10">
        <f t="shared" si="49"/>
        <v>5000</v>
      </c>
      <c r="O115" s="10">
        <f t="shared" si="49"/>
        <v>0</v>
      </c>
      <c r="P115" s="10">
        <f t="shared" si="49"/>
        <v>5000</v>
      </c>
      <c r="Q115" s="10">
        <f t="shared" si="49"/>
        <v>0</v>
      </c>
      <c r="R115" s="27"/>
      <c r="S115" s="98"/>
    </row>
    <row r="116" spans="1:19" s="11" customFormat="1" ht="18.75">
      <c r="A116" s="47" t="s">
        <v>183</v>
      </c>
      <c r="B116" s="15" t="s">
        <v>120</v>
      </c>
      <c r="C116" s="15" t="s">
        <v>142</v>
      </c>
      <c r="D116" s="30" t="s">
        <v>247</v>
      </c>
      <c r="E116" s="15" t="s">
        <v>182</v>
      </c>
      <c r="F116" s="10">
        <f>G116+H116+I116</f>
        <v>6000</v>
      </c>
      <c r="G116" s="10"/>
      <c r="H116" s="10">
        <v>6000</v>
      </c>
      <c r="I116" s="10"/>
      <c r="J116" s="10">
        <f>K116+L116+M116</f>
        <v>5000</v>
      </c>
      <c r="K116" s="10"/>
      <c r="L116" s="10">
        <v>5000</v>
      </c>
      <c r="M116" s="10"/>
      <c r="N116" s="10">
        <f>O116+P116+Q116</f>
        <v>5000</v>
      </c>
      <c r="O116" s="100"/>
      <c r="P116" s="100">
        <v>5000</v>
      </c>
      <c r="Q116" s="100"/>
      <c r="R116" s="27"/>
      <c r="S116" s="98"/>
    </row>
    <row r="117" spans="1:19" s="11" customFormat="1" ht="18.75">
      <c r="A117" s="48" t="s">
        <v>143</v>
      </c>
      <c r="B117" s="12" t="s">
        <v>120</v>
      </c>
      <c r="C117" s="12" t="s">
        <v>157</v>
      </c>
      <c r="D117" s="121"/>
      <c r="E117" s="12"/>
      <c r="F117" s="13">
        <f aca="true" t="shared" si="50" ref="F117:Q117">F123+F146+F149+F118+F131+F142</f>
        <v>27574.6</v>
      </c>
      <c r="G117" s="13">
        <f t="shared" si="50"/>
        <v>11435.3</v>
      </c>
      <c r="H117" s="13">
        <f t="shared" si="50"/>
        <v>14065.6</v>
      </c>
      <c r="I117" s="13">
        <f t="shared" si="50"/>
        <v>2073.7</v>
      </c>
      <c r="J117" s="13">
        <f t="shared" si="50"/>
        <v>21025.6</v>
      </c>
      <c r="K117" s="13">
        <f t="shared" si="50"/>
        <v>4951.8</v>
      </c>
      <c r="L117" s="13">
        <f t="shared" si="50"/>
        <v>14000.1</v>
      </c>
      <c r="M117" s="13">
        <f t="shared" si="50"/>
        <v>2073.7</v>
      </c>
      <c r="N117" s="13">
        <f t="shared" si="50"/>
        <v>21025.6</v>
      </c>
      <c r="O117" s="13">
        <f t="shared" si="50"/>
        <v>4951.8</v>
      </c>
      <c r="P117" s="13">
        <f t="shared" si="50"/>
        <v>14000.1</v>
      </c>
      <c r="Q117" s="13">
        <f t="shared" si="50"/>
        <v>2073.7</v>
      </c>
      <c r="R117" s="27"/>
      <c r="S117" s="98"/>
    </row>
    <row r="118" spans="1:19" s="11" customFormat="1" ht="56.25">
      <c r="A118" s="47" t="s">
        <v>545</v>
      </c>
      <c r="B118" s="15" t="s">
        <v>120</v>
      </c>
      <c r="C118" s="15" t="s">
        <v>157</v>
      </c>
      <c r="D118" s="30" t="s">
        <v>248</v>
      </c>
      <c r="E118" s="15"/>
      <c r="F118" s="10">
        <f>F119</f>
        <v>2.5</v>
      </c>
      <c r="G118" s="10">
        <f aca="true" t="shared" si="51" ref="G118:Q120">G119</f>
        <v>0</v>
      </c>
      <c r="H118" s="10">
        <f t="shared" si="51"/>
        <v>2.5</v>
      </c>
      <c r="I118" s="10">
        <f t="shared" si="51"/>
        <v>0</v>
      </c>
      <c r="J118" s="10">
        <f t="shared" si="51"/>
        <v>2.5</v>
      </c>
      <c r="K118" s="10">
        <f t="shared" si="51"/>
        <v>0</v>
      </c>
      <c r="L118" s="10">
        <f t="shared" si="51"/>
        <v>2.5</v>
      </c>
      <c r="M118" s="10">
        <f t="shared" si="51"/>
        <v>0</v>
      </c>
      <c r="N118" s="10">
        <f t="shared" si="51"/>
        <v>2.5</v>
      </c>
      <c r="O118" s="10">
        <f t="shared" si="51"/>
        <v>0</v>
      </c>
      <c r="P118" s="10">
        <f t="shared" si="51"/>
        <v>2.5</v>
      </c>
      <c r="Q118" s="10">
        <f t="shared" si="51"/>
        <v>0</v>
      </c>
      <c r="R118" s="27"/>
      <c r="S118" s="98"/>
    </row>
    <row r="119" spans="1:19" s="11" customFormat="1" ht="37.5">
      <c r="A119" s="47" t="s">
        <v>416</v>
      </c>
      <c r="B119" s="15" t="s">
        <v>120</v>
      </c>
      <c r="C119" s="15" t="s">
        <v>157</v>
      </c>
      <c r="D119" s="30" t="s">
        <v>63</v>
      </c>
      <c r="E119" s="15"/>
      <c r="F119" s="10">
        <f>F120</f>
        <v>2.5</v>
      </c>
      <c r="G119" s="10">
        <f t="shared" si="51"/>
        <v>0</v>
      </c>
      <c r="H119" s="10">
        <f t="shared" si="51"/>
        <v>2.5</v>
      </c>
      <c r="I119" s="10">
        <f t="shared" si="51"/>
        <v>0</v>
      </c>
      <c r="J119" s="10">
        <f t="shared" si="51"/>
        <v>2.5</v>
      </c>
      <c r="K119" s="10">
        <f t="shared" si="51"/>
        <v>0</v>
      </c>
      <c r="L119" s="10">
        <f t="shared" si="51"/>
        <v>2.5</v>
      </c>
      <c r="M119" s="10">
        <f t="shared" si="51"/>
        <v>0</v>
      </c>
      <c r="N119" s="10">
        <f t="shared" si="51"/>
        <v>2.5</v>
      </c>
      <c r="O119" s="10">
        <f t="shared" si="51"/>
        <v>0</v>
      </c>
      <c r="P119" s="10">
        <f t="shared" si="51"/>
        <v>2.5</v>
      </c>
      <c r="Q119" s="10">
        <f t="shared" si="51"/>
        <v>0</v>
      </c>
      <c r="R119" s="27"/>
      <c r="S119" s="98"/>
    </row>
    <row r="120" spans="1:19" s="11" customFormat="1" ht="65.25" customHeight="1">
      <c r="A120" s="47" t="s">
        <v>64</v>
      </c>
      <c r="B120" s="15" t="s">
        <v>120</v>
      </c>
      <c r="C120" s="15" t="s">
        <v>157</v>
      </c>
      <c r="D120" s="30" t="s">
        <v>553</v>
      </c>
      <c r="E120" s="15"/>
      <c r="F120" s="10">
        <f>F121</f>
        <v>2.5</v>
      </c>
      <c r="G120" s="10">
        <f t="shared" si="51"/>
        <v>0</v>
      </c>
      <c r="H120" s="10">
        <f t="shared" si="51"/>
        <v>2.5</v>
      </c>
      <c r="I120" s="10">
        <f t="shared" si="51"/>
        <v>0</v>
      </c>
      <c r="J120" s="10">
        <f t="shared" si="51"/>
        <v>2.5</v>
      </c>
      <c r="K120" s="10">
        <f t="shared" si="51"/>
        <v>0</v>
      </c>
      <c r="L120" s="10">
        <f t="shared" si="51"/>
        <v>2.5</v>
      </c>
      <c r="M120" s="10">
        <f t="shared" si="51"/>
        <v>0</v>
      </c>
      <c r="N120" s="10">
        <f t="shared" si="51"/>
        <v>2.5</v>
      </c>
      <c r="O120" s="10">
        <f t="shared" si="51"/>
        <v>0</v>
      </c>
      <c r="P120" s="10">
        <f t="shared" si="51"/>
        <v>2.5</v>
      </c>
      <c r="Q120" s="10">
        <f t="shared" si="51"/>
        <v>0</v>
      </c>
      <c r="R120" s="27"/>
      <c r="S120" s="98"/>
    </row>
    <row r="121" spans="1:19" s="11" customFormat="1" ht="18.75">
      <c r="A121" s="47" t="s">
        <v>212</v>
      </c>
      <c r="B121" s="15" t="s">
        <v>120</v>
      </c>
      <c r="C121" s="15" t="s">
        <v>157</v>
      </c>
      <c r="D121" s="30" t="s">
        <v>554</v>
      </c>
      <c r="E121" s="15"/>
      <c r="F121" s="10">
        <f>F122</f>
        <v>2.5</v>
      </c>
      <c r="G121" s="10">
        <f aca="true" t="shared" si="52" ref="G121:Q121">G122</f>
        <v>0</v>
      </c>
      <c r="H121" s="10">
        <f t="shared" si="52"/>
        <v>2.5</v>
      </c>
      <c r="I121" s="10">
        <f t="shared" si="52"/>
        <v>0</v>
      </c>
      <c r="J121" s="10">
        <f t="shared" si="52"/>
        <v>2.5</v>
      </c>
      <c r="K121" s="10">
        <f t="shared" si="52"/>
        <v>0</v>
      </c>
      <c r="L121" s="10">
        <f t="shared" si="52"/>
        <v>2.5</v>
      </c>
      <c r="M121" s="10">
        <f t="shared" si="52"/>
        <v>0</v>
      </c>
      <c r="N121" s="10">
        <f t="shared" si="52"/>
        <v>2.5</v>
      </c>
      <c r="O121" s="10">
        <f t="shared" si="52"/>
        <v>0</v>
      </c>
      <c r="P121" s="10">
        <f t="shared" si="52"/>
        <v>2.5</v>
      </c>
      <c r="Q121" s="10">
        <f t="shared" si="52"/>
        <v>0</v>
      </c>
      <c r="R121" s="27"/>
      <c r="S121" s="98"/>
    </row>
    <row r="122" spans="1:19" s="11" customFormat="1" ht="37.5">
      <c r="A122" s="47" t="s">
        <v>92</v>
      </c>
      <c r="B122" s="15" t="s">
        <v>120</v>
      </c>
      <c r="C122" s="15" t="s">
        <v>157</v>
      </c>
      <c r="D122" s="30" t="s">
        <v>554</v>
      </c>
      <c r="E122" s="15" t="s">
        <v>177</v>
      </c>
      <c r="F122" s="10">
        <f>G122+H122+I122</f>
        <v>2.5</v>
      </c>
      <c r="G122" s="10"/>
      <c r="H122" s="10">
        <v>2.5</v>
      </c>
      <c r="I122" s="10"/>
      <c r="J122" s="10">
        <f>K122+L122+M122</f>
        <v>2.5</v>
      </c>
      <c r="K122" s="10"/>
      <c r="L122" s="10">
        <v>2.5</v>
      </c>
      <c r="M122" s="10"/>
      <c r="N122" s="10">
        <f>O122+P122+Q122</f>
        <v>2.5</v>
      </c>
      <c r="O122" s="100"/>
      <c r="P122" s="100">
        <v>2.5</v>
      </c>
      <c r="Q122" s="100"/>
      <c r="R122" s="27"/>
      <c r="S122" s="98"/>
    </row>
    <row r="123" spans="1:19" s="11" customFormat="1" ht="37.5">
      <c r="A123" s="47" t="s">
        <v>508</v>
      </c>
      <c r="B123" s="15" t="s">
        <v>120</v>
      </c>
      <c r="C123" s="15" t="s">
        <v>157</v>
      </c>
      <c r="D123" s="30" t="s">
        <v>249</v>
      </c>
      <c r="E123" s="30"/>
      <c r="F123" s="10">
        <f>F124</f>
        <v>90</v>
      </c>
      <c r="G123" s="10">
        <f aca="true" t="shared" si="53" ref="G123:Q123">G124</f>
        <v>0</v>
      </c>
      <c r="H123" s="10">
        <f t="shared" si="53"/>
        <v>90</v>
      </c>
      <c r="I123" s="10">
        <f t="shared" si="53"/>
        <v>0</v>
      </c>
      <c r="J123" s="10">
        <f t="shared" si="53"/>
        <v>90</v>
      </c>
      <c r="K123" s="10">
        <f t="shared" si="53"/>
        <v>0</v>
      </c>
      <c r="L123" s="10">
        <f t="shared" si="53"/>
        <v>90</v>
      </c>
      <c r="M123" s="10">
        <f t="shared" si="53"/>
        <v>0</v>
      </c>
      <c r="N123" s="10">
        <f t="shared" si="53"/>
        <v>90</v>
      </c>
      <c r="O123" s="10">
        <f t="shared" si="53"/>
        <v>0</v>
      </c>
      <c r="P123" s="10">
        <f t="shared" si="53"/>
        <v>90</v>
      </c>
      <c r="Q123" s="10">
        <f t="shared" si="53"/>
        <v>0</v>
      </c>
      <c r="R123" s="27"/>
      <c r="S123" s="98"/>
    </row>
    <row r="124" spans="1:19" s="11" customFormat="1" ht="56.25">
      <c r="A124" s="47" t="s">
        <v>509</v>
      </c>
      <c r="B124" s="15" t="s">
        <v>120</v>
      </c>
      <c r="C124" s="15" t="s">
        <v>157</v>
      </c>
      <c r="D124" s="30" t="s">
        <v>313</v>
      </c>
      <c r="E124" s="30"/>
      <c r="F124" s="10">
        <f>F125+F128</f>
        <v>90</v>
      </c>
      <c r="G124" s="10">
        <f aca="true" t="shared" si="54" ref="G124:Q124">G125+G128</f>
        <v>0</v>
      </c>
      <c r="H124" s="10">
        <f t="shared" si="54"/>
        <v>90</v>
      </c>
      <c r="I124" s="10">
        <f t="shared" si="54"/>
        <v>0</v>
      </c>
      <c r="J124" s="10">
        <f t="shared" si="54"/>
        <v>90</v>
      </c>
      <c r="K124" s="10">
        <f t="shared" si="54"/>
        <v>0</v>
      </c>
      <c r="L124" s="10">
        <f t="shared" si="54"/>
        <v>90</v>
      </c>
      <c r="M124" s="10">
        <f t="shared" si="54"/>
        <v>0</v>
      </c>
      <c r="N124" s="10">
        <f t="shared" si="54"/>
        <v>90</v>
      </c>
      <c r="O124" s="10">
        <f t="shared" si="54"/>
        <v>0</v>
      </c>
      <c r="P124" s="10">
        <f t="shared" si="54"/>
        <v>90</v>
      </c>
      <c r="Q124" s="10">
        <f t="shared" si="54"/>
        <v>0</v>
      </c>
      <c r="R124" s="27"/>
      <c r="S124" s="98"/>
    </row>
    <row r="125" spans="1:19" s="11" customFormat="1" ht="37.5">
      <c r="A125" s="47" t="s">
        <v>32</v>
      </c>
      <c r="B125" s="15" t="s">
        <v>120</v>
      </c>
      <c r="C125" s="15" t="s">
        <v>157</v>
      </c>
      <c r="D125" s="30" t="s">
        <v>316</v>
      </c>
      <c r="E125" s="30"/>
      <c r="F125" s="10">
        <f>F126</f>
        <v>10</v>
      </c>
      <c r="G125" s="10">
        <f aca="true" t="shared" si="55" ref="G125:Q126">G126</f>
        <v>0</v>
      </c>
      <c r="H125" s="10">
        <f t="shared" si="55"/>
        <v>10</v>
      </c>
      <c r="I125" s="10">
        <f t="shared" si="55"/>
        <v>0</v>
      </c>
      <c r="J125" s="10">
        <f t="shared" si="55"/>
        <v>10</v>
      </c>
      <c r="K125" s="10">
        <f t="shared" si="55"/>
        <v>0</v>
      </c>
      <c r="L125" s="10">
        <f t="shared" si="55"/>
        <v>10</v>
      </c>
      <c r="M125" s="10">
        <f t="shared" si="55"/>
        <v>0</v>
      </c>
      <c r="N125" s="10">
        <f t="shared" si="55"/>
        <v>10</v>
      </c>
      <c r="O125" s="10">
        <f t="shared" si="55"/>
        <v>0</v>
      </c>
      <c r="P125" s="10">
        <f t="shared" si="55"/>
        <v>10</v>
      </c>
      <c r="Q125" s="10">
        <f t="shared" si="55"/>
        <v>0</v>
      </c>
      <c r="R125" s="27"/>
      <c r="S125" s="98"/>
    </row>
    <row r="126" spans="1:19" s="11" customFormat="1" ht="56.25">
      <c r="A126" s="47" t="s">
        <v>209</v>
      </c>
      <c r="B126" s="15" t="s">
        <v>120</v>
      </c>
      <c r="C126" s="15" t="s">
        <v>157</v>
      </c>
      <c r="D126" s="30" t="s">
        <v>317</v>
      </c>
      <c r="E126" s="30"/>
      <c r="F126" s="10">
        <f>F127</f>
        <v>10</v>
      </c>
      <c r="G126" s="10">
        <f t="shared" si="55"/>
        <v>0</v>
      </c>
      <c r="H126" s="10">
        <f t="shared" si="55"/>
        <v>10</v>
      </c>
      <c r="I126" s="10">
        <f t="shared" si="55"/>
        <v>0</v>
      </c>
      <c r="J126" s="10">
        <f t="shared" si="55"/>
        <v>10</v>
      </c>
      <c r="K126" s="10">
        <f t="shared" si="55"/>
        <v>0</v>
      </c>
      <c r="L126" s="10">
        <f t="shared" si="55"/>
        <v>10</v>
      </c>
      <c r="M126" s="10">
        <f t="shared" si="55"/>
        <v>0</v>
      </c>
      <c r="N126" s="10">
        <f t="shared" si="55"/>
        <v>10</v>
      </c>
      <c r="O126" s="10">
        <f t="shared" si="55"/>
        <v>0</v>
      </c>
      <c r="P126" s="10">
        <f t="shared" si="55"/>
        <v>10</v>
      </c>
      <c r="Q126" s="10">
        <f t="shared" si="55"/>
        <v>0</v>
      </c>
      <c r="R126" s="27"/>
      <c r="S126" s="98"/>
    </row>
    <row r="127" spans="1:19" s="11" customFormat="1" ht="37.5">
      <c r="A127" s="47" t="s">
        <v>92</v>
      </c>
      <c r="B127" s="15" t="s">
        <v>120</v>
      </c>
      <c r="C127" s="15" t="s">
        <v>157</v>
      </c>
      <c r="D127" s="30" t="s">
        <v>317</v>
      </c>
      <c r="E127" s="30">
        <v>240</v>
      </c>
      <c r="F127" s="10">
        <f>G127+H127+I127</f>
        <v>10</v>
      </c>
      <c r="G127" s="10"/>
      <c r="H127" s="10">
        <v>10</v>
      </c>
      <c r="I127" s="10"/>
      <c r="J127" s="10">
        <f>K127+L127+M127</f>
        <v>10</v>
      </c>
      <c r="K127" s="10"/>
      <c r="L127" s="10">
        <v>10</v>
      </c>
      <c r="M127" s="10"/>
      <c r="N127" s="10">
        <f>O127+P127+Q127</f>
        <v>10</v>
      </c>
      <c r="O127" s="100"/>
      <c r="P127" s="100">
        <v>10</v>
      </c>
      <c r="Q127" s="100"/>
      <c r="R127" s="27"/>
      <c r="S127" s="98"/>
    </row>
    <row r="128" spans="1:19" s="11" customFormat="1" ht="36.75" customHeight="1">
      <c r="A128" s="47" t="s">
        <v>304</v>
      </c>
      <c r="B128" s="15" t="s">
        <v>120</v>
      </c>
      <c r="C128" s="15" t="s">
        <v>157</v>
      </c>
      <c r="D128" s="30" t="s">
        <v>319</v>
      </c>
      <c r="E128" s="30"/>
      <c r="F128" s="10">
        <f>F129</f>
        <v>80</v>
      </c>
      <c r="G128" s="10">
        <f aca="true" t="shared" si="56" ref="G128:Q128">G129</f>
        <v>0</v>
      </c>
      <c r="H128" s="10">
        <f t="shared" si="56"/>
        <v>80</v>
      </c>
      <c r="I128" s="10">
        <f t="shared" si="56"/>
        <v>0</v>
      </c>
      <c r="J128" s="10">
        <f t="shared" si="56"/>
        <v>80</v>
      </c>
      <c r="K128" s="10">
        <f t="shared" si="56"/>
        <v>0</v>
      </c>
      <c r="L128" s="10">
        <f t="shared" si="56"/>
        <v>80</v>
      </c>
      <c r="M128" s="10">
        <f t="shared" si="56"/>
        <v>0</v>
      </c>
      <c r="N128" s="10">
        <f t="shared" si="56"/>
        <v>80</v>
      </c>
      <c r="O128" s="10">
        <f t="shared" si="56"/>
        <v>0</v>
      </c>
      <c r="P128" s="10">
        <f t="shared" si="56"/>
        <v>80</v>
      </c>
      <c r="Q128" s="10">
        <f t="shared" si="56"/>
        <v>0</v>
      </c>
      <c r="R128" s="27"/>
      <c r="S128" s="98"/>
    </row>
    <row r="129" spans="1:19" s="11" customFormat="1" ht="37.5">
      <c r="A129" s="47" t="s">
        <v>305</v>
      </c>
      <c r="B129" s="15" t="s">
        <v>120</v>
      </c>
      <c r="C129" s="15" t="s">
        <v>157</v>
      </c>
      <c r="D129" s="30" t="s">
        <v>318</v>
      </c>
      <c r="E129" s="30"/>
      <c r="F129" s="10">
        <f>F130</f>
        <v>80</v>
      </c>
      <c r="G129" s="10">
        <f aca="true" t="shared" si="57" ref="G129:Q129">G130</f>
        <v>0</v>
      </c>
      <c r="H129" s="10">
        <f t="shared" si="57"/>
        <v>80</v>
      </c>
      <c r="I129" s="10">
        <f t="shared" si="57"/>
        <v>0</v>
      </c>
      <c r="J129" s="10">
        <f t="shared" si="57"/>
        <v>80</v>
      </c>
      <c r="K129" s="10">
        <f t="shared" si="57"/>
        <v>0</v>
      </c>
      <c r="L129" s="10">
        <f t="shared" si="57"/>
        <v>80</v>
      </c>
      <c r="M129" s="10">
        <f t="shared" si="57"/>
        <v>0</v>
      </c>
      <c r="N129" s="10">
        <f t="shared" si="57"/>
        <v>80</v>
      </c>
      <c r="O129" s="10">
        <f t="shared" si="57"/>
        <v>0</v>
      </c>
      <c r="P129" s="10">
        <f t="shared" si="57"/>
        <v>80</v>
      </c>
      <c r="Q129" s="10">
        <f t="shared" si="57"/>
        <v>0</v>
      </c>
      <c r="R129" s="27"/>
      <c r="S129" s="98"/>
    </row>
    <row r="130" spans="1:19" s="11" customFormat="1" ht="37.5">
      <c r="A130" s="47" t="s">
        <v>92</v>
      </c>
      <c r="B130" s="15" t="s">
        <v>120</v>
      </c>
      <c r="C130" s="15" t="s">
        <v>157</v>
      </c>
      <c r="D130" s="30" t="s">
        <v>318</v>
      </c>
      <c r="E130" s="30">
        <v>240</v>
      </c>
      <c r="F130" s="10">
        <f>G130+H130+I130</f>
        <v>80</v>
      </c>
      <c r="G130" s="10"/>
      <c r="H130" s="10">
        <v>80</v>
      </c>
      <c r="I130" s="10"/>
      <c r="J130" s="10">
        <f>K130+L130+M130</f>
        <v>80</v>
      </c>
      <c r="K130" s="10"/>
      <c r="L130" s="10">
        <v>80</v>
      </c>
      <c r="M130" s="10"/>
      <c r="N130" s="10">
        <f>O130+P130+Q130</f>
        <v>80</v>
      </c>
      <c r="O130" s="100"/>
      <c r="P130" s="100">
        <v>80</v>
      </c>
      <c r="Q130" s="100"/>
      <c r="R130" s="27"/>
      <c r="S130" s="98"/>
    </row>
    <row r="131" spans="1:19" s="11" customFormat="1" ht="39.75" customHeight="1">
      <c r="A131" s="47" t="s">
        <v>488</v>
      </c>
      <c r="B131" s="15" t="s">
        <v>120</v>
      </c>
      <c r="C131" s="15" t="s">
        <v>157</v>
      </c>
      <c r="D131" s="30" t="s">
        <v>279</v>
      </c>
      <c r="E131" s="30"/>
      <c r="F131" s="10">
        <f>F132</f>
        <v>15834.8</v>
      </c>
      <c r="G131" s="10">
        <f aca="true" t="shared" si="58" ref="G131:N131">G132</f>
        <v>0</v>
      </c>
      <c r="H131" s="10">
        <f t="shared" si="58"/>
        <v>13761.1</v>
      </c>
      <c r="I131" s="10">
        <f t="shared" si="58"/>
        <v>2073.7</v>
      </c>
      <c r="J131" s="10">
        <f t="shared" si="58"/>
        <v>15834.8</v>
      </c>
      <c r="K131" s="10">
        <f t="shared" si="58"/>
        <v>0</v>
      </c>
      <c r="L131" s="10">
        <f t="shared" si="58"/>
        <v>13761.1</v>
      </c>
      <c r="M131" s="10">
        <f t="shared" si="58"/>
        <v>2073.7</v>
      </c>
      <c r="N131" s="10">
        <f t="shared" si="58"/>
        <v>15834.8</v>
      </c>
      <c r="O131" s="10">
        <f>O132</f>
        <v>0</v>
      </c>
      <c r="P131" s="10">
        <f>P132</f>
        <v>13761.1</v>
      </c>
      <c r="Q131" s="10">
        <f>Q132</f>
        <v>2073.7</v>
      </c>
      <c r="R131" s="27"/>
      <c r="S131" s="98"/>
    </row>
    <row r="132" spans="1:19" s="11" customFormat="1" ht="42" customHeight="1">
      <c r="A132" s="47" t="s">
        <v>584</v>
      </c>
      <c r="B132" s="15" t="s">
        <v>120</v>
      </c>
      <c r="C132" s="15" t="s">
        <v>157</v>
      </c>
      <c r="D132" s="30" t="s">
        <v>280</v>
      </c>
      <c r="E132" s="30"/>
      <c r="F132" s="10">
        <f>F133+F137+F140</f>
        <v>15834.8</v>
      </c>
      <c r="G132" s="10">
        <f aca="true" t="shared" si="59" ref="G132:N132">G133+G137+G140</f>
        <v>0</v>
      </c>
      <c r="H132" s="10">
        <f t="shared" si="59"/>
        <v>13761.1</v>
      </c>
      <c r="I132" s="10">
        <f t="shared" si="59"/>
        <v>2073.7</v>
      </c>
      <c r="J132" s="10">
        <f t="shared" si="59"/>
        <v>15834.8</v>
      </c>
      <c r="K132" s="10">
        <f t="shared" si="59"/>
        <v>0</v>
      </c>
      <c r="L132" s="10">
        <f t="shared" si="59"/>
        <v>13761.1</v>
      </c>
      <c r="M132" s="10">
        <f t="shared" si="59"/>
        <v>2073.7</v>
      </c>
      <c r="N132" s="10">
        <f t="shared" si="59"/>
        <v>15834.8</v>
      </c>
      <c r="O132" s="10">
        <f>O133+O137+O140</f>
        <v>0</v>
      </c>
      <c r="P132" s="10">
        <f>P133+P137+P140</f>
        <v>13761.1</v>
      </c>
      <c r="Q132" s="10">
        <f>Q133+Q137+Q140</f>
        <v>2073.7</v>
      </c>
      <c r="R132" s="27"/>
      <c r="S132" s="98"/>
    </row>
    <row r="133" spans="1:19" s="11" customFormat="1" ht="18.75">
      <c r="A133" s="56" t="s">
        <v>349</v>
      </c>
      <c r="B133" s="15" t="s">
        <v>120</v>
      </c>
      <c r="C133" s="15" t="s">
        <v>157</v>
      </c>
      <c r="D133" s="30" t="s">
        <v>498</v>
      </c>
      <c r="E133" s="30"/>
      <c r="F133" s="10">
        <f>F134+F135+F136</f>
        <v>11672.6</v>
      </c>
      <c r="G133" s="10">
        <f aca="true" t="shared" si="60" ref="G133:N133">G134+G135+G136</f>
        <v>0</v>
      </c>
      <c r="H133" s="10">
        <f t="shared" si="60"/>
        <v>11672.6</v>
      </c>
      <c r="I133" s="10">
        <f t="shared" si="60"/>
        <v>0</v>
      </c>
      <c r="J133" s="10">
        <f t="shared" si="60"/>
        <v>11672.6</v>
      </c>
      <c r="K133" s="10">
        <f t="shared" si="60"/>
        <v>0</v>
      </c>
      <c r="L133" s="10">
        <f t="shared" si="60"/>
        <v>11672.6</v>
      </c>
      <c r="M133" s="10">
        <f t="shared" si="60"/>
        <v>0</v>
      </c>
      <c r="N133" s="10">
        <f t="shared" si="60"/>
        <v>11672.6</v>
      </c>
      <c r="O133" s="10">
        <f>O134+O135+O136</f>
        <v>0</v>
      </c>
      <c r="P133" s="10">
        <f>P134+P135+P136</f>
        <v>11672.6</v>
      </c>
      <c r="Q133" s="10">
        <f>Q134+Q135+Q136</f>
        <v>0</v>
      </c>
      <c r="R133" s="27"/>
      <c r="S133" s="98"/>
    </row>
    <row r="134" spans="1:19" s="11" customFormat="1" ht="18.75">
      <c r="A134" s="47" t="s">
        <v>179</v>
      </c>
      <c r="B134" s="15" t="s">
        <v>120</v>
      </c>
      <c r="C134" s="15" t="s">
        <v>157</v>
      </c>
      <c r="D134" s="30" t="s">
        <v>498</v>
      </c>
      <c r="E134" s="30">
        <v>110</v>
      </c>
      <c r="F134" s="10">
        <f>G134+H134+I134</f>
        <v>10945</v>
      </c>
      <c r="G134" s="10"/>
      <c r="H134" s="10">
        <v>10945</v>
      </c>
      <c r="I134" s="10"/>
      <c r="J134" s="10">
        <f>K134+L134+M134</f>
        <v>10945</v>
      </c>
      <c r="K134" s="10"/>
      <c r="L134" s="10">
        <v>10945</v>
      </c>
      <c r="M134" s="10"/>
      <c r="N134" s="10">
        <f>O134+P134+Q134</f>
        <v>10945</v>
      </c>
      <c r="O134" s="100"/>
      <c r="P134" s="10">
        <v>10945</v>
      </c>
      <c r="Q134" s="100"/>
      <c r="R134" s="27"/>
      <c r="S134" s="98"/>
    </row>
    <row r="135" spans="1:19" s="11" customFormat="1" ht="37.5">
      <c r="A135" s="47" t="s">
        <v>92</v>
      </c>
      <c r="B135" s="15" t="s">
        <v>120</v>
      </c>
      <c r="C135" s="15" t="s">
        <v>157</v>
      </c>
      <c r="D135" s="30" t="s">
        <v>498</v>
      </c>
      <c r="E135" s="30">
        <v>240</v>
      </c>
      <c r="F135" s="10">
        <f>G135+H135+I135</f>
        <v>726.6</v>
      </c>
      <c r="G135" s="10"/>
      <c r="H135" s="93">
        <v>726.6</v>
      </c>
      <c r="I135" s="10"/>
      <c r="J135" s="10">
        <f>K135+L135+M135</f>
        <v>726.6</v>
      </c>
      <c r="K135" s="10"/>
      <c r="L135" s="93">
        <v>726.6</v>
      </c>
      <c r="M135" s="10"/>
      <c r="N135" s="10">
        <f>O135+P135+Q135</f>
        <v>726.6</v>
      </c>
      <c r="O135" s="100"/>
      <c r="P135" s="93">
        <v>726.6</v>
      </c>
      <c r="Q135" s="100"/>
      <c r="R135" s="27"/>
      <c r="S135" s="98"/>
    </row>
    <row r="136" spans="1:19" s="11" customFormat="1" ht="18.75">
      <c r="A136" s="47" t="s">
        <v>175</v>
      </c>
      <c r="B136" s="15" t="s">
        <v>120</v>
      </c>
      <c r="C136" s="15" t="s">
        <v>157</v>
      </c>
      <c r="D136" s="30" t="s">
        <v>498</v>
      </c>
      <c r="E136" s="30">
        <v>850</v>
      </c>
      <c r="F136" s="10">
        <f>G136+H136+I136</f>
        <v>1</v>
      </c>
      <c r="G136" s="10"/>
      <c r="H136" s="10">
        <v>1</v>
      </c>
      <c r="I136" s="10"/>
      <c r="J136" s="10">
        <f>K136+L136+M136</f>
        <v>1</v>
      </c>
      <c r="K136" s="10"/>
      <c r="L136" s="10">
        <v>1</v>
      </c>
      <c r="M136" s="10"/>
      <c r="N136" s="10">
        <f>O136+P136+Q136</f>
        <v>1</v>
      </c>
      <c r="O136" s="100"/>
      <c r="P136" s="10">
        <v>1</v>
      </c>
      <c r="Q136" s="100"/>
      <c r="R136" s="27"/>
      <c r="S136" s="98"/>
    </row>
    <row r="137" spans="1:19" s="11" customFormat="1" ht="37.5">
      <c r="A137" s="47" t="s">
        <v>387</v>
      </c>
      <c r="B137" s="15" t="s">
        <v>120</v>
      </c>
      <c r="C137" s="15" t="s">
        <v>157</v>
      </c>
      <c r="D137" s="30" t="s">
        <v>499</v>
      </c>
      <c r="E137" s="30"/>
      <c r="F137" s="10">
        <f>F138+F139</f>
        <v>2073.7</v>
      </c>
      <c r="G137" s="10">
        <f aca="true" t="shared" si="61" ref="G137:Q137">G138+G139</f>
        <v>0</v>
      </c>
      <c r="H137" s="10">
        <f t="shared" si="61"/>
        <v>0</v>
      </c>
      <c r="I137" s="10">
        <f t="shared" si="61"/>
        <v>2073.7</v>
      </c>
      <c r="J137" s="10">
        <f t="shared" si="61"/>
        <v>2073.7</v>
      </c>
      <c r="K137" s="10">
        <f t="shared" si="61"/>
        <v>0</v>
      </c>
      <c r="L137" s="10">
        <f t="shared" si="61"/>
        <v>0</v>
      </c>
      <c r="M137" s="10">
        <f t="shared" si="61"/>
        <v>2073.7</v>
      </c>
      <c r="N137" s="10">
        <f t="shared" si="61"/>
        <v>2073.7</v>
      </c>
      <c r="O137" s="10">
        <f t="shared" si="61"/>
        <v>0</v>
      </c>
      <c r="P137" s="10">
        <f t="shared" si="61"/>
        <v>0</v>
      </c>
      <c r="Q137" s="10">
        <f t="shared" si="61"/>
        <v>2073.7</v>
      </c>
      <c r="R137" s="27"/>
      <c r="S137" s="98"/>
    </row>
    <row r="138" spans="1:19" s="11" customFormat="1" ht="18.75">
      <c r="A138" s="47" t="s">
        <v>179</v>
      </c>
      <c r="B138" s="15" t="s">
        <v>120</v>
      </c>
      <c r="C138" s="15" t="s">
        <v>157</v>
      </c>
      <c r="D138" s="30" t="s">
        <v>499</v>
      </c>
      <c r="E138" s="30">
        <v>110</v>
      </c>
      <c r="F138" s="10">
        <f>G138+H138+I138</f>
        <v>1998.8</v>
      </c>
      <c r="G138" s="10"/>
      <c r="H138" s="10"/>
      <c r="I138" s="10">
        <v>1998.8</v>
      </c>
      <c r="J138" s="10">
        <f>K138+L138+M138</f>
        <v>1998.8</v>
      </c>
      <c r="K138" s="10"/>
      <c r="L138" s="10"/>
      <c r="M138" s="10">
        <v>1998.8</v>
      </c>
      <c r="N138" s="10">
        <f>O138+P138+Q138</f>
        <v>1998.8</v>
      </c>
      <c r="O138" s="10"/>
      <c r="P138" s="10"/>
      <c r="Q138" s="10">
        <v>1998.8</v>
      </c>
      <c r="R138" s="27"/>
      <c r="S138" s="98"/>
    </row>
    <row r="139" spans="1:19" s="11" customFormat="1" ht="37.5">
      <c r="A139" s="47" t="s">
        <v>92</v>
      </c>
      <c r="B139" s="15" t="s">
        <v>120</v>
      </c>
      <c r="C139" s="15" t="s">
        <v>157</v>
      </c>
      <c r="D139" s="30" t="s">
        <v>499</v>
      </c>
      <c r="E139" s="30">
        <v>240</v>
      </c>
      <c r="F139" s="10">
        <f>G139+H139+I139</f>
        <v>74.9</v>
      </c>
      <c r="G139" s="10"/>
      <c r="H139" s="10"/>
      <c r="I139" s="10">
        <v>74.9</v>
      </c>
      <c r="J139" s="10">
        <f>K139+L139+M139</f>
        <v>74.9</v>
      </c>
      <c r="K139" s="10"/>
      <c r="L139" s="10"/>
      <c r="M139" s="10">
        <v>74.9</v>
      </c>
      <c r="N139" s="10">
        <f>O139+P139+Q139</f>
        <v>74.9</v>
      </c>
      <c r="O139" s="10"/>
      <c r="P139" s="10"/>
      <c r="Q139" s="10">
        <v>74.9</v>
      </c>
      <c r="R139" s="27"/>
      <c r="S139" s="98"/>
    </row>
    <row r="140" spans="1:19" s="11" customFormat="1" ht="56.25">
      <c r="A140" s="59" t="s">
        <v>460</v>
      </c>
      <c r="B140" s="15" t="s">
        <v>120</v>
      </c>
      <c r="C140" s="15" t="s">
        <v>157</v>
      </c>
      <c r="D140" s="30" t="s">
        <v>614</v>
      </c>
      <c r="E140" s="30"/>
      <c r="F140" s="10">
        <f>F141</f>
        <v>2088.5</v>
      </c>
      <c r="G140" s="10">
        <f aca="true" t="shared" si="62" ref="G140:Q140">G141</f>
        <v>0</v>
      </c>
      <c r="H140" s="10">
        <f t="shared" si="62"/>
        <v>2088.5</v>
      </c>
      <c r="I140" s="10">
        <f t="shared" si="62"/>
        <v>0</v>
      </c>
      <c r="J140" s="10">
        <f t="shared" si="62"/>
        <v>2088.5</v>
      </c>
      <c r="K140" s="10">
        <f t="shared" si="62"/>
        <v>0</v>
      </c>
      <c r="L140" s="10">
        <f t="shared" si="62"/>
        <v>2088.5</v>
      </c>
      <c r="M140" s="10">
        <f t="shared" si="62"/>
        <v>0</v>
      </c>
      <c r="N140" s="10">
        <f t="shared" si="62"/>
        <v>2088.5</v>
      </c>
      <c r="O140" s="10">
        <f t="shared" si="62"/>
        <v>0</v>
      </c>
      <c r="P140" s="10">
        <f t="shared" si="62"/>
        <v>2088.5</v>
      </c>
      <c r="Q140" s="10">
        <f t="shared" si="62"/>
        <v>0</v>
      </c>
      <c r="R140" s="27"/>
      <c r="S140" s="98"/>
    </row>
    <row r="141" spans="1:19" s="11" customFormat="1" ht="18.75">
      <c r="A141" s="47" t="s">
        <v>179</v>
      </c>
      <c r="B141" s="15" t="s">
        <v>120</v>
      </c>
      <c r="C141" s="15" t="s">
        <v>157</v>
      </c>
      <c r="D141" s="30" t="s">
        <v>614</v>
      </c>
      <c r="E141" s="30">
        <v>110</v>
      </c>
      <c r="F141" s="10">
        <f>G141+H141+I141</f>
        <v>2088.5</v>
      </c>
      <c r="G141" s="10"/>
      <c r="H141" s="10">
        <v>2088.5</v>
      </c>
      <c r="I141" s="10"/>
      <c r="J141" s="10">
        <f>K141+L141+M141</f>
        <v>2088.5</v>
      </c>
      <c r="K141" s="10"/>
      <c r="L141" s="10">
        <v>2088.5</v>
      </c>
      <c r="M141" s="10"/>
      <c r="N141" s="10">
        <f>O141+P141+Q141</f>
        <v>2088.5</v>
      </c>
      <c r="O141" s="10"/>
      <c r="P141" s="10">
        <v>2088.5</v>
      </c>
      <c r="Q141" s="10"/>
      <c r="R141" s="27"/>
      <c r="S141" s="98"/>
    </row>
    <row r="142" spans="1:19" s="11" customFormat="1" ht="37.5">
      <c r="A142" s="74" t="s">
        <v>602</v>
      </c>
      <c r="B142" s="15" t="s">
        <v>120</v>
      </c>
      <c r="C142" s="15" t="s">
        <v>157</v>
      </c>
      <c r="D142" s="30" t="s">
        <v>593</v>
      </c>
      <c r="E142" s="30"/>
      <c r="F142" s="10">
        <f>F143</f>
        <v>6549</v>
      </c>
      <c r="G142" s="10">
        <f aca="true" t="shared" si="63" ref="G142:Q143">G143</f>
        <v>6483.5</v>
      </c>
      <c r="H142" s="10">
        <f t="shared" si="63"/>
        <v>65.5</v>
      </c>
      <c r="I142" s="10">
        <f t="shared" si="63"/>
        <v>0</v>
      </c>
      <c r="J142" s="10">
        <f t="shared" si="63"/>
        <v>0</v>
      </c>
      <c r="K142" s="10">
        <f t="shared" si="63"/>
        <v>0</v>
      </c>
      <c r="L142" s="10">
        <f t="shared" si="63"/>
        <v>0</v>
      </c>
      <c r="M142" s="10">
        <f t="shared" si="63"/>
        <v>0</v>
      </c>
      <c r="N142" s="10">
        <f t="shared" si="63"/>
        <v>0</v>
      </c>
      <c r="O142" s="10">
        <f t="shared" si="63"/>
        <v>0</v>
      </c>
      <c r="P142" s="10">
        <f t="shared" si="63"/>
        <v>0</v>
      </c>
      <c r="Q142" s="10">
        <f t="shared" si="63"/>
        <v>0</v>
      </c>
      <c r="R142" s="27"/>
      <c r="S142" s="98"/>
    </row>
    <row r="143" spans="1:19" s="11" customFormat="1" ht="37.5">
      <c r="A143" s="74" t="s">
        <v>603</v>
      </c>
      <c r="B143" s="15" t="s">
        <v>120</v>
      </c>
      <c r="C143" s="15" t="s">
        <v>157</v>
      </c>
      <c r="D143" s="30" t="s">
        <v>594</v>
      </c>
      <c r="E143" s="30"/>
      <c r="F143" s="10">
        <f>F144</f>
        <v>6549</v>
      </c>
      <c r="G143" s="10">
        <f t="shared" si="63"/>
        <v>6483.5</v>
      </c>
      <c r="H143" s="10">
        <f t="shared" si="63"/>
        <v>65.5</v>
      </c>
      <c r="I143" s="10">
        <f t="shared" si="63"/>
        <v>0</v>
      </c>
      <c r="J143" s="10">
        <f t="shared" si="63"/>
        <v>0</v>
      </c>
      <c r="K143" s="10">
        <f t="shared" si="63"/>
        <v>0</v>
      </c>
      <c r="L143" s="10">
        <f t="shared" si="63"/>
        <v>0</v>
      </c>
      <c r="M143" s="10">
        <f t="shared" si="63"/>
        <v>0</v>
      </c>
      <c r="N143" s="10">
        <f t="shared" si="63"/>
        <v>0</v>
      </c>
      <c r="O143" s="10">
        <f t="shared" si="63"/>
        <v>0</v>
      </c>
      <c r="P143" s="10">
        <f t="shared" si="63"/>
        <v>0</v>
      </c>
      <c r="Q143" s="10">
        <f t="shared" si="63"/>
        <v>0</v>
      </c>
      <c r="R143" s="27"/>
      <c r="S143" s="98"/>
    </row>
    <row r="144" spans="1:19" s="11" customFormat="1" ht="37.5">
      <c r="A144" s="8" t="s">
        <v>605</v>
      </c>
      <c r="B144" s="15" t="s">
        <v>120</v>
      </c>
      <c r="C144" s="15" t="s">
        <v>157</v>
      </c>
      <c r="D144" s="15" t="s">
        <v>619</v>
      </c>
      <c r="E144" s="30"/>
      <c r="F144" s="10">
        <f>F145</f>
        <v>6549</v>
      </c>
      <c r="G144" s="10">
        <f aca="true" t="shared" si="64" ref="G144:Q144">G145</f>
        <v>6483.5</v>
      </c>
      <c r="H144" s="10">
        <f t="shared" si="64"/>
        <v>65.5</v>
      </c>
      <c r="I144" s="10">
        <f t="shared" si="64"/>
        <v>0</v>
      </c>
      <c r="J144" s="10">
        <f>J145</f>
        <v>0</v>
      </c>
      <c r="K144" s="10">
        <f t="shared" si="64"/>
        <v>0</v>
      </c>
      <c r="L144" s="10">
        <f t="shared" si="64"/>
        <v>0</v>
      </c>
      <c r="M144" s="10">
        <f t="shared" si="64"/>
        <v>0</v>
      </c>
      <c r="N144" s="10">
        <f t="shared" si="64"/>
        <v>0</v>
      </c>
      <c r="O144" s="10">
        <f t="shared" si="64"/>
        <v>0</v>
      </c>
      <c r="P144" s="10">
        <f t="shared" si="64"/>
        <v>0</v>
      </c>
      <c r="Q144" s="10">
        <f t="shared" si="64"/>
        <v>0</v>
      </c>
      <c r="R144" s="27"/>
      <c r="S144" s="98"/>
    </row>
    <row r="145" spans="1:19" s="11" customFormat="1" ht="18.75">
      <c r="A145" s="47" t="s">
        <v>355</v>
      </c>
      <c r="B145" s="15" t="s">
        <v>120</v>
      </c>
      <c r="C145" s="15" t="s">
        <v>157</v>
      </c>
      <c r="D145" s="15" t="s">
        <v>619</v>
      </c>
      <c r="E145" s="30">
        <v>410</v>
      </c>
      <c r="F145" s="10">
        <f>G145+H145+I145</f>
        <v>6549</v>
      </c>
      <c r="G145" s="10">
        <v>6483.5</v>
      </c>
      <c r="H145" s="10">
        <v>65.5</v>
      </c>
      <c r="I145" s="10"/>
      <c r="J145" s="10">
        <v>0</v>
      </c>
      <c r="K145" s="10"/>
      <c r="L145" s="10"/>
      <c r="M145" s="10"/>
      <c r="N145" s="10">
        <v>0</v>
      </c>
      <c r="O145" s="10"/>
      <c r="P145" s="10"/>
      <c r="Q145" s="10"/>
      <c r="R145" s="27"/>
      <c r="S145" s="98"/>
    </row>
    <row r="146" spans="1:19" s="11" customFormat="1" ht="18.75">
      <c r="A146" s="47" t="s">
        <v>162</v>
      </c>
      <c r="B146" s="15" t="s">
        <v>120</v>
      </c>
      <c r="C146" s="15" t="s">
        <v>157</v>
      </c>
      <c r="D146" s="44" t="s">
        <v>236</v>
      </c>
      <c r="E146" s="15"/>
      <c r="F146" s="10">
        <f>F147</f>
        <v>4951.8</v>
      </c>
      <c r="G146" s="10">
        <f aca="true" t="shared" si="65" ref="G146:Q147">G147</f>
        <v>4951.8</v>
      </c>
      <c r="H146" s="10">
        <f t="shared" si="65"/>
        <v>0</v>
      </c>
      <c r="I146" s="10">
        <f t="shared" si="65"/>
        <v>0</v>
      </c>
      <c r="J146" s="10">
        <f t="shared" si="65"/>
        <v>4951.8</v>
      </c>
      <c r="K146" s="10">
        <f t="shared" si="65"/>
        <v>4951.8</v>
      </c>
      <c r="L146" s="10">
        <f t="shared" si="65"/>
        <v>0</v>
      </c>
      <c r="M146" s="10">
        <f t="shared" si="65"/>
        <v>0</v>
      </c>
      <c r="N146" s="10">
        <f t="shared" si="65"/>
        <v>4951.8</v>
      </c>
      <c r="O146" s="10">
        <f t="shared" si="65"/>
        <v>4951.8</v>
      </c>
      <c r="P146" s="10">
        <f t="shared" si="65"/>
        <v>0</v>
      </c>
      <c r="Q146" s="10">
        <f t="shared" si="65"/>
        <v>0</v>
      </c>
      <c r="R146" s="27"/>
      <c r="S146" s="98"/>
    </row>
    <row r="147" spans="1:19" s="11" customFormat="1" ht="103.5" customHeight="1">
      <c r="A147" s="47" t="s">
        <v>97</v>
      </c>
      <c r="B147" s="15" t="s">
        <v>120</v>
      </c>
      <c r="C147" s="15" t="s">
        <v>157</v>
      </c>
      <c r="D147" s="44" t="s">
        <v>250</v>
      </c>
      <c r="E147" s="15"/>
      <c r="F147" s="10">
        <f>F148</f>
        <v>4951.8</v>
      </c>
      <c r="G147" s="10">
        <f t="shared" si="65"/>
        <v>4951.8</v>
      </c>
      <c r="H147" s="10">
        <f t="shared" si="65"/>
        <v>0</v>
      </c>
      <c r="I147" s="10">
        <f t="shared" si="65"/>
        <v>0</v>
      </c>
      <c r="J147" s="10">
        <f t="shared" si="65"/>
        <v>4951.8</v>
      </c>
      <c r="K147" s="10">
        <f t="shared" si="65"/>
        <v>4951.8</v>
      </c>
      <c r="L147" s="10">
        <f t="shared" si="65"/>
        <v>0</v>
      </c>
      <c r="M147" s="10">
        <f t="shared" si="65"/>
        <v>0</v>
      </c>
      <c r="N147" s="10">
        <f t="shared" si="65"/>
        <v>4951.8</v>
      </c>
      <c r="O147" s="10">
        <f t="shared" si="65"/>
        <v>4951.8</v>
      </c>
      <c r="P147" s="10">
        <f t="shared" si="65"/>
        <v>0</v>
      </c>
      <c r="Q147" s="10">
        <f t="shared" si="65"/>
        <v>0</v>
      </c>
      <c r="R147" s="27"/>
      <c r="S147" s="98"/>
    </row>
    <row r="148" spans="1:19" s="11" customFormat="1" ht="18.75">
      <c r="A148" s="47" t="s">
        <v>191</v>
      </c>
      <c r="B148" s="15" t="s">
        <v>120</v>
      </c>
      <c r="C148" s="15" t="s">
        <v>157</v>
      </c>
      <c r="D148" s="44" t="s">
        <v>250</v>
      </c>
      <c r="E148" s="15" t="s">
        <v>190</v>
      </c>
      <c r="F148" s="10">
        <f>G148+H148+I148</f>
        <v>4951.8</v>
      </c>
      <c r="G148" s="10">
        <v>4951.8</v>
      </c>
      <c r="H148" s="10"/>
      <c r="I148" s="10"/>
      <c r="J148" s="10">
        <f>K148+L148+M148</f>
        <v>4951.8</v>
      </c>
      <c r="K148" s="10">
        <v>4951.8</v>
      </c>
      <c r="L148" s="10"/>
      <c r="M148" s="10"/>
      <c r="N148" s="10">
        <f>O148+P148+Q148</f>
        <v>4951.8</v>
      </c>
      <c r="O148" s="100">
        <v>4951.8</v>
      </c>
      <c r="P148" s="100"/>
      <c r="Q148" s="100"/>
      <c r="R148" s="27"/>
      <c r="S148" s="98"/>
    </row>
    <row r="149" spans="1:19" s="11" customFormat="1" ht="37.5">
      <c r="A149" s="47" t="s">
        <v>205</v>
      </c>
      <c r="B149" s="15" t="s">
        <v>120</v>
      </c>
      <c r="C149" s="15" t="s">
        <v>157</v>
      </c>
      <c r="D149" s="30" t="s">
        <v>251</v>
      </c>
      <c r="E149" s="15"/>
      <c r="F149" s="10">
        <f>F150</f>
        <v>146.5</v>
      </c>
      <c r="G149" s="10">
        <f aca="true" t="shared" si="66" ref="G149:Q149">G150</f>
        <v>0</v>
      </c>
      <c r="H149" s="10">
        <f t="shared" si="66"/>
        <v>146.5</v>
      </c>
      <c r="I149" s="10">
        <f t="shared" si="66"/>
        <v>0</v>
      </c>
      <c r="J149" s="10">
        <f t="shared" si="66"/>
        <v>146.5</v>
      </c>
      <c r="K149" s="10">
        <f t="shared" si="66"/>
        <v>0</v>
      </c>
      <c r="L149" s="10">
        <f t="shared" si="66"/>
        <v>146.5</v>
      </c>
      <c r="M149" s="10">
        <f t="shared" si="66"/>
        <v>0</v>
      </c>
      <c r="N149" s="10">
        <f t="shared" si="66"/>
        <v>146.5</v>
      </c>
      <c r="O149" s="10">
        <f t="shared" si="66"/>
        <v>0</v>
      </c>
      <c r="P149" s="10">
        <f t="shared" si="66"/>
        <v>146.5</v>
      </c>
      <c r="Q149" s="10">
        <f t="shared" si="66"/>
        <v>0</v>
      </c>
      <c r="R149" s="27"/>
      <c r="S149" s="98"/>
    </row>
    <row r="150" spans="1:19" s="11" customFormat="1" ht="18.75">
      <c r="A150" s="47" t="s">
        <v>148</v>
      </c>
      <c r="B150" s="15" t="s">
        <v>120</v>
      </c>
      <c r="C150" s="15" t="s">
        <v>157</v>
      </c>
      <c r="D150" s="30" t="s">
        <v>278</v>
      </c>
      <c r="E150" s="15"/>
      <c r="F150" s="10">
        <f>F151+F152</f>
        <v>146.5</v>
      </c>
      <c r="G150" s="10">
        <f aca="true" t="shared" si="67" ref="G150:Q150">G151+G152</f>
        <v>0</v>
      </c>
      <c r="H150" s="10">
        <f t="shared" si="67"/>
        <v>146.5</v>
      </c>
      <c r="I150" s="10">
        <f t="shared" si="67"/>
        <v>0</v>
      </c>
      <c r="J150" s="10">
        <f t="shared" si="67"/>
        <v>146.5</v>
      </c>
      <c r="K150" s="10">
        <f t="shared" si="67"/>
        <v>0</v>
      </c>
      <c r="L150" s="10">
        <f t="shared" si="67"/>
        <v>146.5</v>
      </c>
      <c r="M150" s="10">
        <f t="shared" si="67"/>
        <v>0</v>
      </c>
      <c r="N150" s="10">
        <f t="shared" si="67"/>
        <v>146.5</v>
      </c>
      <c r="O150" s="10">
        <f t="shared" si="67"/>
        <v>0</v>
      </c>
      <c r="P150" s="10">
        <f t="shared" si="67"/>
        <v>146.5</v>
      </c>
      <c r="Q150" s="10">
        <f t="shared" si="67"/>
        <v>0</v>
      </c>
      <c r="R150" s="27"/>
      <c r="S150" s="98"/>
    </row>
    <row r="151" spans="1:19" s="11" customFormat="1" ht="37.5">
      <c r="A151" s="47" t="s">
        <v>92</v>
      </c>
      <c r="B151" s="15" t="s">
        <v>120</v>
      </c>
      <c r="C151" s="15" t="s">
        <v>157</v>
      </c>
      <c r="D151" s="30" t="s">
        <v>278</v>
      </c>
      <c r="E151" s="15" t="s">
        <v>177</v>
      </c>
      <c r="F151" s="10">
        <f>G151+H151+I151</f>
        <v>55</v>
      </c>
      <c r="G151" s="10"/>
      <c r="H151" s="10">
        <v>55</v>
      </c>
      <c r="I151" s="10"/>
      <c r="J151" s="10">
        <f>K151+L151+M151</f>
        <v>55</v>
      </c>
      <c r="K151" s="10"/>
      <c r="L151" s="10">
        <v>55</v>
      </c>
      <c r="M151" s="10"/>
      <c r="N151" s="10">
        <f>O151+P151+Q151</f>
        <v>55</v>
      </c>
      <c r="O151" s="100"/>
      <c r="P151" s="100">
        <v>55</v>
      </c>
      <c r="Q151" s="100"/>
      <c r="R151" s="27"/>
      <c r="S151" s="98"/>
    </row>
    <row r="152" spans="1:19" s="11" customFormat="1" ht="18.75">
      <c r="A152" s="47" t="s">
        <v>175</v>
      </c>
      <c r="B152" s="15" t="s">
        <v>120</v>
      </c>
      <c r="C152" s="15" t="s">
        <v>157</v>
      </c>
      <c r="D152" s="30" t="s">
        <v>278</v>
      </c>
      <c r="E152" s="15" t="s">
        <v>176</v>
      </c>
      <c r="F152" s="10">
        <f>G152+H152+I152</f>
        <v>91.5</v>
      </c>
      <c r="G152" s="10"/>
      <c r="H152" s="10">
        <v>91.5</v>
      </c>
      <c r="I152" s="10"/>
      <c r="J152" s="10">
        <f>K152+L152+M152</f>
        <v>91.5</v>
      </c>
      <c r="K152" s="10"/>
      <c r="L152" s="10">
        <v>91.5</v>
      </c>
      <c r="M152" s="10"/>
      <c r="N152" s="10">
        <f>O152+P152+Q152</f>
        <v>91.5</v>
      </c>
      <c r="O152" s="100"/>
      <c r="P152" s="100">
        <v>91.5</v>
      </c>
      <c r="Q152" s="100"/>
      <c r="R152" s="27"/>
      <c r="S152" s="98"/>
    </row>
    <row r="153" spans="1:19" s="11" customFormat="1" ht="37.5">
      <c r="A153" s="48" t="s">
        <v>206</v>
      </c>
      <c r="B153" s="12" t="s">
        <v>123</v>
      </c>
      <c r="C153" s="12" t="s">
        <v>405</v>
      </c>
      <c r="D153" s="127"/>
      <c r="E153" s="12"/>
      <c r="F153" s="13">
        <f>F154+F163</f>
        <v>662.1</v>
      </c>
      <c r="G153" s="13">
        <f aca="true" t="shared" si="68" ref="G153:Q153">G154+G163</f>
        <v>276.6</v>
      </c>
      <c r="H153" s="13">
        <f t="shared" si="68"/>
        <v>330.8</v>
      </c>
      <c r="I153" s="13">
        <f t="shared" si="68"/>
        <v>54.699999999999996</v>
      </c>
      <c r="J153" s="13">
        <f t="shared" si="68"/>
        <v>662.1</v>
      </c>
      <c r="K153" s="13">
        <f t="shared" si="68"/>
        <v>276.6</v>
      </c>
      <c r="L153" s="13">
        <f t="shared" si="68"/>
        <v>330.8</v>
      </c>
      <c r="M153" s="13">
        <f t="shared" si="68"/>
        <v>54.699999999999996</v>
      </c>
      <c r="N153" s="13">
        <f t="shared" si="68"/>
        <v>662.1</v>
      </c>
      <c r="O153" s="13">
        <f t="shared" si="68"/>
        <v>276.6</v>
      </c>
      <c r="P153" s="13">
        <f t="shared" si="68"/>
        <v>330.8</v>
      </c>
      <c r="Q153" s="13">
        <f t="shared" si="68"/>
        <v>54.699999999999996</v>
      </c>
      <c r="R153" s="27"/>
      <c r="S153" s="98"/>
    </row>
    <row r="154" spans="1:19" s="11" customFormat="1" ht="45" customHeight="1">
      <c r="A154" s="48" t="s">
        <v>651</v>
      </c>
      <c r="B154" s="12" t="s">
        <v>123</v>
      </c>
      <c r="C154" s="12" t="s">
        <v>126</v>
      </c>
      <c r="D154" s="127"/>
      <c r="E154" s="12"/>
      <c r="F154" s="13">
        <f>F155+F158</f>
        <v>314.7</v>
      </c>
      <c r="G154" s="13">
        <f aca="true" t="shared" si="69" ref="G154:Q154">G155+G158</f>
        <v>0</v>
      </c>
      <c r="H154" s="13">
        <f t="shared" si="69"/>
        <v>260</v>
      </c>
      <c r="I154" s="13">
        <f t="shared" si="69"/>
        <v>54.699999999999996</v>
      </c>
      <c r="J154" s="13">
        <f t="shared" si="69"/>
        <v>314.7</v>
      </c>
      <c r="K154" s="13">
        <f t="shared" si="69"/>
        <v>0</v>
      </c>
      <c r="L154" s="13">
        <f t="shared" si="69"/>
        <v>260</v>
      </c>
      <c r="M154" s="13">
        <f t="shared" si="69"/>
        <v>54.699999999999996</v>
      </c>
      <c r="N154" s="13">
        <f t="shared" si="69"/>
        <v>314.7</v>
      </c>
      <c r="O154" s="13">
        <f t="shared" si="69"/>
        <v>0</v>
      </c>
      <c r="P154" s="13">
        <f t="shared" si="69"/>
        <v>260</v>
      </c>
      <c r="Q154" s="13">
        <f t="shared" si="69"/>
        <v>54.699999999999996</v>
      </c>
      <c r="R154" s="27"/>
      <c r="S154" s="98"/>
    </row>
    <row r="155" spans="1:19" s="11" customFormat="1" ht="37.5">
      <c r="A155" s="47" t="s">
        <v>223</v>
      </c>
      <c r="B155" s="12" t="s">
        <v>123</v>
      </c>
      <c r="C155" s="12" t="s">
        <v>126</v>
      </c>
      <c r="D155" s="30" t="s">
        <v>252</v>
      </c>
      <c r="E155" s="15"/>
      <c r="F155" s="10">
        <f>F156</f>
        <v>260</v>
      </c>
      <c r="G155" s="10">
        <f aca="true" t="shared" si="70" ref="G155:Q155">G156</f>
        <v>0</v>
      </c>
      <c r="H155" s="10">
        <f t="shared" si="70"/>
        <v>260</v>
      </c>
      <c r="I155" s="10">
        <f t="shared" si="70"/>
        <v>0</v>
      </c>
      <c r="J155" s="10">
        <f t="shared" si="70"/>
        <v>260</v>
      </c>
      <c r="K155" s="10">
        <f t="shared" si="70"/>
        <v>0</v>
      </c>
      <c r="L155" s="10">
        <f t="shared" si="70"/>
        <v>260</v>
      </c>
      <c r="M155" s="10">
        <f t="shared" si="70"/>
        <v>0</v>
      </c>
      <c r="N155" s="10">
        <f t="shared" si="70"/>
        <v>260</v>
      </c>
      <c r="O155" s="10">
        <f t="shared" si="70"/>
        <v>0</v>
      </c>
      <c r="P155" s="10">
        <f t="shared" si="70"/>
        <v>260</v>
      </c>
      <c r="Q155" s="10">
        <f t="shared" si="70"/>
        <v>0</v>
      </c>
      <c r="R155" s="27"/>
      <c r="S155" s="98"/>
    </row>
    <row r="156" spans="1:19" s="11" customFormat="1" ht="80.25" customHeight="1">
      <c r="A156" s="47" t="s">
        <v>652</v>
      </c>
      <c r="B156" s="12" t="s">
        <v>123</v>
      </c>
      <c r="C156" s="12" t="s">
        <v>126</v>
      </c>
      <c r="D156" s="30" t="s">
        <v>88</v>
      </c>
      <c r="E156" s="15"/>
      <c r="F156" s="10">
        <f>F157</f>
        <v>260</v>
      </c>
      <c r="G156" s="10">
        <f aca="true" t="shared" si="71" ref="G156:Q156">G157</f>
        <v>0</v>
      </c>
      <c r="H156" s="10">
        <f t="shared" si="71"/>
        <v>260</v>
      </c>
      <c r="I156" s="10">
        <f t="shared" si="71"/>
        <v>0</v>
      </c>
      <c r="J156" s="10">
        <f t="shared" si="71"/>
        <v>260</v>
      </c>
      <c r="K156" s="10">
        <f t="shared" si="71"/>
        <v>0</v>
      </c>
      <c r="L156" s="10">
        <f t="shared" si="71"/>
        <v>260</v>
      </c>
      <c r="M156" s="10">
        <f t="shared" si="71"/>
        <v>0</v>
      </c>
      <c r="N156" s="10">
        <f t="shared" si="71"/>
        <v>260</v>
      </c>
      <c r="O156" s="10">
        <f t="shared" si="71"/>
        <v>0</v>
      </c>
      <c r="P156" s="10">
        <f t="shared" si="71"/>
        <v>260</v>
      </c>
      <c r="Q156" s="10">
        <f t="shared" si="71"/>
        <v>0</v>
      </c>
      <c r="R156" s="27"/>
      <c r="S156" s="98"/>
    </row>
    <row r="157" spans="1:19" s="11" customFormat="1" ht="37.5">
      <c r="A157" s="47" t="s">
        <v>92</v>
      </c>
      <c r="B157" s="12" t="s">
        <v>123</v>
      </c>
      <c r="C157" s="12" t="s">
        <v>126</v>
      </c>
      <c r="D157" s="30" t="s">
        <v>88</v>
      </c>
      <c r="E157" s="15" t="s">
        <v>177</v>
      </c>
      <c r="F157" s="10">
        <f>G157+H157+I157</f>
        <v>260</v>
      </c>
      <c r="G157" s="10"/>
      <c r="H157" s="10">
        <v>260</v>
      </c>
      <c r="I157" s="10"/>
      <c r="J157" s="10">
        <f>K157+L157+M157</f>
        <v>260</v>
      </c>
      <c r="K157" s="10"/>
      <c r="L157" s="10">
        <v>260</v>
      </c>
      <c r="M157" s="10"/>
      <c r="N157" s="10">
        <f>O157+P157+Q157</f>
        <v>260</v>
      </c>
      <c r="O157" s="100"/>
      <c r="P157" s="102">
        <v>260</v>
      </c>
      <c r="Q157" s="100"/>
      <c r="R157" s="27"/>
      <c r="S157" s="98"/>
    </row>
    <row r="158" spans="1:19" s="11" customFormat="1" ht="18.75">
      <c r="A158" s="47" t="s">
        <v>341</v>
      </c>
      <c r="B158" s="12" t="s">
        <v>123</v>
      </c>
      <c r="C158" s="12" t="s">
        <v>126</v>
      </c>
      <c r="D158" s="30" t="s">
        <v>237</v>
      </c>
      <c r="E158" s="15"/>
      <c r="F158" s="10">
        <f>F159</f>
        <v>54.699999999999996</v>
      </c>
      <c r="G158" s="10">
        <f aca="true" t="shared" si="72" ref="G158:Q159">G159</f>
        <v>0</v>
      </c>
      <c r="H158" s="10">
        <f t="shared" si="72"/>
        <v>0</v>
      </c>
      <c r="I158" s="10">
        <f t="shared" si="72"/>
        <v>54.699999999999996</v>
      </c>
      <c r="J158" s="10">
        <f t="shared" si="72"/>
        <v>54.699999999999996</v>
      </c>
      <c r="K158" s="10">
        <f t="shared" si="72"/>
        <v>0</v>
      </c>
      <c r="L158" s="10">
        <f t="shared" si="72"/>
        <v>0</v>
      </c>
      <c r="M158" s="10">
        <f t="shared" si="72"/>
        <v>54.699999999999996</v>
      </c>
      <c r="N158" s="10">
        <f t="shared" si="72"/>
        <v>54.699999999999996</v>
      </c>
      <c r="O158" s="10">
        <f t="shared" si="72"/>
        <v>0</v>
      </c>
      <c r="P158" s="10">
        <f t="shared" si="72"/>
        <v>0</v>
      </c>
      <c r="Q158" s="10">
        <f t="shared" si="72"/>
        <v>54.699999999999996</v>
      </c>
      <c r="R158" s="27"/>
      <c r="S158" s="98"/>
    </row>
    <row r="159" spans="1:19" s="11" customFormat="1" ht="37.5">
      <c r="A159" s="47" t="s">
        <v>232</v>
      </c>
      <c r="B159" s="12" t="s">
        <v>123</v>
      </c>
      <c r="C159" s="12" t="s">
        <v>126</v>
      </c>
      <c r="D159" s="30" t="s">
        <v>238</v>
      </c>
      <c r="E159" s="15"/>
      <c r="F159" s="10">
        <f>F160</f>
        <v>54.699999999999996</v>
      </c>
      <c r="G159" s="10">
        <f t="shared" si="72"/>
        <v>0</v>
      </c>
      <c r="H159" s="10">
        <f t="shared" si="72"/>
        <v>0</v>
      </c>
      <c r="I159" s="10">
        <f t="shared" si="72"/>
        <v>54.699999999999996</v>
      </c>
      <c r="J159" s="10">
        <f t="shared" si="72"/>
        <v>54.699999999999996</v>
      </c>
      <c r="K159" s="10">
        <f t="shared" si="72"/>
        <v>0</v>
      </c>
      <c r="L159" s="10">
        <f t="shared" si="72"/>
        <v>0</v>
      </c>
      <c r="M159" s="10">
        <f t="shared" si="72"/>
        <v>54.699999999999996</v>
      </c>
      <c r="N159" s="10">
        <f t="shared" si="72"/>
        <v>54.699999999999996</v>
      </c>
      <c r="O159" s="10">
        <f t="shared" si="72"/>
        <v>0</v>
      </c>
      <c r="P159" s="10">
        <f t="shared" si="72"/>
        <v>0</v>
      </c>
      <c r="Q159" s="10">
        <f t="shared" si="72"/>
        <v>54.699999999999996</v>
      </c>
      <c r="R159" s="27"/>
      <c r="S159" s="98"/>
    </row>
    <row r="160" spans="1:19" s="11" customFormat="1" ht="115.5" customHeight="1">
      <c r="A160" s="47" t="s">
        <v>567</v>
      </c>
      <c r="B160" s="12" t="s">
        <v>123</v>
      </c>
      <c r="C160" s="12" t="s">
        <v>126</v>
      </c>
      <c r="D160" s="30" t="s">
        <v>253</v>
      </c>
      <c r="E160" s="15"/>
      <c r="F160" s="10">
        <f>F161+F162</f>
        <v>54.699999999999996</v>
      </c>
      <c r="G160" s="10">
        <f aca="true" t="shared" si="73" ref="G160:Q160">G161+G162</f>
        <v>0</v>
      </c>
      <c r="H160" s="10">
        <f t="shared" si="73"/>
        <v>0</v>
      </c>
      <c r="I160" s="10">
        <f t="shared" si="73"/>
        <v>54.699999999999996</v>
      </c>
      <c r="J160" s="10">
        <f t="shared" si="73"/>
        <v>54.699999999999996</v>
      </c>
      <c r="K160" s="10">
        <f t="shared" si="73"/>
        <v>0</v>
      </c>
      <c r="L160" s="10">
        <f t="shared" si="73"/>
        <v>0</v>
      </c>
      <c r="M160" s="10">
        <f t="shared" si="73"/>
        <v>54.699999999999996</v>
      </c>
      <c r="N160" s="10">
        <f t="shared" si="73"/>
        <v>54.699999999999996</v>
      </c>
      <c r="O160" s="10">
        <f t="shared" si="73"/>
        <v>0</v>
      </c>
      <c r="P160" s="10">
        <f t="shared" si="73"/>
        <v>0</v>
      </c>
      <c r="Q160" s="10">
        <f t="shared" si="73"/>
        <v>54.699999999999996</v>
      </c>
      <c r="R160" s="27"/>
      <c r="S160" s="98"/>
    </row>
    <row r="161" spans="1:19" s="11" customFormat="1" ht="37.5">
      <c r="A161" s="47" t="s">
        <v>173</v>
      </c>
      <c r="B161" s="12" t="s">
        <v>123</v>
      </c>
      <c r="C161" s="12" t="s">
        <v>126</v>
      </c>
      <c r="D161" s="30" t="s">
        <v>253</v>
      </c>
      <c r="E161" s="15" t="s">
        <v>174</v>
      </c>
      <c r="F161" s="10">
        <f>G161+I161+H161</f>
        <v>38.3</v>
      </c>
      <c r="G161" s="10"/>
      <c r="H161" s="10"/>
      <c r="I161" s="10">
        <v>38.3</v>
      </c>
      <c r="J161" s="10">
        <f>K161+M161+L161</f>
        <v>38.3</v>
      </c>
      <c r="K161" s="10"/>
      <c r="L161" s="10"/>
      <c r="M161" s="10">
        <v>38.3</v>
      </c>
      <c r="N161" s="10">
        <f>O161+Q161+P161</f>
        <v>38.3</v>
      </c>
      <c r="O161" s="100"/>
      <c r="P161" s="100"/>
      <c r="Q161" s="100">
        <v>38.3</v>
      </c>
      <c r="R161" s="27"/>
      <c r="S161" s="98"/>
    </row>
    <row r="162" spans="1:19" s="11" customFormat="1" ht="37.5">
      <c r="A162" s="47" t="s">
        <v>92</v>
      </c>
      <c r="B162" s="12" t="s">
        <v>123</v>
      </c>
      <c r="C162" s="12" t="s">
        <v>126</v>
      </c>
      <c r="D162" s="30" t="s">
        <v>253</v>
      </c>
      <c r="E162" s="15" t="s">
        <v>177</v>
      </c>
      <c r="F162" s="10">
        <f>G162+I162+H162</f>
        <v>16.4</v>
      </c>
      <c r="G162" s="10"/>
      <c r="H162" s="10"/>
      <c r="I162" s="10">
        <v>16.4</v>
      </c>
      <c r="J162" s="10">
        <f>K162+M162+L162</f>
        <v>16.4</v>
      </c>
      <c r="K162" s="10"/>
      <c r="L162" s="10"/>
      <c r="M162" s="10">
        <v>16.4</v>
      </c>
      <c r="N162" s="10">
        <f>O162+Q162+P162</f>
        <v>16.4</v>
      </c>
      <c r="O162" s="100"/>
      <c r="P162" s="100"/>
      <c r="Q162" s="100">
        <v>16.4</v>
      </c>
      <c r="R162" s="27"/>
      <c r="S162" s="98"/>
    </row>
    <row r="163" spans="1:19" s="11" customFormat="1" ht="37.5">
      <c r="A163" s="48" t="s">
        <v>207</v>
      </c>
      <c r="B163" s="12" t="s">
        <v>123</v>
      </c>
      <c r="C163" s="12" t="s">
        <v>145</v>
      </c>
      <c r="D163" s="127"/>
      <c r="E163" s="12"/>
      <c r="F163" s="13">
        <f>F164</f>
        <v>347.40000000000003</v>
      </c>
      <c r="G163" s="13">
        <f aca="true" t="shared" si="74" ref="G163:Q163">G164</f>
        <v>276.6</v>
      </c>
      <c r="H163" s="13">
        <f t="shared" si="74"/>
        <v>70.80000000000001</v>
      </c>
      <c r="I163" s="13">
        <f t="shared" si="74"/>
        <v>0</v>
      </c>
      <c r="J163" s="13">
        <f t="shared" si="74"/>
        <v>347.40000000000003</v>
      </c>
      <c r="K163" s="13">
        <f t="shared" si="74"/>
        <v>276.6</v>
      </c>
      <c r="L163" s="13">
        <f t="shared" si="74"/>
        <v>70.80000000000001</v>
      </c>
      <c r="M163" s="13">
        <f t="shared" si="74"/>
        <v>0</v>
      </c>
      <c r="N163" s="13">
        <f t="shared" si="74"/>
        <v>347.40000000000003</v>
      </c>
      <c r="O163" s="13">
        <f t="shared" si="74"/>
        <v>276.6</v>
      </c>
      <c r="P163" s="13">
        <f t="shared" si="74"/>
        <v>70.80000000000001</v>
      </c>
      <c r="Q163" s="13">
        <f t="shared" si="74"/>
        <v>0</v>
      </c>
      <c r="R163" s="27"/>
      <c r="S163" s="98"/>
    </row>
    <row r="164" spans="1:19" s="11" customFormat="1" ht="56.25">
      <c r="A164" s="47" t="s">
        <v>545</v>
      </c>
      <c r="B164" s="15" t="s">
        <v>123</v>
      </c>
      <c r="C164" s="15" t="s">
        <v>145</v>
      </c>
      <c r="D164" s="30" t="s">
        <v>248</v>
      </c>
      <c r="E164" s="15"/>
      <c r="F164" s="10">
        <f>F165</f>
        <v>347.40000000000003</v>
      </c>
      <c r="G164" s="10">
        <f aca="true" t="shared" si="75" ref="G164:Q164">G165</f>
        <v>276.6</v>
      </c>
      <c r="H164" s="10">
        <f t="shared" si="75"/>
        <v>70.80000000000001</v>
      </c>
      <c r="I164" s="10">
        <f t="shared" si="75"/>
        <v>0</v>
      </c>
      <c r="J164" s="10">
        <f t="shared" si="75"/>
        <v>347.40000000000003</v>
      </c>
      <c r="K164" s="10">
        <f t="shared" si="75"/>
        <v>276.6</v>
      </c>
      <c r="L164" s="10">
        <f t="shared" si="75"/>
        <v>70.80000000000001</v>
      </c>
      <c r="M164" s="10">
        <f t="shared" si="75"/>
        <v>0</v>
      </c>
      <c r="N164" s="10">
        <f t="shared" si="75"/>
        <v>347.40000000000003</v>
      </c>
      <c r="O164" s="10">
        <f t="shared" si="75"/>
        <v>276.6</v>
      </c>
      <c r="P164" s="10">
        <f t="shared" si="75"/>
        <v>70.80000000000001</v>
      </c>
      <c r="Q164" s="10">
        <f t="shared" si="75"/>
        <v>0</v>
      </c>
      <c r="R164" s="27"/>
      <c r="S164" s="98"/>
    </row>
    <row r="165" spans="1:19" s="11" customFormat="1" ht="24" customHeight="1">
      <c r="A165" s="47" t="s">
        <v>196</v>
      </c>
      <c r="B165" s="15" t="s">
        <v>123</v>
      </c>
      <c r="C165" s="15" t="s">
        <v>145</v>
      </c>
      <c r="D165" s="30" t="s">
        <v>61</v>
      </c>
      <c r="E165" s="15"/>
      <c r="F165" s="10">
        <f>F166+F170+F173+F176+F179</f>
        <v>347.40000000000003</v>
      </c>
      <c r="G165" s="10">
        <f aca="true" t="shared" si="76" ref="G165:Q165">G166+G170+G173+G176+G179</f>
        <v>276.6</v>
      </c>
      <c r="H165" s="10">
        <f t="shared" si="76"/>
        <v>70.80000000000001</v>
      </c>
      <c r="I165" s="10">
        <f t="shared" si="76"/>
        <v>0</v>
      </c>
      <c r="J165" s="10">
        <f t="shared" si="76"/>
        <v>347.40000000000003</v>
      </c>
      <c r="K165" s="10">
        <f t="shared" si="76"/>
        <v>276.6</v>
      </c>
      <c r="L165" s="10">
        <f t="shared" si="76"/>
        <v>70.80000000000001</v>
      </c>
      <c r="M165" s="10">
        <f t="shared" si="76"/>
        <v>0</v>
      </c>
      <c r="N165" s="10">
        <f t="shared" si="76"/>
        <v>347.40000000000003</v>
      </c>
      <c r="O165" s="10">
        <f t="shared" si="76"/>
        <v>276.6</v>
      </c>
      <c r="P165" s="10">
        <f t="shared" si="76"/>
        <v>70.80000000000001</v>
      </c>
      <c r="Q165" s="10">
        <f t="shared" si="76"/>
        <v>0</v>
      </c>
      <c r="R165" s="27"/>
      <c r="S165" s="98"/>
    </row>
    <row r="166" spans="1:19" s="11" customFormat="1" ht="29.25" customHeight="1">
      <c r="A166" s="47" t="s">
        <v>573</v>
      </c>
      <c r="B166" s="15" t="s">
        <v>123</v>
      </c>
      <c r="C166" s="15" t="s">
        <v>145</v>
      </c>
      <c r="D166" s="30" t="s">
        <v>546</v>
      </c>
      <c r="E166" s="15"/>
      <c r="F166" s="10">
        <f>F167</f>
        <v>38.2</v>
      </c>
      <c r="G166" s="10">
        <f aca="true" t="shared" si="77" ref="G166:Q166">G167</f>
        <v>0</v>
      </c>
      <c r="H166" s="10">
        <f t="shared" si="77"/>
        <v>38.2</v>
      </c>
      <c r="I166" s="10">
        <f t="shared" si="77"/>
        <v>0</v>
      </c>
      <c r="J166" s="10">
        <f t="shared" si="77"/>
        <v>38.2</v>
      </c>
      <c r="K166" s="10">
        <f t="shared" si="77"/>
        <v>0</v>
      </c>
      <c r="L166" s="10">
        <f t="shared" si="77"/>
        <v>38.2</v>
      </c>
      <c r="M166" s="10">
        <f t="shared" si="77"/>
        <v>0</v>
      </c>
      <c r="N166" s="10">
        <f t="shared" si="77"/>
        <v>38.2</v>
      </c>
      <c r="O166" s="10">
        <f t="shared" si="77"/>
        <v>0</v>
      </c>
      <c r="P166" s="10">
        <f t="shared" si="77"/>
        <v>38.2</v>
      </c>
      <c r="Q166" s="10">
        <f t="shared" si="77"/>
        <v>0</v>
      </c>
      <c r="R166" s="27"/>
      <c r="S166" s="98"/>
    </row>
    <row r="167" spans="1:19" s="11" customFormat="1" ht="23.25" customHeight="1">
      <c r="A167" s="47" t="s">
        <v>335</v>
      </c>
      <c r="B167" s="15" t="s">
        <v>123</v>
      </c>
      <c r="C167" s="15" t="s">
        <v>145</v>
      </c>
      <c r="D167" s="30" t="s">
        <v>547</v>
      </c>
      <c r="E167" s="15"/>
      <c r="F167" s="10">
        <f>F169+F168</f>
        <v>38.2</v>
      </c>
      <c r="G167" s="10">
        <f aca="true" t="shared" si="78" ref="G167:Q167">G169+G168</f>
        <v>0</v>
      </c>
      <c r="H167" s="10">
        <f t="shared" si="78"/>
        <v>38.2</v>
      </c>
      <c r="I167" s="10">
        <f t="shared" si="78"/>
        <v>0</v>
      </c>
      <c r="J167" s="10">
        <f t="shared" si="78"/>
        <v>38.2</v>
      </c>
      <c r="K167" s="10">
        <f t="shared" si="78"/>
        <v>0</v>
      </c>
      <c r="L167" s="10">
        <f t="shared" si="78"/>
        <v>38.2</v>
      </c>
      <c r="M167" s="10">
        <f t="shared" si="78"/>
        <v>0</v>
      </c>
      <c r="N167" s="10">
        <f t="shared" si="78"/>
        <v>38.2</v>
      </c>
      <c r="O167" s="10">
        <f t="shared" si="78"/>
        <v>0</v>
      </c>
      <c r="P167" s="10">
        <f t="shared" si="78"/>
        <v>38.2</v>
      </c>
      <c r="Q167" s="10">
        <f t="shared" si="78"/>
        <v>0</v>
      </c>
      <c r="R167" s="27"/>
      <c r="S167" s="98"/>
    </row>
    <row r="168" spans="1:19" s="11" customFormat="1" ht="39" customHeight="1">
      <c r="A168" s="47" t="s">
        <v>92</v>
      </c>
      <c r="B168" s="15" t="s">
        <v>123</v>
      </c>
      <c r="C168" s="15" t="s">
        <v>145</v>
      </c>
      <c r="D168" s="30" t="s">
        <v>547</v>
      </c>
      <c r="E168" s="15" t="s">
        <v>177</v>
      </c>
      <c r="F168" s="10">
        <f>G168+H168+I168</f>
        <v>35.2</v>
      </c>
      <c r="G168" s="10"/>
      <c r="H168" s="10">
        <v>35.2</v>
      </c>
      <c r="I168" s="10"/>
      <c r="J168" s="10">
        <f>K168+L168+M168</f>
        <v>35.2</v>
      </c>
      <c r="K168" s="10"/>
      <c r="L168" s="10">
        <v>35.2</v>
      </c>
      <c r="M168" s="10"/>
      <c r="N168" s="10">
        <f>O168+P168+Q168</f>
        <v>35.2</v>
      </c>
      <c r="O168" s="10"/>
      <c r="P168" s="10">
        <v>35.2</v>
      </c>
      <c r="Q168" s="10"/>
      <c r="R168" s="27"/>
      <c r="S168" s="98"/>
    </row>
    <row r="169" spans="1:19" s="11" customFormat="1" ht="18.75">
      <c r="A169" s="47" t="s">
        <v>185</v>
      </c>
      <c r="B169" s="15" t="s">
        <v>123</v>
      </c>
      <c r="C169" s="15" t="s">
        <v>145</v>
      </c>
      <c r="D169" s="30" t="s">
        <v>547</v>
      </c>
      <c r="E169" s="15" t="s">
        <v>181</v>
      </c>
      <c r="F169" s="10">
        <f>G169+H169+I169</f>
        <v>3</v>
      </c>
      <c r="G169" s="10"/>
      <c r="H169" s="10">
        <v>3</v>
      </c>
      <c r="I169" s="10"/>
      <c r="J169" s="10">
        <f>K169+L169+M169</f>
        <v>3</v>
      </c>
      <c r="K169" s="10"/>
      <c r="L169" s="10">
        <v>3</v>
      </c>
      <c r="M169" s="10"/>
      <c r="N169" s="10">
        <f>O169+P169+Q169</f>
        <v>3</v>
      </c>
      <c r="O169" s="100"/>
      <c r="P169" s="100">
        <v>3</v>
      </c>
      <c r="Q169" s="100"/>
      <c r="R169" s="27"/>
      <c r="S169" s="98"/>
    </row>
    <row r="170" spans="1:19" s="11" customFormat="1" ht="39" customHeight="1">
      <c r="A170" s="47" t="s">
        <v>75</v>
      </c>
      <c r="B170" s="15" t="s">
        <v>123</v>
      </c>
      <c r="C170" s="15" t="s">
        <v>145</v>
      </c>
      <c r="D170" s="30" t="s">
        <v>105</v>
      </c>
      <c r="E170" s="15"/>
      <c r="F170" s="10">
        <f>F171</f>
        <v>291.20000000000005</v>
      </c>
      <c r="G170" s="10">
        <f aca="true" t="shared" si="79" ref="G170:Q170">G171</f>
        <v>276.6</v>
      </c>
      <c r="H170" s="10">
        <f t="shared" si="79"/>
        <v>14.6</v>
      </c>
      <c r="I170" s="10">
        <f t="shared" si="79"/>
        <v>0</v>
      </c>
      <c r="J170" s="10">
        <f t="shared" si="79"/>
        <v>291.20000000000005</v>
      </c>
      <c r="K170" s="10">
        <f t="shared" si="79"/>
        <v>276.6</v>
      </c>
      <c r="L170" s="10">
        <f t="shared" si="79"/>
        <v>14.6</v>
      </c>
      <c r="M170" s="10">
        <f t="shared" si="79"/>
        <v>0</v>
      </c>
      <c r="N170" s="10">
        <f t="shared" si="79"/>
        <v>291.20000000000005</v>
      </c>
      <c r="O170" s="10">
        <f t="shared" si="79"/>
        <v>276.6</v>
      </c>
      <c r="P170" s="10">
        <f t="shared" si="79"/>
        <v>14.6</v>
      </c>
      <c r="Q170" s="10">
        <f t="shared" si="79"/>
        <v>0</v>
      </c>
      <c r="R170" s="27"/>
      <c r="S170" s="98"/>
    </row>
    <row r="171" spans="1:19" s="11" customFormat="1" ht="37.5">
      <c r="A171" s="47" t="s">
        <v>306</v>
      </c>
      <c r="B171" s="15" t="s">
        <v>123</v>
      </c>
      <c r="C171" s="15" t="s">
        <v>145</v>
      </c>
      <c r="D171" s="30" t="s">
        <v>548</v>
      </c>
      <c r="E171" s="15"/>
      <c r="F171" s="10">
        <f>F172</f>
        <v>291.20000000000005</v>
      </c>
      <c r="G171" s="10">
        <f aca="true" t="shared" si="80" ref="G171:Q171">G172</f>
        <v>276.6</v>
      </c>
      <c r="H171" s="10">
        <f t="shared" si="80"/>
        <v>14.6</v>
      </c>
      <c r="I171" s="10">
        <f t="shared" si="80"/>
        <v>0</v>
      </c>
      <c r="J171" s="10">
        <f t="shared" si="80"/>
        <v>291.20000000000005</v>
      </c>
      <c r="K171" s="10">
        <f t="shared" si="80"/>
        <v>276.6</v>
      </c>
      <c r="L171" s="10">
        <f t="shared" si="80"/>
        <v>14.6</v>
      </c>
      <c r="M171" s="10">
        <f t="shared" si="80"/>
        <v>0</v>
      </c>
      <c r="N171" s="10">
        <f t="shared" si="80"/>
        <v>291.20000000000005</v>
      </c>
      <c r="O171" s="10">
        <f t="shared" si="80"/>
        <v>276.6</v>
      </c>
      <c r="P171" s="10">
        <f t="shared" si="80"/>
        <v>14.6</v>
      </c>
      <c r="Q171" s="10">
        <f t="shared" si="80"/>
        <v>0</v>
      </c>
      <c r="R171" s="27"/>
      <c r="S171" s="98"/>
    </row>
    <row r="172" spans="1:19" s="11" customFormat="1" ht="37.5">
      <c r="A172" s="47" t="s">
        <v>92</v>
      </c>
      <c r="B172" s="15" t="s">
        <v>123</v>
      </c>
      <c r="C172" s="15" t="s">
        <v>145</v>
      </c>
      <c r="D172" s="30" t="s">
        <v>548</v>
      </c>
      <c r="E172" s="15" t="s">
        <v>177</v>
      </c>
      <c r="F172" s="10">
        <f>G172++H172+I172</f>
        <v>291.20000000000005</v>
      </c>
      <c r="G172" s="10">
        <v>276.6</v>
      </c>
      <c r="H172" s="10">
        <v>14.6</v>
      </c>
      <c r="I172" s="10"/>
      <c r="J172" s="10">
        <f>K172++L172+M172</f>
        <v>291.20000000000005</v>
      </c>
      <c r="K172" s="10">
        <v>276.6</v>
      </c>
      <c r="L172" s="10">
        <v>14.6</v>
      </c>
      <c r="M172" s="10"/>
      <c r="N172" s="10">
        <f>O172++P172+Q172</f>
        <v>291.20000000000005</v>
      </c>
      <c r="O172" s="100">
        <v>276.6</v>
      </c>
      <c r="P172" s="100">
        <v>14.6</v>
      </c>
      <c r="Q172" s="100"/>
      <c r="R172" s="27"/>
      <c r="S172" s="98"/>
    </row>
    <row r="173" spans="1:19" s="11" customFormat="1" ht="37.5">
      <c r="A173" s="47" t="s">
        <v>77</v>
      </c>
      <c r="B173" s="15" t="s">
        <v>123</v>
      </c>
      <c r="C173" s="15" t="s">
        <v>145</v>
      </c>
      <c r="D173" s="30" t="s">
        <v>62</v>
      </c>
      <c r="E173" s="15"/>
      <c r="F173" s="10">
        <f>F174</f>
        <v>10</v>
      </c>
      <c r="G173" s="10">
        <f aca="true" t="shared" si="81" ref="G173:Q173">G174</f>
        <v>0</v>
      </c>
      <c r="H173" s="10">
        <f t="shared" si="81"/>
        <v>10</v>
      </c>
      <c r="I173" s="10">
        <f t="shared" si="81"/>
        <v>0</v>
      </c>
      <c r="J173" s="10">
        <f t="shared" si="81"/>
        <v>10</v>
      </c>
      <c r="K173" s="10">
        <f t="shared" si="81"/>
        <v>0</v>
      </c>
      <c r="L173" s="10">
        <f t="shared" si="81"/>
        <v>10</v>
      </c>
      <c r="M173" s="10">
        <f t="shared" si="81"/>
        <v>0</v>
      </c>
      <c r="N173" s="10">
        <f t="shared" si="81"/>
        <v>10</v>
      </c>
      <c r="O173" s="10">
        <f t="shared" si="81"/>
        <v>0</v>
      </c>
      <c r="P173" s="10">
        <f t="shared" si="81"/>
        <v>10</v>
      </c>
      <c r="Q173" s="10">
        <f t="shared" si="81"/>
        <v>0</v>
      </c>
      <c r="R173" s="27"/>
      <c r="S173" s="98"/>
    </row>
    <row r="174" spans="1:19" s="11" customFormat="1" ht="24.75" customHeight="1">
      <c r="A174" s="47" t="s">
        <v>335</v>
      </c>
      <c r="B174" s="15" t="s">
        <v>123</v>
      </c>
      <c r="C174" s="15" t="s">
        <v>145</v>
      </c>
      <c r="D174" s="30" t="s">
        <v>549</v>
      </c>
      <c r="E174" s="15"/>
      <c r="F174" s="10">
        <f>F175</f>
        <v>10</v>
      </c>
      <c r="G174" s="10">
        <f aca="true" t="shared" si="82" ref="G174:Q174">G175</f>
        <v>0</v>
      </c>
      <c r="H174" s="10">
        <f t="shared" si="82"/>
        <v>10</v>
      </c>
      <c r="I174" s="10">
        <f t="shared" si="82"/>
        <v>0</v>
      </c>
      <c r="J174" s="10">
        <f t="shared" si="82"/>
        <v>10</v>
      </c>
      <c r="K174" s="10">
        <f t="shared" si="82"/>
        <v>0</v>
      </c>
      <c r="L174" s="10">
        <f t="shared" si="82"/>
        <v>10</v>
      </c>
      <c r="M174" s="10">
        <f t="shared" si="82"/>
        <v>0</v>
      </c>
      <c r="N174" s="10">
        <f t="shared" si="82"/>
        <v>10</v>
      </c>
      <c r="O174" s="10">
        <f t="shared" si="82"/>
        <v>0</v>
      </c>
      <c r="P174" s="10">
        <f t="shared" si="82"/>
        <v>10</v>
      </c>
      <c r="Q174" s="10">
        <f t="shared" si="82"/>
        <v>0</v>
      </c>
      <c r="R174" s="27"/>
      <c r="S174" s="98"/>
    </row>
    <row r="175" spans="1:19" s="11" customFormat="1" ht="18.75">
      <c r="A175" s="47" t="s">
        <v>185</v>
      </c>
      <c r="B175" s="15" t="s">
        <v>123</v>
      </c>
      <c r="C175" s="15" t="s">
        <v>145</v>
      </c>
      <c r="D175" s="30" t="s">
        <v>549</v>
      </c>
      <c r="E175" s="15" t="s">
        <v>181</v>
      </c>
      <c r="F175" s="10">
        <f>G175+H175+I175</f>
        <v>10</v>
      </c>
      <c r="G175" s="10"/>
      <c r="H175" s="10">
        <v>10</v>
      </c>
      <c r="I175" s="10"/>
      <c r="J175" s="10">
        <f>K175+L175+M175</f>
        <v>10</v>
      </c>
      <c r="K175" s="10"/>
      <c r="L175" s="10">
        <v>10</v>
      </c>
      <c r="M175" s="10"/>
      <c r="N175" s="10">
        <f>O175+P175+Q175</f>
        <v>10</v>
      </c>
      <c r="O175" s="100"/>
      <c r="P175" s="100">
        <v>10</v>
      </c>
      <c r="Q175" s="100"/>
      <c r="R175" s="27"/>
      <c r="S175" s="98"/>
    </row>
    <row r="176" spans="1:19" s="11" customFormat="1" ht="37.5">
      <c r="A176" s="47" t="s">
        <v>551</v>
      </c>
      <c r="B176" s="15" t="s">
        <v>123</v>
      </c>
      <c r="C176" s="15" t="s">
        <v>145</v>
      </c>
      <c r="D176" s="30" t="s">
        <v>550</v>
      </c>
      <c r="E176" s="15"/>
      <c r="F176" s="10">
        <f>F177</f>
        <v>4</v>
      </c>
      <c r="G176" s="10">
        <f aca="true" t="shared" si="83" ref="G176:Q177">G177</f>
        <v>0</v>
      </c>
      <c r="H176" s="10">
        <f t="shared" si="83"/>
        <v>4</v>
      </c>
      <c r="I176" s="10">
        <f t="shared" si="83"/>
        <v>0</v>
      </c>
      <c r="J176" s="10">
        <f t="shared" si="83"/>
        <v>4</v>
      </c>
      <c r="K176" s="10">
        <f t="shared" si="83"/>
        <v>0</v>
      </c>
      <c r="L176" s="10">
        <f t="shared" si="83"/>
        <v>4</v>
      </c>
      <c r="M176" s="10">
        <f t="shared" si="83"/>
        <v>0</v>
      </c>
      <c r="N176" s="10">
        <f t="shared" si="83"/>
        <v>4</v>
      </c>
      <c r="O176" s="10">
        <f t="shared" si="83"/>
        <v>0</v>
      </c>
      <c r="P176" s="10">
        <f t="shared" si="83"/>
        <v>4</v>
      </c>
      <c r="Q176" s="10">
        <f t="shared" si="83"/>
        <v>0</v>
      </c>
      <c r="R176" s="27"/>
      <c r="S176" s="98"/>
    </row>
    <row r="177" spans="1:19" s="11" customFormat="1" ht="23.25" customHeight="1">
      <c r="A177" s="47" t="s">
        <v>335</v>
      </c>
      <c r="B177" s="15" t="s">
        <v>123</v>
      </c>
      <c r="C177" s="15" t="s">
        <v>145</v>
      </c>
      <c r="D177" s="30" t="s">
        <v>552</v>
      </c>
      <c r="E177" s="15"/>
      <c r="F177" s="10">
        <f>F178</f>
        <v>4</v>
      </c>
      <c r="G177" s="10">
        <f t="shared" si="83"/>
        <v>0</v>
      </c>
      <c r="H177" s="10">
        <f t="shared" si="83"/>
        <v>4</v>
      </c>
      <c r="I177" s="10">
        <f t="shared" si="83"/>
        <v>0</v>
      </c>
      <c r="J177" s="10">
        <f t="shared" si="83"/>
        <v>4</v>
      </c>
      <c r="K177" s="10">
        <f t="shared" si="83"/>
        <v>0</v>
      </c>
      <c r="L177" s="10">
        <f t="shared" si="83"/>
        <v>4</v>
      </c>
      <c r="M177" s="10">
        <f t="shared" si="83"/>
        <v>0</v>
      </c>
      <c r="N177" s="10">
        <f t="shared" si="83"/>
        <v>4</v>
      </c>
      <c r="O177" s="10">
        <f t="shared" si="83"/>
        <v>0</v>
      </c>
      <c r="P177" s="10">
        <f t="shared" si="83"/>
        <v>4</v>
      </c>
      <c r="Q177" s="10">
        <f t="shared" si="83"/>
        <v>0</v>
      </c>
      <c r="R177" s="27"/>
      <c r="S177" s="98"/>
    </row>
    <row r="178" spans="1:19" s="11" customFormat="1" ht="37.5">
      <c r="A178" s="47" t="s">
        <v>92</v>
      </c>
      <c r="B178" s="15" t="s">
        <v>123</v>
      </c>
      <c r="C178" s="15" t="s">
        <v>145</v>
      </c>
      <c r="D178" s="30" t="s">
        <v>552</v>
      </c>
      <c r="E178" s="15" t="s">
        <v>177</v>
      </c>
      <c r="F178" s="10">
        <f>G178+H178+I178</f>
        <v>4</v>
      </c>
      <c r="G178" s="10"/>
      <c r="H178" s="10">
        <v>4</v>
      </c>
      <c r="I178" s="10"/>
      <c r="J178" s="10">
        <f>K178+L178+M178</f>
        <v>4</v>
      </c>
      <c r="K178" s="10"/>
      <c r="L178" s="10">
        <v>4</v>
      </c>
      <c r="M178" s="10"/>
      <c r="N178" s="10">
        <f>O178+P178+Q178</f>
        <v>4</v>
      </c>
      <c r="O178" s="100"/>
      <c r="P178" s="100">
        <v>4</v>
      </c>
      <c r="Q178" s="100"/>
      <c r="R178" s="27"/>
      <c r="S178" s="98"/>
    </row>
    <row r="179" spans="1:19" s="11" customFormat="1" ht="83.25" customHeight="1">
      <c r="A179" s="47" t="s">
        <v>620</v>
      </c>
      <c r="B179" s="15" t="s">
        <v>123</v>
      </c>
      <c r="C179" s="15" t="s">
        <v>145</v>
      </c>
      <c r="D179" s="30" t="s">
        <v>615</v>
      </c>
      <c r="E179" s="15"/>
      <c r="F179" s="10">
        <f>F180</f>
        <v>4</v>
      </c>
      <c r="G179" s="10">
        <f aca="true" t="shared" si="84" ref="G179:Q180">G180</f>
        <v>0</v>
      </c>
      <c r="H179" s="10">
        <f t="shared" si="84"/>
        <v>4</v>
      </c>
      <c r="I179" s="10">
        <f t="shared" si="84"/>
        <v>0</v>
      </c>
      <c r="J179" s="10">
        <f t="shared" si="84"/>
        <v>4</v>
      </c>
      <c r="K179" s="10">
        <f t="shared" si="84"/>
        <v>0</v>
      </c>
      <c r="L179" s="10">
        <f t="shared" si="84"/>
        <v>4</v>
      </c>
      <c r="M179" s="10">
        <f t="shared" si="84"/>
        <v>0</v>
      </c>
      <c r="N179" s="10">
        <f t="shared" si="84"/>
        <v>4</v>
      </c>
      <c r="O179" s="10">
        <f t="shared" si="84"/>
        <v>0</v>
      </c>
      <c r="P179" s="10">
        <f t="shared" si="84"/>
        <v>4</v>
      </c>
      <c r="Q179" s="10">
        <f t="shared" si="84"/>
        <v>0</v>
      </c>
      <c r="R179" s="27"/>
      <c r="S179" s="98"/>
    </row>
    <row r="180" spans="1:19" s="11" customFormat="1" ht="26.25" customHeight="1">
      <c r="A180" s="47" t="s">
        <v>335</v>
      </c>
      <c r="B180" s="15" t="s">
        <v>123</v>
      </c>
      <c r="C180" s="15" t="s">
        <v>145</v>
      </c>
      <c r="D180" s="30" t="s">
        <v>616</v>
      </c>
      <c r="E180" s="15"/>
      <c r="F180" s="10">
        <f>F181</f>
        <v>4</v>
      </c>
      <c r="G180" s="10">
        <f t="shared" si="84"/>
        <v>0</v>
      </c>
      <c r="H180" s="10">
        <f t="shared" si="84"/>
        <v>4</v>
      </c>
      <c r="I180" s="10">
        <f t="shared" si="84"/>
        <v>0</v>
      </c>
      <c r="J180" s="10">
        <f t="shared" si="84"/>
        <v>4</v>
      </c>
      <c r="K180" s="10">
        <f t="shared" si="84"/>
        <v>0</v>
      </c>
      <c r="L180" s="10">
        <f t="shared" si="84"/>
        <v>4</v>
      </c>
      <c r="M180" s="10">
        <f t="shared" si="84"/>
        <v>0</v>
      </c>
      <c r="N180" s="10">
        <f t="shared" si="84"/>
        <v>4</v>
      </c>
      <c r="O180" s="10">
        <f t="shared" si="84"/>
        <v>0</v>
      </c>
      <c r="P180" s="10">
        <f t="shared" si="84"/>
        <v>4</v>
      </c>
      <c r="Q180" s="10">
        <f t="shared" si="84"/>
        <v>0</v>
      </c>
      <c r="R180" s="27"/>
      <c r="S180" s="98"/>
    </row>
    <row r="181" spans="1:19" s="11" customFormat="1" ht="18.75">
      <c r="A181" s="47" t="s">
        <v>175</v>
      </c>
      <c r="B181" s="15" t="s">
        <v>123</v>
      </c>
      <c r="C181" s="15" t="s">
        <v>145</v>
      </c>
      <c r="D181" s="30" t="s">
        <v>616</v>
      </c>
      <c r="E181" s="15" t="s">
        <v>176</v>
      </c>
      <c r="F181" s="10">
        <f>G181+H181+I181</f>
        <v>4</v>
      </c>
      <c r="G181" s="10"/>
      <c r="H181" s="10">
        <v>4</v>
      </c>
      <c r="I181" s="10"/>
      <c r="J181" s="10">
        <f>K181+L181+M181</f>
        <v>4</v>
      </c>
      <c r="K181" s="10"/>
      <c r="L181" s="10">
        <v>4</v>
      </c>
      <c r="M181" s="10"/>
      <c r="N181" s="10">
        <f>O181+P181+Q181</f>
        <v>4</v>
      </c>
      <c r="O181" s="100"/>
      <c r="P181" s="100">
        <v>4</v>
      </c>
      <c r="Q181" s="100"/>
      <c r="R181" s="27"/>
      <c r="S181" s="98"/>
    </row>
    <row r="182" spans="1:19" s="11" customFormat="1" ht="18.75">
      <c r="A182" s="48" t="s">
        <v>127</v>
      </c>
      <c r="B182" s="12" t="s">
        <v>121</v>
      </c>
      <c r="C182" s="12" t="s">
        <v>405</v>
      </c>
      <c r="D182" s="12"/>
      <c r="E182" s="12"/>
      <c r="F182" s="13">
        <f aca="true" t="shared" si="85" ref="F182:Q182">F189+F203+F183</f>
        <v>28438.399999999998</v>
      </c>
      <c r="G182" s="13">
        <f t="shared" si="85"/>
        <v>15066.399999999998</v>
      </c>
      <c r="H182" s="13">
        <f t="shared" si="85"/>
        <v>13372</v>
      </c>
      <c r="I182" s="13">
        <f t="shared" si="85"/>
        <v>0</v>
      </c>
      <c r="J182" s="13">
        <f t="shared" si="85"/>
        <v>24485.999999999996</v>
      </c>
      <c r="K182" s="13">
        <f t="shared" si="85"/>
        <v>10881.1</v>
      </c>
      <c r="L182" s="13">
        <f t="shared" si="85"/>
        <v>13604.9</v>
      </c>
      <c r="M182" s="13">
        <f t="shared" si="85"/>
        <v>0</v>
      </c>
      <c r="N182" s="13">
        <f t="shared" si="85"/>
        <v>25527</v>
      </c>
      <c r="O182" s="13">
        <f t="shared" si="85"/>
        <v>11061.1</v>
      </c>
      <c r="P182" s="13">
        <f t="shared" si="85"/>
        <v>14465.9</v>
      </c>
      <c r="Q182" s="13">
        <f t="shared" si="85"/>
        <v>0</v>
      </c>
      <c r="R182" s="27"/>
      <c r="S182" s="98"/>
    </row>
    <row r="183" spans="1:19" s="11" customFormat="1" ht="18.75">
      <c r="A183" s="48" t="s">
        <v>604</v>
      </c>
      <c r="B183" s="12" t="s">
        <v>121</v>
      </c>
      <c r="C183" s="12" t="s">
        <v>133</v>
      </c>
      <c r="D183" s="12"/>
      <c r="E183" s="12"/>
      <c r="F183" s="10">
        <f>F184</f>
        <v>3201.4</v>
      </c>
      <c r="G183" s="10">
        <f aca="true" t="shared" si="86" ref="G183:Q187">G184</f>
        <v>3105.3</v>
      </c>
      <c r="H183" s="10">
        <f t="shared" si="86"/>
        <v>96.1</v>
      </c>
      <c r="I183" s="10">
        <f t="shared" si="86"/>
        <v>0</v>
      </c>
      <c r="J183" s="10">
        <f t="shared" si="86"/>
        <v>0</v>
      </c>
      <c r="K183" s="10">
        <f t="shared" si="86"/>
        <v>0</v>
      </c>
      <c r="L183" s="10">
        <f t="shared" si="86"/>
        <v>0</v>
      </c>
      <c r="M183" s="10">
        <f t="shared" si="86"/>
        <v>0</v>
      </c>
      <c r="N183" s="10">
        <f t="shared" si="86"/>
        <v>0</v>
      </c>
      <c r="O183" s="10">
        <f t="shared" si="86"/>
        <v>0</v>
      </c>
      <c r="P183" s="10">
        <f t="shared" si="86"/>
        <v>0</v>
      </c>
      <c r="Q183" s="10">
        <f t="shared" si="86"/>
        <v>0</v>
      </c>
      <c r="R183" s="27"/>
      <c r="S183" s="98"/>
    </row>
    <row r="184" spans="1:19" s="11" customFormat="1" ht="37.5">
      <c r="A184" s="47" t="s">
        <v>508</v>
      </c>
      <c r="B184" s="15" t="s">
        <v>121</v>
      </c>
      <c r="C184" s="15" t="s">
        <v>133</v>
      </c>
      <c r="D184" s="30" t="s">
        <v>249</v>
      </c>
      <c r="E184" s="12"/>
      <c r="F184" s="10">
        <f>F185</f>
        <v>3201.4</v>
      </c>
      <c r="G184" s="10">
        <f t="shared" si="86"/>
        <v>3105.3</v>
      </c>
      <c r="H184" s="10">
        <f t="shared" si="86"/>
        <v>96.1</v>
      </c>
      <c r="I184" s="10">
        <f t="shared" si="86"/>
        <v>0</v>
      </c>
      <c r="J184" s="10">
        <f t="shared" si="86"/>
        <v>0</v>
      </c>
      <c r="K184" s="10">
        <f t="shared" si="86"/>
        <v>0</v>
      </c>
      <c r="L184" s="10">
        <f t="shared" si="86"/>
        <v>0</v>
      </c>
      <c r="M184" s="10">
        <f t="shared" si="86"/>
        <v>0</v>
      </c>
      <c r="N184" s="10">
        <f t="shared" si="86"/>
        <v>0</v>
      </c>
      <c r="O184" s="10">
        <f t="shared" si="86"/>
        <v>0</v>
      </c>
      <c r="P184" s="10">
        <f t="shared" si="86"/>
        <v>0</v>
      </c>
      <c r="Q184" s="10">
        <f t="shared" si="86"/>
        <v>0</v>
      </c>
      <c r="R184" s="27"/>
      <c r="S184" s="98"/>
    </row>
    <row r="185" spans="1:19" s="11" customFormat="1" ht="37.5">
      <c r="A185" s="8" t="s">
        <v>621</v>
      </c>
      <c r="B185" s="15" t="s">
        <v>121</v>
      </c>
      <c r="C185" s="15" t="s">
        <v>133</v>
      </c>
      <c r="D185" s="30" t="s">
        <v>606</v>
      </c>
      <c r="E185" s="12"/>
      <c r="F185" s="10">
        <f>F186</f>
        <v>3201.4</v>
      </c>
      <c r="G185" s="10">
        <f t="shared" si="86"/>
        <v>3105.3</v>
      </c>
      <c r="H185" s="10">
        <f t="shared" si="86"/>
        <v>96.1</v>
      </c>
      <c r="I185" s="10">
        <f t="shared" si="86"/>
        <v>0</v>
      </c>
      <c r="J185" s="10">
        <f t="shared" si="86"/>
        <v>0</v>
      </c>
      <c r="K185" s="10">
        <f t="shared" si="86"/>
        <v>0</v>
      </c>
      <c r="L185" s="10">
        <f t="shared" si="86"/>
        <v>0</v>
      </c>
      <c r="M185" s="10">
        <f t="shared" si="86"/>
        <v>0</v>
      </c>
      <c r="N185" s="10">
        <f t="shared" si="86"/>
        <v>0</v>
      </c>
      <c r="O185" s="10">
        <f t="shared" si="86"/>
        <v>0</v>
      </c>
      <c r="P185" s="10">
        <f t="shared" si="86"/>
        <v>0</v>
      </c>
      <c r="Q185" s="10">
        <f t="shared" si="86"/>
        <v>0</v>
      </c>
      <c r="R185" s="27"/>
      <c r="S185" s="98"/>
    </row>
    <row r="186" spans="1:19" s="11" customFormat="1" ht="37.5">
      <c r="A186" s="8" t="s">
        <v>607</v>
      </c>
      <c r="B186" s="15" t="s">
        <v>121</v>
      </c>
      <c r="C186" s="15" t="s">
        <v>133</v>
      </c>
      <c r="D186" s="30" t="s">
        <v>608</v>
      </c>
      <c r="E186" s="12"/>
      <c r="F186" s="10">
        <f>F187</f>
        <v>3201.4</v>
      </c>
      <c r="G186" s="10">
        <f t="shared" si="86"/>
        <v>3105.3</v>
      </c>
      <c r="H186" s="10">
        <f t="shared" si="86"/>
        <v>96.1</v>
      </c>
      <c r="I186" s="10">
        <f t="shared" si="86"/>
        <v>0</v>
      </c>
      <c r="J186" s="10">
        <f t="shared" si="86"/>
        <v>0</v>
      </c>
      <c r="K186" s="10">
        <f t="shared" si="86"/>
        <v>0</v>
      </c>
      <c r="L186" s="10">
        <f t="shared" si="86"/>
        <v>0</v>
      </c>
      <c r="M186" s="10">
        <f t="shared" si="86"/>
        <v>0</v>
      </c>
      <c r="N186" s="10">
        <f t="shared" si="86"/>
        <v>0</v>
      </c>
      <c r="O186" s="10">
        <f t="shared" si="86"/>
        <v>0</v>
      </c>
      <c r="P186" s="10">
        <f t="shared" si="86"/>
        <v>0</v>
      </c>
      <c r="Q186" s="10">
        <f t="shared" si="86"/>
        <v>0</v>
      </c>
      <c r="R186" s="27"/>
      <c r="S186" s="98"/>
    </row>
    <row r="187" spans="1:19" s="11" customFormat="1" ht="42.75" customHeight="1">
      <c r="A187" s="8" t="s">
        <v>609</v>
      </c>
      <c r="B187" s="15" t="s">
        <v>121</v>
      </c>
      <c r="C187" s="15" t="s">
        <v>133</v>
      </c>
      <c r="D187" s="40" t="s">
        <v>610</v>
      </c>
      <c r="E187" s="12"/>
      <c r="F187" s="10">
        <f>F188</f>
        <v>3201.4</v>
      </c>
      <c r="G187" s="10">
        <f t="shared" si="86"/>
        <v>3105.3</v>
      </c>
      <c r="H187" s="10">
        <f t="shared" si="86"/>
        <v>96.1</v>
      </c>
      <c r="I187" s="10">
        <f t="shared" si="86"/>
        <v>0</v>
      </c>
      <c r="J187" s="10">
        <f t="shared" si="86"/>
        <v>0</v>
      </c>
      <c r="K187" s="10">
        <f t="shared" si="86"/>
        <v>0</v>
      </c>
      <c r="L187" s="10">
        <f t="shared" si="86"/>
        <v>0</v>
      </c>
      <c r="M187" s="10">
        <f t="shared" si="86"/>
        <v>0</v>
      </c>
      <c r="N187" s="10">
        <f t="shared" si="86"/>
        <v>0</v>
      </c>
      <c r="O187" s="10">
        <f t="shared" si="86"/>
        <v>0</v>
      </c>
      <c r="P187" s="10">
        <f t="shared" si="86"/>
        <v>0</v>
      </c>
      <c r="Q187" s="10">
        <f t="shared" si="86"/>
        <v>0</v>
      </c>
      <c r="R187" s="27"/>
      <c r="S187" s="98"/>
    </row>
    <row r="188" spans="1:19" s="11" customFormat="1" ht="43.5" customHeight="1">
      <c r="A188" s="47" t="s">
        <v>92</v>
      </c>
      <c r="B188" s="15" t="s">
        <v>121</v>
      </c>
      <c r="C188" s="15" t="s">
        <v>133</v>
      </c>
      <c r="D188" s="40" t="s">
        <v>610</v>
      </c>
      <c r="E188" s="15" t="s">
        <v>177</v>
      </c>
      <c r="F188" s="10">
        <f>G188+H188+I188</f>
        <v>3201.4</v>
      </c>
      <c r="G188" s="10">
        <v>3105.3</v>
      </c>
      <c r="H188" s="10">
        <v>96.1</v>
      </c>
      <c r="I188" s="13"/>
      <c r="J188" s="10">
        <f>K188+L188+M188</f>
        <v>0</v>
      </c>
      <c r="K188" s="13"/>
      <c r="L188" s="13"/>
      <c r="M188" s="13"/>
      <c r="N188" s="10">
        <f>O188+P188+Q188</f>
        <v>0</v>
      </c>
      <c r="O188" s="10"/>
      <c r="P188" s="10"/>
      <c r="Q188" s="10"/>
      <c r="R188" s="27"/>
      <c r="S188" s="98"/>
    </row>
    <row r="189" spans="1:19" s="11" customFormat="1" ht="18.75">
      <c r="A189" s="48" t="s">
        <v>158</v>
      </c>
      <c r="B189" s="12" t="s">
        <v>121</v>
      </c>
      <c r="C189" s="12" t="s">
        <v>125</v>
      </c>
      <c r="D189" s="12"/>
      <c r="E189" s="12"/>
      <c r="F189" s="13">
        <f>F190</f>
        <v>22885.899999999998</v>
      </c>
      <c r="G189" s="13">
        <f aca="true" t="shared" si="87" ref="G189:Q189">G190</f>
        <v>9856.9</v>
      </c>
      <c r="H189" s="13">
        <f t="shared" si="87"/>
        <v>13029</v>
      </c>
      <c r="I189" s="13">
        <f t="shared" si="87"/>
        <v>0</v>
      </c>
      <c r="J189" s="13">
        <f t="shared" si="87"/>
        <v>23334.899999999998</v>
      </c>
      <c r="K189" s="13">
        <f t="shared" si="87"/>
        <v>9856.9</v>
      </c>
      <c r="L189" s="13">
        <f t="shared" si="87"/>
        <v>13478</v>
      </c>
      <c r="M189" s="13">
        <f t="shared" si="87"/>
        <v>0</v>
      </c>
      <c r="N189" s="13">
        <f t="shared" si="87"/>
        <v>24175.9</v>
      </c>
      <c r="O189" s="13">
        <f t="shared" si="87"/>
        <v>9856.9</v>
      </c>
      <c r="P189" s="13">
        <f t="shared" si="87"/>
        <v>14319</v>
      </c>
      <c r="Q189" s="13">
        <f t="shared" si="87"/>
        <v>0</v>
      </c>
      <c r="R189" s="27"/>
      <c r="S189" s="98"/>
    </row>
    <row r="190" spans="1:19" s="11" customFormat="1" ht="56.25">
      <c r="A190" s="47" t="s">
        <v>487</v>
      </c>
      <c r="B190" s="15" t="s">
        <v>121</v>
      </c>
      <c r="C190" s="15" t="s">
        <v>125</v>
      </c>
      <c r="D190" s="15" t="s">
        <v>113</v>
      </c>
      <c r="E190" s="15"/>
      <c r="F190" s="10">
        <f>F191+F195</f>
        <v>22885.899999999998</v>
      </c>
      <c r="G190" s="10">
        <f aca="true" t="shared" si="88" ref="G190:Q190">G191+G195</f>
        <v>9856.9</v>
      </c>
      <c r="H190" s="10">
        <f t="shared" si="88"/>
        <v>13029</v>
      </c>
      <c r="I190" s="10">
        <f t="shared" si="88"/>
        <v>0</v>
      </c>
      <c r="J190" s="10">
        <f t="shared" si="88"/>
        <v>23334.899999999998</v>
      </c>
      <c r="K190" s="10">
        <f t="shared" si="88"/>
        <v>9856.9</v>
      </c>
      <c r="L190" s="10">
        <f t="shared" si="88"/>
        <v>13478</v>
      </c>
      <c r="M190" s="10">
        <f t="shared" si="88"/>
        <v>0</v>
      </c>
      <c r="N190" s="10">
        <f t="shared" si="88"/>
        <v>24175.9</v>
      </c>
      <c r="O190" s="10">
        <f t="shared" si="88"/>
        <v>9856.9</v>
      </c>
      <c r="P190" s="10">
        <f t="shared" si="88"/>
        <v>14319</v>
      </c>
      <c r="Q190" s="10">
        <f t="shared" si="88"/>
        <v>0</v>
      </c>
      <c r="R190" s="27"/>
      <c r="S190" s="98"/>
    </row>
    <row r="191" spans="1:19" s="11" customFormat="1" ht="37.5">
      <c r="A191" s="47" t="s">
        <v>22</v>
      </c>
      <c r="B191" s="15" t="s">
        <v>121</v>
      </c>
      <c r="C191" s="15" t="s">
        <v>125</v>
      </c>
      <c r="D191" s="15" t="s">
        <v>114</v>
      </c>
      <c r="E191" s="15"/>
      <c r="F191" s="10">
        <f>F192</f>
        <v>7754.8</v>
      </c>
      <c r="G191" s="10">
        <f aca="true" t="shared" si="89" ref="G191:Q191">G192</f>
        <v>0</v>
      </c>
      <c r="H191" s="10">
        <f t="shared" si="89"/>
        <v>7754.8</v>
      </c>
      <c r="I191" s="10">
        <f t="shared" si="89"/>
        <v>0</v>
      </c>
      <c r="J191" s="10">
        <f t="shared" si="89"/>
        <v>7854.8</v>
      </c>
      <c r="K191" s="10">
        <f t="shared" si="89"/>
        <v>0</v>
      </c>
      <c r="L191" s="10">
        <f t="shared" si="89"/>
        <v>7854.8</v>
      </c>
      <c r="M191" s="10">
        <f t="shared" si="89"/>
        <v>0</v>
      </c>
      <c r="N191" s="10">
        <f t="shared" si="89"/>
        <v>7977.5</v>
      </c>
      <c r="O191" s="10">
        <f t="shared" si="89"/>
        <v>0</v>
      </c>
      <c r="P191" s="10">
        <f t="shared" si="89"/>
        <v>7977.5</v>
      </c>
      <c r="Q191" s="10">
        <f t="shared" si="89"/>
        <v>0</v>
      </c>
      <c r="R191" s="27"/>
      <c r="S191" s="98"/>
    </row>
    <row r="192" spans="1:19" s="11" customFormat="1" ht="18.75">
      <c r="A192" s="47" t="s">
        <v>350</v>
      </c>
      <c r="B192" s="15" t="s">
        <v>121</v>
      </c>
      <c r="C192" s="15" t="s">
        <v>125</v>
      </c>
      <c r="D192" s="15" t="s">
        <v>115</v>
      </c>
      <c r="E192" s="15"/>
      <c r="F192" s="10">
        <f>F193+F194</f>
        <v>7754.8</v>
      </c>
      <c r="G192" s="10">
        <f aca="true" t="shared" si="90" ref="G192:Q192">G193+G194</f>
        <v>0</v>
      </c>
      <c r="H192" s="10">
        <f t="shared" si="90"/>
        <v>7754.8</v>
      </c>
      <c r="I192" s="10">
        <f t="shared" si="90"/>
        <v>0</v>
      </c>
      <c r="J192" s="10">
        <f t="shared" si="90"/>
        <v>7854.8</v>
      </c>
      <c r="K192" s="10">
        <f t="shared" si="90"/>
        <v>0</v>
      </c>
      <c r="L192" s="10">
        <f t="shared" si="90"/>
        <v>7854.8</v>
      </c>
      <c r="M192" s="10">
        <f t="shared" si="90"/>
        <v>0</v>
      </c>
      <c r="N192" s="10">
        <f t="shared" si="90"/>
        <v>7977.5</v>
      </c>
      <c r="O192" s="10">
        <f t="shared" si="90"/>
        <v>0</v>
      </c>
      <c r="P192" s="10">
        <f t="shared" si="90"/>
        <v>7977.5</v>
      </c>
      <c r="Q192" s="10">
        <f t="shared" si="90"/>
        <v>0</v>
      </c>
      <c r="R192" s="27"/>
      <c r="S192" s="98"/>
    </row>
    <row r="193" spans="1:19" s="11" customFormat="1" ht="37.5">
      <c r="A193" s="47" t="s">
        <v>92</v>
      </c>
      <c r="B193" s="15" t="s">
        <v>121</v>
      </c>
      <c r="C193" s="15" t="s">
        <v>125</v>
      </c>
      <c r="D193" s="15" t="s">
        <v>115</v>
      </c>
      <c r="E193" s="15" t="s">
        <v>177</v>
      </c>
      <c r="F193" s="10">
        <f>G193+H193+I193</f>
        <v>2354.8</v>
      </c>
      <c r="G193" s="10"/>
      <c r="H193" s="10">
        <v>2354.8</v>
      </c>
      <c r="I193" s="10"/>
      <c r="J193" s="10">
        <f>K193+L193+M193</f>
        <v>2454.8</v>
      </c>
      <c r="K193" s="10"/>
      <c r="L193" s="10">
        <v>2454.8</v>
      </c>
      <c r="M193" s="10"/>
      <c r="N193" s="10">
        <f>O193+P193+Q193</f>
        <v>2577.5</v>
      </c>
      <c r="O193" s="100"/>
      <c r="P193" s="100">
        <v>2577.5</v>
      </c>
      <c r="Q193" s="100"/>
      <c r="R193" s="27"/>
      <c r="S193" s="98"/>
    </row>
    <row r="194" spans="1:19" s="11" customFormat="1" ht="18.75">
      <c r="A194" s="47" t="s">
        <v>227</v>
      </c>
      <c r="B194" s="15" t="s">
        <v>121</v>
      </c>
      <c r="C194" s="15" t="s">
        <v>125</v>
      </c>
      <c r="D194" s="15" t="s">
        <v>115</v>
      </c>
      <c r="E194" s="15" t="s">
        <v>226</v>
      </c>
      <c r="F194" s="10">
        <f>G194+H194+I194</f>
        <v>5400</v>
      </c>
      <c r="G194" s="10"/>
      <c r="H194" s="10">
        <v>5400</v>
      </c>
      <c r="I194" s="10"/>
      <c r="J194" s="10">
        <f>K194+L194+M194</f>
        <v>5400</v>
      </c>
      <c r="K194" s="10"/>
      <c r="L194" s="10">
        <v>5400</v>
      </c>
      <c r="M194" s="10"/>
      <c r="N194" s="10">
        <f>O194+P194+Q194</f>
        <v>5400</v>
      </c>
      <c r="O194" s="100"/>
      <c r="P194" s="100">
        <v>5400</v>
      </c>
      <c r="Q194" s="100"/>
      <c r="R194" s="27"/>
      <c r="S194" s="98"/>
    </row>
    <row r="195" spans="1:19" s="11" customFormat="1" ht="37.5">
      <c r="A195" s="57" t="s">
        <v>23</v>
      </c>
      <c r="B195" s="15" t="s">
        <v>121</v>
      </c>
      <c r="C195" s="15" t="s">
        <v>125</v>
      </c>
      <c r="D195" s="15" t="s">
        <v>116</v>
      </c>
      <c r="E195" s="15"/>
      <c r="F195" s="10">
        <f>F196+F201+F199</f>
        <v>15131.099999999999</v>
      </c>
      <c r="G195" s="10">
        <f aca="true" t="shared" si="91" ref="G195:Q195">G196+G201+G199</f>
        <v>9856.9</v>
      </c>
      <c r="H195" s="10">
        <f t="shared" si="91"/>
        <v>5274.2</v>
      </c>
      <c r="I195" s="10">
        <f t="shared" si="91"/>
        <v>0</v>
      </c>
      <c r="J195" s="10">
        <f t="shared" si="91"/>
        <v>15480.099999999999</v>
      </c>
      <c r="K195" s="10">
        <f t="shared" si="91"/>
        <v>9856.9</v>
      </c>
      <c r="L195" s="10">
        <f t="shared" si="91"/>
        <v>5623.2</v>
      </c>
      <c r="M195" s="10">
        <f t="shared" si="91"/>
        <v>0</v>
      </c>
      <c r="N195" s="10">
        <f t="shared" si="91"/>
        <v>16198.4</v>
      </c>
      <c r="O195" s="10">
        <f t="shared" si="91"/>
        <v>9856.9</v>
      </c>
      <c r="P195" s="10">
        <f t="shared" si="91"/>
        <v>6341.5</v>
      </c>
      <c r="Q195" s="10">
        <f t="shared" si="91"/>
        <v>0</v>
      </c>
      <c r="R195" s="27"/>
      <c r="S195" s="98"/>
    </row>
    <row r="196" spans="1:19" s="11" customFormat="1" ht="18.75">
      <c r="A196" s="47" t="s">
        <v>218</v>
      </c>
      <c r="B196" s="15" t="s">
        <v>121</v>
      </c>
      <c r="C196" s="15" t="s">
        <v>125</v>
      </c>
      <c r="D196" s="15" t="s">
        <v>117</v>
      </c>
      <c r="E196" s="15"/>
      <c r="F196" s="10">
        <f>F197+F198</f>
        <v>5228.5</v>
      </c>
      <c r="G196" s="10">
        <f aca="true" t="shared" si="92" ref="G196:Q196">G197+G198</f>
        <v>0</v>
      </c>
      <c r="H196" s="10">
        <f t="shared" si="92"/>
        <v>5228.5</v>
      </c>
      <c r="I196" s="10">
        <f t="shared" si="92"/>
        <v>0</v>
      </c>
      <c r="J196" s="10">
        <f t="shared" si="92"/>
        <v>5577.5</v>
      </c>
      <c r="K196" s="10">
        <f t="shared" si="92"/>
        <v>0</v>
      </c>
      <c r="L196" s="10">
        <f t="shared" si="92"/>
        <v>5577.5</v>
      </c>
      <c r="M196" s="10">
        <f t="shared" si="92"/>
        <v>0</v>
      </c>
      <c r="N196" s="10">
        <f t="shared" si="92"/>
        <v>6295.8</v>
      </c>
      <c r="O196" s="10">
        <f t="shared" si="92"/>
        <v>0</v>
      </c>
      <c r="P196" s="10">
        <f t="shared" si="92"/>
        <v>6295.8</v>
      </c>
      <c r="Q196" s="10">
        <f t="shared" si="92"/>
        <v>0</v>
      </c>
      <c r="R196" s="27"/>
      <c r="S196" s="98"/>
    </row>
    <row r="197" spans="1:19" s="11" customFormat="1" ht="37.5">
      <c r="A197" s="47" t="s">
        <v>92</v>
      </c>
      <c r="B197" s="15" t="s">
        <v>121</v>
      </c>
      <c r="C197" s="15" t="s">
        <v>125</v>
      </c>
      <c r="D197" s="15" t="s">
        <v>117</v>
      </c>
      <c r="E197" s="15" t="s">
        <v>177</v>
      </c>
      <c r="F197" s="10">
        <f>G197+H197+I197</f>
        <v>3278.5</v>
      </c>
      <c r="G197" s="10"/>
      <c r="H197" s="10">
        <v>3278.5</v>
      </c>
      <c r="I197" s="10"/>
      <c r="J197" s="10">
        <f>K197+L197+M197</f>
        <v>5577.5</v>
      </c>
      <c r="K197" s="10"/>
      <c r="L197" s="10">
        <v>5577.5</v>
      </c>
      <c r="M197" s="10"/>
      <c r="N197" s="10">
        <f>O197+P197+Q197</f>
        <v>6295.8</v>
      </c>
      <c r="O197" s="100"/>
      <c r="P197" s="100">
        <v>6295.8</v>
      </c>
      <c r="Q197" s="100"/>
      <c r="R197" s="27"/>
      <c r="S197" s="98"/>
    </row>
    <row r="198" spans="1:19" s="11" customFormat="1" ht="18.75">
      <c r="A198" s="47" t="s">
        <v>227</v>
      </c>
      <c r="B198" s="15" t="s">
        <v>121</v>
      </c>
      <c r="C198" s="15" t="s">
        <v>125</v>
      </c>
      <c r="D198" s="15" t="s">
        <v>117</v>
      </c>
      <c r="E198" s="15" t="s">
        <v>226</v>
      </c>
      <c r="F198" s="10">
        <f>G198+H198+I198</f>
        <v>1950</v>
      </c>
      <c r="G198" s="10"/>
      <c r="H198" s="10">
        <v>1950</v>
      </c>
      <c r="I198" s="10"/>
      <c r="J198" s="10"/>
      <c r="K198" s="10"/>
      <c r="L198" s="10"/>
      <c r="M198" s="10"/>
      <c r="N198" s="10"/>
      <c r="O198" s="100"/>
      <c r="P198" s="100"/>
      <c r="Q198" s="100"/>
      <c r="R198" s="27"/>
      <c r="S198" s="98"/>
    </row>
    <row r="199" spans="1:19" s="11" customFormat="1" ht="37.5">
      <c r="A199" s="47" t="s">
        <v>354</v>
      </c>
      <c r="B199" s="15" t="s">
        <v>121</v>
      </c>
      <c r="C199" s="15" t="s">
        <v>125</v>
      </c>
      <c r="D199" s="15" t="s">
        <v>412</v>
      </c>
      <c r="E199" s="15"/>
      <c r="F199" s="10">
        <f>F200</f>
        <v>8379.9</v>
      </c>
      <c r="G199" s="10">
        <f aca="true" t="shared" si="93" ref="G199:P199">G200</f>
        <v>8379.9</v>
      </c>
      <c r="H199" s="10">
        <f t="shared" si="93"/>
        <v>0</v>
      </c>
      <c r="I199" s="10">
        <f t="shared" si="93"/>
        <v>0</v>
      </c>
      <c r="J199" s="10">
        <f t="shared" si="93"/>
        <v>8379.9</v>
      </c>
      <c r="K199" s="10">
        <f t="shared" si="93"/>
        <v>8379.9</v>
      </c>
      <c r="L199" s="10">
        <f t="shared" si="93"/>
        <v>0</v>
      </c>
      <c r="M199" s="10">
        <f t="shared" si="93"/>
        <v>0</v>
      </c>
      <c r="N199" s="10">
        <f t="shared" si="93"/>
        <v>8379.9</v>
      </c>
      <c r="O199" s="10">
        <f t="shared" si="93"/>
        <v>8379.9</v>
      </c>
      <c r="P199" s="10">
        <f t="shared" si="93"/>
        <v>0</v>
      </c>
      <c r="Q199" s="10">
        <f>Q200</f>
        <v>0</v>
      </c>
      <c r="R199" s="27"/>
      <c r="S199" s="98"/>
    </row>
    <row r="200" spans="1:19" s="11" customFormat="1" ht="18.75">
      <c r="A200" s="47" t="s">
        <v>227</v>
      </c>
      <c r="B200" s="15" t="s">
        <v>121</v>
      </c>
      <c r="C200" s="15" t="s">
        <v>125</v>
      </c>
      <c r="D200" s="15" t="s">
        <v>412</v>
      </c>
      <c r="E200" s="15" t="s">
        <v>226</v>
      </c>
      <c r="F200" s="10">
        <f>G200+H200</f>
        <v>8379.9</v>
      </c>
      <c r="G200" s="10">
        <v>8379.9</v>
      </c>
      <c r="H200" s="10"/>
      <c r="I200" s="10"/>
      <c r="J200" s="10">
        <f>K200+L200+M200</f>
        <v>8379.9</v>
      </c>
      <c r="K200" s="10">
        <v>8379.9</v>
      </c>
      <c r="L200" s="10"/>
      <c r="M200" s="10"/>
      <c r="N200" s="10">
        <f>O200+P200+Q200</f>
        <v>8379.9</v>
      </c>
      <c r="O200" s="100">
        <v>8379.9</v>
      </c>
      <c r="P200" s="100"/>
      <c r="Q200" s="100"/>
      <c r="R200" s="27"/>
      <c r="S200" s="98"/>
    </row>
    <row r="201" spans="1:19" s="11" customFormat="1" ht="75">
      <c r="A201" s="47" t="s">
        <v>353</v>
      </c>
      <c r="B201" s="15" t="s">
        <v>121</v>
      </c>
      <c r="C201" s="15" t="s">
        <v>125</v>
      </c>
      <c r="D201" s="15" t="s">
        <v>351</v>
      </c>
      <c r="E201" s="15"/>
      <c r="F201" s="10">
        <f>F202</f>
        <v>1522.7</v>
      </c>
      <c r="G201" s="10">
        <f aca="true" t="shared" si="94" ref="G201:Q201">G202</f>
        <v>1477</v>
      </c>
      <c r="H201" s="10">
        <f t="shared" si="94"/>
        <v>45.7</v>
      </c>
      <c r="I201" s="10">
        <f t="shared" si="94"/>
        <v>0</v>
      </c>
      <c r="J201" s="10">
        <f t="shared" si="94"/>
        <v>1522.7</v>
      </c>
      <c r="K201" s="10">
        <f t="shared" si="94"/>
        <v>1477</v>
      </c>
      <c r="L201" s="10">
        <f t="shared" si="94"/>
        <v>45.7</v>
      </c>
      <c r="M201" s="10">
        <f t="shared" si="94"/>
        <v>0</v>
      </c>
      <c r="N201" s="10">
        <f t="shared" si="94"/>
        <v>1522.7</v>
      </c>
      <c r="O201" s="10">
        <f t="shared" si="94"/>
        <v>1477</v>
      </c>
      <c r="P201" s="10">
        <f t="shared" si="94"/>
        <v>45.7</v>
      </c>
      <c r="Q201" s="10">
        <f t="shared" si="94"/>
        <v>0</v>
      </c>
      <c r="R201" s="27"/>
      <c r="S201" s="98"/>
    </row>
    <row r="202" spans="1:19" s="11" customFormat="1" ht="18.75">
      <c r="A202" s="47" t="s">
        <v>227</v>
      </c>
      <c r="B202" s="15" t="s">
        <v>121</v>
      </c>
      <c r="C202" s="15" t="s">
        <v>125</v>
      </c>
      <c r="D202" s="15" t="s">
        <v>351</v>
      </c>
      <c r="E202" s="15" t="s">
        <v>226</v>
      </c>
      <c r="F202" s="10">
        <f>G202+H202+I202</f>
        <v>1522.7</v>
      </c>
      <c r="G202" s="10">
        <v>1477</v>
      </c>
      <c r="H202" s="10">
        <v>45.7</v>
      </c>
      <c r="I202" s="10"/>
      <c r="J202" s="10">
        <f>K202+L202+M202</f>
        <v>1522.7</v>
      </c>
      <c r="K202" s="10">
        <v>1477</v>
      </c>
      <c r="L202" s="10">
        <v>45.7</v>
      </c>
      <c r="M202" s="10">
        <v>0</v>
      </c>
      <c r="N202" s="10">
        <f>O202+P202+Q202</f>
        <v>1522.7</v>
      </c>
      <c r="O202" s="100">
        <v>1477</v>
      </c>
      <c r="P202" s="100">
        <v>45.7</v>
      </c>
      <c r="Q202" s="100"/>
      <c r="R202" s="27"/>
      <c r="S202" s="98"/>
    </row>
    <row r="203" spans="1:19" s="11" customFormat="1" ht="18.75">
      <c r="A203" s="48" t="s">
        <v>169</v>
      </c>
      <c r="B203" s="12" t="s">
        <v>121</v>
      </c>
      <c r="C203" s="12" t="s">
        <v>170</v>
      </c>
      <c r="D203" s="12"/>
      <c r="E203" s="12"/>
      <c r="F203" s="13">
        <f aca="true" t="shared" si="95" ref="F203:Q203">F217+F204</f>
        <v>2351.1</v>
      </c>
      <c r="G203" s="13">
        <f t="shared" si="95"/>
        <v>2104.2</v>
      </c>
      <c r="H203" s="13">
        <f t="shared" si="95"/>
        <v>246.89999999999998</v>
      </c>
      <c r="I203" s="13">
        <f t="shared" si="95"/>
        <v>0</v>
      </c>
      <c r="J203" s="13">
        <f t="shared" si="95"/>
        <v>1151.1000000000001</v>
      </c>
      <c r="K203" s="13">
        <f t="shared" si="95"/>
        <v>1024.2</v>
      </c>
      <c r="L203" s="13">
        <f t="shared" si="95"/>
        <v>126.9</v>
      </c>
      <c r="M203" s="13">
        <f t="shared" si="95"/>
        <v>0</v>
      </c>
      <c r="N203" s="13">
        <f t="shared" si="95"/>
        <v>1351.1000000000001</v>
      </c>
      <c r="O203" s="13">
        <f t="shared" si="95"/>
        <v>1204.2</v>
      </c>
      <c r="P203" s="13">
        <f t="shared" si="95"/>
        <v>146.89999999999998</v>
      </c>
      <c r="Q203" s="13">
        <f t="shared" si="95"/>
        <v>0</v>
      </c>
      <c r="R203" s="27"/>
      <c r="S203" s="98"/>
    </row>
    <row r="204" spans="1:19" s="11" customFormat="1" ht="37.5">
      <c r="A204" s="47" t="s">
        <v>508</v>
      </c>
      <c r="B204" s="15" t="s">
        <v>121</v>
      </c>
      <c r="C204" s="15" t="s">
        <v>170</v>
      </c>
      <c r="D204" s="40" t="s">
        <v>249</v>
      </c>
      <c r="E204" s="15"/>
      <c r="F204" s="10">
        <f aca="true" t="shared" si="96" ref="F204:Q204">F211+F205</f>
        <v>2343.9</v>
      </c>
      <c r="G204" s="10">
        <f t="shared" si="96"/>
        <v>2104.2</v>
      </c>
      <c r="H204" s="10">
        <f t="shared" si="96"/>
        <v>239.7</v>
      </c>
      <c r="I204" s="10">
        <f t="shared" si="96"/>
        <v>0</v>
      </c>
      <c r="J204" s="10">
        <f t="shared" si="96"/>
        <v>1143.9</v>
      </c>
      <c r="K204" s="10">
        <f t="shared" si="96"/>
        <v>1024.2</v>
      </c>
      <c r="L204" s="10">
        <f t="shared" si="96"/>
        <v>119.7</v>
      </c>
      <c r="M204" s="10">
        <f t="shared" si="96"/>
        <v>0</v>
      </c>
      <c r="N204" s="10">
        <f t="shared" si="96"/>
        <v>1343.9</v>
      </c>
      <c r="O204" s="10">
        <f t="shared" si="96"/>
        <v>1204.2</v>
      </c>
      <c r="P204" s="10">
        <f t="shared" si="96"/>
        <v>139.7</v>
      </c>
      <c r="Q204" s="10">
        <f t="shared" si="96"/>
        <v>0</v>
      </c>
      <c r="R204" s="27"/>
      <c r="S204" s="98"/>
    </row>
    <row r="205" spans="1:19" s="11" customFormat="1" ht="56.25">
      <c r="A205" s="47" t="s">
        <v>509</v>
      </c>
      <c r="B205" s="15" t="s">
        <v>121</v>
      </c>
      <c r="C205" s="15" t="s">
        <v>170</v>
      </c>
      <c r="D205" s="30" t="s">
        <v>313</v>
      </c>
      <c r="E205" s="15"/>
      <c r="F205" s="10">
        <f>F206</f>
        <v>1550</v>
      </c>
      <c r="G205" s="10">
        <f aca="true" t="shared" si="97" ref="G205:Q205">G206</f>
        <v>1350</v>
      </c>
      <c r="H205" s="10">
        <f t="shared" si="97"/>
        <v>200</v>
      </c>
      <c r="I205" s="10">
        <f t="shared" si="97"/>
        <v>0</v>
      </c>
      <c r="J205" s="10">
        <f t="shared" si="97"/>
        <v>350</v>
      </c>
      <c r="K205" s="10">
        <f t="shared" si="97"/>
        <v>270</v>
      </c>
      <c r="L205" s="10">
        <f t="shared" si="97"/>
        <v>80</v>
      </c>
      <c r="M205" s="10">
        <f t="shared" si="97"/>
        <v>0</v>
      </c>
      <c r="N205" s="10">
        <f t="shared" si="97"/>
        <v>550</v>
      </c>
      <c r="O205" s="10">
        <f t="shared" si="97"/>
        <v>450</v>
      </c>
      <c r="P205" s="10">
        <f t="shared" si="97"/>
        <v>100</v>
      </c>
      <c r="Q205" s="10">
        <f t="shared" si="97"/>
        <v>0</v>
      </c>
      <c r="R205" s="27"/>
      <c r="S205" s="98"/>
    </row>
    <row r="206" spans="1:19" s="11" customFormat="1" ht="23.25" customHeight="1">
      <c r="A206" s="47" t="s">
        <v>529</v>
      </c>
      <c r="B206" s="15" t="s">
        <v>121</v>
      </c>
      <c r="C206" s="15" t="s">
        <v>170</v>
      </c>
      <c r="D206" s="40" t="s">
        <v>581</v>
      </c>
      <c r="E206" s="15"/>
      <c r="F206" s="10">
        <f>F209+F207</f>
        <v>1550</v>
      </c>
      <c r="G206" s="10">
        <f aca="true" t="shared" si="98" ref="G206:Q206">G209+G207</f>
        <v>1350</v>
      </c>
      <c r="H206" s="10">
        <f t="shared" si="98"/>
        <v>200</v>
      </c>
      <c r="I206" s="10">
        <f t="shared" si="98"/>
        <v>0</v>
      </c>
      <c r="J206" s="10">
        <f t="shared" si="98"/>
        <v>350</v>
      </c>
      <c r="K206" s="10">
        <f t="shared" si="98"/>
        <v>270</v>
      </c>
      <c r="L206" s="10">
        <f t="shared" si="98"/>
        <v>80</v>
      </c>
      <c r="M206" s="10">
        <f t="shared" si="98"/>
        <v>0</v>
      </c>
      <c r="N206" s="10">
        <f t="shared" si="98"/>
        <v>550</v>
      </c>
      <c r="O206" s="10">
        <f t="shared" si="98"/>
        <v>450</v>
      </c>
      <c r="P206" s="10">
        <f t="shared" si="98"/>
        <v>100</v>
      </c>
      <c r="Q206" s="10">
        <f t="shared" si="98"/>
        <v>0</v>
      </c>
      <c r="R206" s="27"/>
      <c r="S206" s="98"/>
    </row>
    <row r="207" spans="1:19" s="11" customFormat="1" ht="23.25" customHeight="1">
      <c r="A207" s="47" t="s">
        <v>563</v>
      </c>
      <c r="B207" s="15" t="s">
        <v>121</v>
      </c>
      <c r="C207" s="15" t="s">
        <v>170</v>
      </c>
      <c r="D207" s="40" t="s">
        <v>583</v>
      </c>
      <c r="E207" s="15"/>
      <c r="F207" s="10">
        <f>F208</f>
        <v>50</v>
      </c>
      <c r="G207" s="10">
        <f aca="true" t="shared" si="99" ref="G207:Q207">G208</f>
        <v>0</v>
      </c>
      <c r="H207" s="10">
        <f t="shared" si="99"/>
        <v>50</v>
      </c>
      <c r="I207" s="10">
        <f t="shared" si="99"/>
        <v>0</v>
      </c>
      <c r="J207" s="10">
        <f t="shared" si="99"/>
        <v>50</v>
      </c>
      <c r="K207" s="10">
        <f t="shared" si="99"/>
        <v>0</v>
      </c>
      <c r="L207" s="10">
        <f t="shared" si="99"/>
        <v>50</v>
      </c>
      <c r="M207" s="10">
        <f t="shared" si="99"/>
        <v>0</v>
      </c>
      <c r="N207" s="10">
        <f t="shared" si="99"/>
        <v>50</v>
      </c>
      <c r="O207" s="10">
        <f t="shared" si="99"/>
        <v>0</v>
      </c>
      <c r="P207" s="10">
        <f t="shared" si="99"/>
        <v>50</v>
      </c>
      <c r="Q207" s="10">
        <f t="shared" si="99"/>
        <v>0</v>
      </c>
      <c r="R207" s="27"/>
      <c r="S207" s="98"/>
    </row>
    <row r="208" spans="1:19" s="11" customFormat="1" ht="42.75" customHeight="1">
      <c r="A208" s="47" t="s">
        <v>92</v>
      </c>
      <c r="B208" s="15" t="s">
        <v>121</v>
      </c>
      <c r="C208" s="15" t="s">
        <v>170</v>
      </c>
      <c r="D208" s="40" t="s">
        <v>583</v>
      </c>
      <c r="E208" s="15" t="s">
        <v>177</v>
      </c>
      <c r="F208" s="10">
        <f>G208+H208+I208</f>
        <v>50</v>
      </c>
      <c r="G208" s="10"/>
      <c r="H208" s="10">
        <v>50</v>
      </c>
      <c r="I208" s="10"/>
      <c r="J208" s="10">
        <f>K208+L208+M208</f>
        <v>50</v>
      </c>
      <c r="K208" s="10"/>
      <c r="L208" s="10">
        <v>50</v>
      </c>
      <c r="M208" s="10"/>
      <c r="N208" s="10">
        <f>O208+P208+Q208</f>
        <v>50</v>
      </c>
      <c r="O208" s="10"/>
      <c r="P208" s="10">
        <v>50</v>
      </c>
      <c r="Q208" s="10"/>
      <c r="R208" s="27"/>
      <c r="S208" s="98"/>
    </row>
    <row r="209" spans="1:19" s="11" customFormat="1" ht="18.75">
      <c r="A209" s="47" t="s">
        <v>528</v>
      </c>
      <c r="B209" s="15" t="s">
        <v>121</v>
      </c>
      <c r="C209" s="15" t="s">
        <v>170</v>
      </c>
      <c r="D209" s="40" t="s">
        <v>582</v>
      </c>
      <c r="E209" s="15"/>
      <c r="F209" s="10">
        <f>F210</f>
        <v>1500</v>
      </c>
      <c r="G209" s="10">
        <f aca="true" t="shared" si="100" ref="G209:Q209">G210</f>
        <v>1350</v>
      </c>
      <c r="H209" s="10">
        <f t="shared" si="100"/>
        <v>150</v>
      </c>
      <c r="I209" s="10">
        <f t="shared" si="100"/>
        <v>0</v>
      </c>
      <c r="J209" s="10">
        <f t="shared" si="100"/>
        <v>300</v>
      </c>
      <c r="K209" s="10">
        <f t="shared" si="100"/>
        <v>270</v>
      </c>
      <c r="L209" s="10">
        <f t="shared" si="100"/>
        <v>30</v>
      </c>
      <c r="M209" s="10">
        <f t="shared" si="100"/>
        <v>0</v>
      </c>
      <c r="N209" s="10">
        <f t="shared" si="100"/>
        <v>500</v>
      </c>
      <c r="O209" s="10">
        <f t="shared" si="100"/>
        <v>450</v>
      </c>
      <c r="P209" s="10">
        <f t="shared" si="100"/>
        <v>50</v>
      </c>
      <c r="Q209" s="10">
        <f t="shared" si="100"/>
        <v>0</v>
      </c>
      <c r="R209" s="27"/>
      <c r="S209" s="98"/>
    </row>
    <row r="210" spans="1:19" s="11" customFormat="1" ht="37.5">
      <c r="A210" s="47" t="s">
        <v>92</v>
      </c>
      <c r="B210" s="15" t="s">
        <v>121</v>
      </c>
      <c r="C210" s="15" t="s">
        <v>170</v>
      </c>
      <c r="D210" s="40" t="s">
        <v>582</v>
      </c>
      <c r="E210" s="15" t="s">
        <v>177</v>
      </c>
      <c r="F210" s="10">
        <f>G210+H210+I210</f>
        <v>1500</v>
      </c>
      <c r="G210" s="10">
        <v>1350</v>
      </c>
      <c r="H210" s="10">
        <v>150</v>
      </c>
      <c r="I210" s="10"/>
      <c r="J210" s="10">
        <f>K210+L210+M210</f>
        <v>300</v>
      </c>
      <c r="K210" s="10">
        <v>270</v>
      </c>
      <c r="L210" s="10">
        <v>30</v>
      </c>
      <c r="M210" s="10"/>
      <c r="N210" s="10">
        <f>O210+P210+Q210</f>
        <v>500</v>
      </c>
      <c r="O210" s="18">
        <v>450</v>
      </c>
      <c r="P210" s="18">
        <v>50</v>
      </c>
      <c r="Q210" s="10"/>
      <c r="R210" s="27"/>
      <c r="S210" s="98"/>
    </row>
    <row r="211" spans="1:19" s="11" customFormat="1" ht="38.25" customHeight="1">
      <c r="A211" s="47" t="s">
        <v>622</v>
      </c>
      <c r="B211" s="15" t="s">
        <v>121</v>
      </c>
      <c r="C211" s="15" t="s">
        <v>170</v>
      </c>
      <c r="D211" s="40" t="s">
        <v>347</v>
      </c>
      <c r="E211" s="15"/>
      <c r="F211" s="10">
        <f>F212</f>
        <v>793.9000000000001</v>
      </c>
      <c r="G211" s="10">
        <f aca="true" t="shared" si="101" ref="G211:Q211">G212</f>
        <v>754.2</v>
      </c>
      <c r="H211" s="10">
        <f t="shared" si="101"/>
        <v>39.7</v>
      </c>
      <c r="I211" s="10">
        <f t="shared" si="101"/>
        <v>0</v>
      </c>
      <c r="J211" s="10">
        <f t="shared" si="101"/>
        <v>793.9000000000001</v>
      </c>
      <c r="K211" s="10">
        <f t="shared" si="101"/>
        <v>754.2</v>
      </c>
      <c r="L211" s="10">
        <f t="shared" si="101"/>
        <v>39.7</v>
      </c>
      <c r="M211" s="10">
        <f t="shared" si="101"/>
        <v>0</v>
      </c>
      <c r="N211" s="10">
        <f t="shared" si="101"/>
        <v>793.9000000000001</v>
      </c>
      <c r="O211" s="10">
        <f t="shared" si="101"/>
        <v>754.2</v>
      </c>
      <c r="P211" s="10">
        <f t="shared" si="101"/>
        <v>39.7</v>
      </c>
      <c r="Q211" s="10">
        <f t="shared" si="101"/>
        <v>0</v>
      </c>
      <c r="R211" s="27"/>
      <c r="S211" s="98"/>
    </row>
    <row r="212" spans="1:19" s="11" customFormat="1" ht="38.25" customHeight="1">
      <c r="A212" s="47" t="s">
        <v>348</v>
      </c>
      <c r="B212" s="15" t="s">
        <v>121</v>
      </c>
      <c r="C212" s="15" t="s">
        <v>170</v>
      </c>
      <c r="D212" s="40" t="s">
        <v>525</v>
      </c>
      <c r="E212" s="15"/>
      <c r="F212" s="10">
        <f>F215+F213</f>
        <v>793.9000000000001</v>
      </c>
      <c r="G212" s="10">
        <f aca="true" t="shared" si="102" ref="G212:Q212">G215+G213</f>
        <v>754.2</v>
      </c>
      <c r="H212" s="10">
        <f t="shared" si="102"/>
        <v>39.7</v>
      </c>
      <c r="I212" s="10">
        <f t="shared" si="102"/>
        <v>0</v>
      </c>
      <c r="J212" s="10">
        <f t="shared" si="102"/>
        <v>793.9000000000001</v>
      </c>
      <c r="K212" s="10">
        <f t="shared" si="102"/>
        <v>754.2</v>
      </c>
      <c r="L212" s="10">
        <f t="shared" si="102"/>
        <v>39.7</v>
      </c>
      <c r="M212" s="10">
        <f t="shared" si="102"/>
        <v>0</v>
      </c>
      <c r="N212" s="10">
        <f t="shared" si="102"/>
        <v>793.9000000000001</v>
      </c>
      <c r="O212" s="10">
        <f t="shared" si="102"/>
        <v>754.2</v>
      </c>
      <c r="P212" s="10">
        <f t="shared" si="102"/>
        <v>39.7</v>
      </c>
      <c r="Q212" s="10">
        <f t="shared" si="102"/>
        <v>0</v>
      </c>
      <c r="R212" s="27"/>
      <c r="S212" s="98"/>
    </row>
    <row r="213" spans="1:19" s="11" customFormat="1" ht="56.25" hidden="1">
      <c r="A213" s="47" t="s">
        <v>429</v>
      </c>
      <c r="B213" s="15" t="s">
        <v>121</v>
      </c>
      <c r="C213" s="15" t="s">
        <v>170</v>
      </c>
      <c r="D213" s="40" t="s">
        <v>526</v>
      </c>
      <c r="E213" s="15"/>
      <c r="F213" s="10">
        <f>F214</f>
        <v>0</v>
      </c>
      <c r="G213" s="10">
        <f aca="true" t="shared" si="103" ref="G213:N213">G214</f>
        <v>0</v>
      </c>
      <c r="H213" s="10">
        <f t="shared" si="103"/>
        <v>0</v>
      </c>
      <c r="I213" s="10">
        <f t="shared" si="103"/>
        <v>0</v>
      </c>
      <c r="J213" s="10">
        <f t="shared" si="103"/>
        <v>0</v>
      </c>
      <c r="K213" s="10">
        <f t="shared" si="103"/>
        <v>0</v>
      </c>
      <c r="L213" s="10">
        <f t="shared" si="103"/>
        <v>0</v>
      </c>
      <c r="M213" s="10">
        <f t="shared" si="103"/>
        <v>0</v>
      </c>
      <c r="N213" s="10">
        <f t="shared" si="103"/>
        <v>0</v>
      </c>
      <c r="O213" s="10"/>
      <c r="P213" s="10"/>
      <c r="Q213" s="10"/>
      <c r="R213" s="27"/>
      <c r="S213" s="98"/>
    </row>
    <row r="214" spans="1:19" s="11" customFormat="1" ht="56.25" hidden="1">
      <c r="A214" s="47" t="s">
        <v>428</v>
      </c>
      <c r="B214" s="15" t="s">
        <v>121</v>
      </c>
      <c r="C214" s="15" t="s">
        <v>170</v>
      </c>
      <c r="D214" s="40" t="s">
        <v>526</v>
      </c>
      <c r="E214" s="15" t="s">
        <v>427</v>
      </c>
      <c r="F214" s="10">
        <f>G214+I214+H214</f>
        <v>0</v>
      </c>
      <c r="G214" s="10"/>
      <c r="H214" s="10"/>
      <c r="I214" s="10"/>
      <c r="J214" s="10">
        <f>K214+M214+L214</f>
        <v>0</v>
      </c>
      <c r="K214" s="10"/>
      <c r="L214" s="10"/>
      <c r="M214" s="10"/>
      <c r="N214" s="10">
        <f>O214+Q214+P214</f>
        <v>0</v>
      </c>
      <c r="O214" s="10"/>
      <c r="P214" s="10"/>
      <c r="Q214" s="10"/>
      <c r="R214" s="27"/>
      <c r="S214" s="98"/>
    </row>
    <row r="215" spans="1:19" s="11" customFormat="1" ht="37.5">
      <c r="A215" s="47" t="s">
        <v>647</v>
      </c>
      <c r="B215" s="15" t="s">
        <v>121</v>
      </c>
      <c r="C215" s="15" t="s">
        <v>170</v>
      </c>
      <c r="D215" s="40" t="s">
        <v>527</v>
      </c>
      <c r="E215" s="15"/>
      <c r="F215" s="10">
        <f>F216</f>
        <v>793.9000000000001</v>
      </c>
      <c r="G215" s="10">
        <f aca="true" t="shared" si="104" ref="G215:Q215">G216</f>
        <v>754.2</v>
      </c>
      <c r="H215" s="10">
        <f t="shared" si="104"/>
        <v>39.7</v>
      </c>
      <c r="I215" s="10">
        <f t="shared" si="104"/>
        <v>0</v>
      </c>
      <c r="J215" s="10">
        <f t="shared" si="104"/>
        <v>793.9000000000001</v>
      </c>
      <c r="K215" s="10">
        <f t="shared" si="104"/>
        <v>754.2</v>
      </c>
      <c r="L215" s="10">
        <f t="shared" si="104"/>
        <v>39.7</v>
      </c>
      <c r="M215" s="10">
        <f t="shared" si="104"/>
        <v>0</v>
      </c>
      <c r="N215" s="10">
        <f t="shared" si="104"/>
        <v>793.9000000000001</v>
      </c>
      <c r="O215" s="10">
        <f t="shared" si="104"/>
        <v>754.2</v>
      </c>
      <c r="P215" s="10">
        <f t="shared" si="104"/>
        <v>39.7</v>
      </c>
      <c r="Q215" s="10">
        <f t="shared" si="104"/>
        <v>0</v>
      </c>
      <c r="R215" s="27"/>
      <c r="S215" s="98"/>
    </row>
    <row r="216" spans="1:19" s="11" customFormat="1" ht="56.25">
      <c r="A216" s="47" t="s">
        <v>428</v>
      </c>
      <c r="B216" s="15" t="s">
        <v>121</v>
      </c>
      <c r="C216" s="15" t="s">
        <v>170</v>
      </c>
      <c r="D216" s="40" t="s">
        <v>527</v>
      </c>
      <c r="E216" s="15" t="s">
        <v>427</v>
      </c>
      <c r="F216" s="10">
        <f>G216+I216+H216</f>
        <v>793.9000000000001</v>
      </c>
      <c r="G216" s="10">
        <v>754.2</v>
      </c>
      <c r="H216" s="10">
        <v>39.7</v>
      </c>
      <c r="I216" s="10"/>
      <c r="J216" s="10">
        <f>K216+M216+L216</f>
        <v>793.9000000000001</v>
      </c>
      <c r="K216" s="10">
        <v>754.2</v>
      </c>
      <c r="L216" s="10">
        <v>39.7</v>
      </c>
      <c r="M216" s="10"/>
      <c r="N216" s="10">
        <f>O216+Q216+P216</f>
        <v>793.9000000000001</v>
      </c>
      <c r="O216" s="100">
        <v>754.2</v>
      </c>
      <c r="P216" s="100">
        <v>39.7</v>
      </c>
      <c r="Q216" s="100"/>
      <c r="R216" s="27"/>
      <c r="S216" s="98"/>
    </row>
    <row r="217" spans="1:19" s="11" customFormat="1" ht="18.75">
      <c r="A217" s="47" t="s">
        <v>341</v>
      </c>
      <c r="B217" s="15" t="s">
        <v>121</v>
      </c>
      <c r="C217" s="15" t="s">
        <v>170</v>
      </c>
      <c r="D217" s="30" t="s">
        <v>237</v>
      </c>
      <c r="E217" s="15"/>
      <c r="F217" s="10">
        <f>F218</f>
        <v>7.2</v>
      </c>
      <c r="G217" s="10">
        <f aca="true" t="shared" si="105" ref="G217:Q217">G218</f>
        <v>0</v>
      </c>
      <c r="H217" s="10">
        <f t="shared" si="105"/>
        <v>7.2</v>
      </c>
      <c r="I217" s="10">
        <f t="shared" si="105"/>
        <v>0</v>
      </c>
      <c r="J217" s="10">
        <f t="shared" si="105"/>
        <v>7.2</v>
      </c>
      <c r="K217" s="10">
        <f t="shared" si="105"/>
        <v>0</v>
      </c>
      <c r="L217" s="10">
        <f t="shared" si="105"/>
        <v>7.2</v>
      </c>
      <c r="M217" s="10">
        <f t="shared" si="105"/>
        <v>0</v>
      </c>
      <c r="N217" s="10">
        <f t="shared" si="105"/>
        <v>7.2</v>
      </c>
      <c r="O217" s="10">
        <f t="shared" si="105"/>
        <v>0</v>
      </c>
      <c r="P217" s="10">
        <f t="shared" si="105"/>
        <v>7.2</v>
      </c>
      <c r="Q217" s="10">
        <f t="shared" si="105"/>
        <v>0</v>
      </c>
      <c r="R217" s="27"/>
      <c r="S217" s="98"/>
    </row>
    <row r="218" spans="1:19" s="11" customFormat="1" ht="37.5">
      <c r="A218" s="47" t="s">
        <v>233</v>
      </c>
      <c r="B218" s="15" t="s">
        <v>121</v>
      </c>
      <c r="C218" s="15" t="s">
        <v>170</v>
      </c>
      <c r="D218" s="30" t="s">
        <v>66</v>
      </c>
      <c r="E218" s="15"/>
      <c r="F218" s="10">
        <f>F219</f>
        <v>7.2</v>
      </c>
      <c r="G218" s="10">
        <f aca="true" t="shared" si="106" ref="G218:Q219">G219</f>
        <v>0</v>
      </c>
      <c r="H218" s="10">
        <f t="shared" si="106"/>
        <v>7.2</v>
      </c>
      <c r="I218" s="10">
        <f t="shared" si="106"/>
        <v>0</v>
      </c>
      <c r="J218" s="10">
        <f t="shared" si="106"/>
        <v>7.2</v>
      </c>
      <c r="K218" s="10">
        <f t="shared" si="106"/>
        <v>0</v>
      </c>
      <c r="L218" s="10">
        <f t="shared" si="106"/>
        <v>7.2</v>
      </c>
      <c r="M218" s="10">
        <f t="shared" si="106"/>
        <v>0</v>
      </c>
      <c r="N218" s="10">
        <f t="shared" si="106"/>
        <v>7.2</v>
      </c>
      <c r="O218" s="10">
        <f t="shared" si="106"/>
        <v>0</v>
      </c>
      <c r="P218" s="10">
        <f t="shared" si="106"/>
        <v>7.2</v>
      </c>
      <c r="Q218" s="10">
        <f t="shared" si="106"/>
        <v>0</v>
      </c>
      <c r="R218" s="27"/>
      <c r="S218" s="98"/>
    </row>
    <row r="219" spans="1:19" s="11" customFormat="1" ht="61.5" customHeight="1">
      <c r="A219" s="47" t="s">
        <v>590</v>
      </c>
      <c r="B219" s="15" t="s">
        <v>121</v>
      </c>
      <c r="C219" s="15" t="s">
        <v>170</v>
      </c>
      <c r="D219" s="30" t="s">
        <v>101</v>
      </c>
      <c r="E219" s="15"/>
      <c r="F219" s="10">
        <f>F220</f>
        <v>7.2</v>
      </c>
      <c r="G219" s="10">
        <f t="shared" si="106"/>
        <v>0</v>
      </c>
      <c r="H219" s="10">
        <f t="shared" si="106"/>
        <v>7.2</v>
      </c>
      <c r="I219" s="10">
        <f t="shared" si="106"/>
        <v>0</v>
      </c>
      <c r="J219" s="10">
        <f t="shared" si="106"/>
        <v>7.2</v>
      </c>
      <c r="K219" s="10">
        <f t="shared" si="106"/>
        <v>0</v>
      </c>
      <c r="L219" s="10">
        <f t="shared" si="106"/>
        <v>7.2</v>
      </c>
      <c r="M219" s="10">
        <f t="shared" si="106"/>
        <v>0</v>
      </c>
      <c r="N219" s="10">
        <f t="shared" si="106"/>
        <v>7.2</v>
      </c>
      <c r="O219" s="10">
        <f t="shared" si="106"/>
        <v>0</v>
      </c>
      <c r="P219" s="10">
        <f t="shared" si="106"/>
        <v>7.2</v>
      </c>
      <c r="Q219" s="10">
        <f t="shared" si="106"/>
        <v>0</v>
      </c>
      <c r="R219" s="27"/>
      <c r="S219" s="98"/>
    </row>
    <row r="220" spans="1:19" s="11" customFormat="1" ht="21.75" customHeight="1">
      <c r="A220" s="47" t="s">
        <v>227</v>
      </c>
      <c r="B220" s="15" t="s">
        <v>121</v>
      </c>
      <c r="C220" s="15" t="s">
        <v>170</v>
      </c>
      <c r="D220" s="30" t="s">
        <v>101</v>
      </c>
      <c r="E220" s="15" t="s">
        <v>226</v>
      </c>
      <c r="F220" s="10">
        <f>G220+H220+I220</f>
        <v>7.2</v>
      </c>
      <c r="G220" s="10"/>
      <c r="H220" s="10">
        <v>7.2</v>
      </c>
      <c r="I220" s="10"/>
      <c r="J220" s="10">
        <f>K220+L220+M220</f>
        <v>7.2</v>
      </c>
      <c r="K220" s="10"/>
      <c r="L220" s="10">
        <v>7.2</v>
      </c>
      <c r="M220" s="10"/>
      <c r="N220" s="10">
        <f>O220+P220+Q220</f>
        <v>7.2</v>
      </c>
      <c r="O220" s="100"/>
      <c r="P220" s="100">
        <v>7.2</v>
      </c>
      <c r="Q220" s="100"/>
      <c r="R220" s="27"/>
      <c r="S220" s="98"/>
    </row>
    <row r="221" spans="1:19" s="11" customFormat="1" ht="18.75">
      <c r="A221" s="48" t="s">
        <v>164</v>
      </c>
      <c r="B221" s="12" t="s">
        <v>128</v>
      </c>
      <c r="C221" s="12" t="s">
        <v>405</v>
      </c>
      <c r="D221" s="121"/>
      <c r="E221" s="12"/>
      <c r="F221" s="13">
        <f aca="true" t="shared" si="107" ref="F221:Q221">F222+F230+F243</f>
        <v>2196.7</v>
      </c>
      <c r="G221" s="13">
        <f t="shared" si="107"/>
        <v>1600.6</v>
      </c>
      <c r="H221" s="13">
        <f t="shared" si="107"/>
        <v>418.2</v>
      </c>
      <c r="I221" s="13">
        <f t="shared" si="107"/>
        <v>177.9</v>
      </c>
      <c r="J221" s="13">
        <f t="shared" si="107"/>
        <v>2122.8</v>
      </c>
      <c r="K221" s="13">
        <f t="shared" si="107"/>
        <v>1145.3</v>
      </c>
      <c r="L221" s="13">
        <f t="shared" si="107"/>
        <v>850.2</v>
      </c>
      <c r="M221" s="13">
        <f t="shared" si="107"/>
        <v>127.3</v>
      </c>
      <c r="N221" s="13">
        <f t="shared" si="107"/>
        <v>2222.8</v>
      </c>
      <c r="O221" s="13">
        <f t="shared" si="107"/>
        <v>1145.3</v>
      </c>
      <c r="P221" s="13">
        <f t="shared" si="107"/>
        <v>950.2</v>
      </c>
      <c r="Q221" s="13">
        <f t="shared" si="107"/>
        <v>127.3</v>
      </c>
      <c r="R221" s="27"/>
      <c r="S221" s="98"/>
    </row>
    <row r="222" spans="1:19" s="11" customFormat="1" ht="18.75">
      <c r="A222" s="48" t="s">
        <v>165</v>
      </c>
      <c r="B222" s="12" t="s">
        <v>128</v>
      </c>
      <c r="C222" s="12" t="s">
        <v>120</v>
      </c>
      <c r="D222" s="121"/>
      <c r="E222" s="12"/>
      <c r="F222" s="13">
        <f>F227+F223</f>
        <v>210.2</v>
      </c>
      <c r="G222" s="13">
        <f aca="true" t="shared" si="108" ref="G222:Q222">G227+G223</f>
        <v>0</v>
      </c>
      <c r="H222" s="13">
        <f t="shared" si="108"/>
        <v>210.2</v>
      </c>
      <c r="I222" s="13">
        <f t="shared" si="108"/>
        <v>0</v>
      </c>
      <c r="J222" s="13">
        <f t="shared" si="108"/>
        <v>710.2</v>
      </c>
      <c r="K222" s="13">
        <f t="shared" si="108"/>
        <v>0</v>
      </c>
      <c r="L222" s="13">
        <f t="shared" si="108"/>
        <v>710.2</v>
      </c>
      <c r="M222" s="13">
        <f t="shared" si="108"/>
        <v>0</v>
      </c>
      <c r="N222" s="13">
        <f t="shared" si="108"/>
        <v>710.2</v>
      </c>
      <c r="O222" s="13">
        <f t="shared" si="108"/>
        <v>0</v>
      </c>
      <c r="P222" s="13">
        <f t="shared" si="108"/>
        <v>710.2</v>
      </c>
      <c r="Q222" s="13">
        <f t="shared" si="108"/>
        <v>0</v>
      </c>
      <c r="R222" s="27"/>
      <c r="S222" s="98"/>
    </row>
    <row r="223" spans="1:19" s="11" customFormat="1" ht="56.25">
      <c r="A223" s="47" t="s">
        <v>515</v>
      </c>
      <c r="B223" s="15" t="s">
        <v>128</v>
      </c>
      <c r="C223" s="15" t="s">
        <v>120</v>
      </c>
      <c r="D223" s="15" t="s">
        <v>277</v>
      </c>
      <c r="E223" s="15"/>
      <c r="F223" s="10">
        <f>F224</f>
        <v>0</v>
      </c>
      <c r="G223" s="10">
        <f aca="true" t="shared" si="109" ref="G223:Q225">G224</f>
        <v>0</v>
      </c>
      <c r="H223" s="10">
        <f t="shared" si="109"/>
        <v>0</v>
      </c>
      <c r="I223" s="10">
        <f t="shared" si="109"/>
        <v>0</v>
      </c>
      <c r="J223" s="10">
        <f t="shared" si="109"/>
        <v>500</v>
      </c>
      <c r="K223" s="10">
        <f t="shared" si="109"/>
        <v>0</v>
      </c>
      <c r="L223" s="10">
        <f t="shared" si="109"/>
        <v>500</v>
      </c>
      <c r="M223" s="10">
        <f t="shared" si="109"/>
        <v>0</v>
      </c>
      <c r="N223" s="10">
        <f t="shared" si="109"/>
        <v>500</v>
      </c>
      <c r="O223" s="10">
        <f t="shared" si="109"/>
        <v>0</v>
      </c>
      <c r="P223" s="10">
        <f t="shared" si="109"/>
        <v>500</v>
      </c>
      <c r="Q223" s="10">
        <f t="shared" si="109"/>
        <v>0</v>
      </c>
      <c r="R223" s="27"/>
      <c r="S223" s="98"/>
    </row>
    <row r="224" spans="1:19" s="11" customFormat="1" ht="27.75" customHeight="1">
      <c r="A224" s="47" t="s">
        <v>575</v>
      </c>
      <c r="B224" s="15" t="s">
        <v>128</v>
      </c>
      <c r="C224" s="15" t="s">
        <v>120</v>
      </c>
      <c r="D224" s="15" t="s">
        <v>27</v>
      </c>
      <c r="E224" s="15"/>
      <c r="F224" s="10">
        <f>F225</f>
        <v>0</v>
      </c>
      <c r="G224" s="10">
        <f t="shared" si="109"/>
        <v>0</v>
      </c>
      <c r="H224" s="10">
        <f t="shared" si="109"/>
        <v>0</v>
      </c>
      <c r="I224" s="10">
        <f t="shared" si="109"/>
        <v>0</v>
      </c>
      <c r="J224" s="10">
        <f t="shared" si="109"/>
        <v>500</v>
      </c>
      <c r="K224" s="10">
        <f t="shared" si="109"/>
        <v>0</v>
      </c>
      <c r="L224" s="10">
        <f t="shared" si="109"/>
        <v>500</v>
      </c>
      <c r="M224" s="10">
        <f t="shared" si="109"/>
        <v>0</v>
      </c>
      <c r="N224" s="10">
        <f t="shared" si="109"/>
        <v>500</v>
      </c>
      <c r="O224" s="10">
        <f t="shared" si="109"/>
        <v>0</v>
      </c>
      <c r="P224" s="10">
        <f t="shared" si="109"/>
        <v>500</v>
      </c>
      <c r="Q224" s="10">
        <f t="shared" si="109"/>
        <v>0</v>
      </c>
      <c r="R224" s="27"/>
      <c r="S224" s="98"/>
    </row>
    <row r="225" spans="1:19" s="11" customFormat="1" ht="18.75">
      <c r="A225" s="47" t="s">
        <v>229</v>
      </c>
      <c r="B225" s="15" t="s">
        <v>128</v>
      </c>
      <c r="C225" s="15" t="s">
        <v>120</v>
      </c>
      <c r="D225" s="15" t="s">
        <v>28</v>
      </c>
      <c r="E225" s="15"/>
      <c r="F225" s="10">
        <f>F226</f>
        <v>0</v>
      </c>
      <c r="G225" s="10">
        <f t="shared" si="109"/>
        <v>0</v>
      </c>
      <c r="H225" s="10">
        <f t="shared" si="109"/>
        <v>0</v>
      </c>
      <c r="I225" s="10">
        <f t="shared" si="109"/>
        <v>0</v>
      </c>
      <c r="J225" s="10">
        <f t="shared" si="109"/>
        <v>500</v>
      </c>
      <c r="K225" s="10">
        <f t="shared" si="109"/>
        <v>0</v>
      </c>
      <c r="L225" s="10">
        <f t="shared" si="109"/>
        <v>500</v>
      </c>
      <c r="M225" s="10">
        <f t="shared" si="109"/>
        <v>0</v>
      </c>
      <c r="N225" s="10">
        <f t="shared" si="109"/>
        <v>500</v>
      </c>
      <c r="O225" s="10">
        <f t="shared" si="109"/>
        <v>0</v>
      </c>
      <c r="P225" s="10">
        <f t="shared" si="109"/>
        <v>500</v>
      </c>
      <c r="Q225" s="10">
        <f t="shared" si="109"/>
        <v>0</v>
      </c>
      <c r="R225" s="27"/>
      <c r="S225" s="98"/>
    </row>
    <row r="226" spans="1:19" s="11" customFormat="1" ht="18.75">
      <c r="A226" s="47" t="s">
        <v>355</v>
      </c>
      <c r="B226" s="15" t="s">
        <v>128</v>
      </c>
      <c r="C226" s="15" t="s">
        <v>120</v>
      </c>
      <c r="D226" s="15" t="s">
        <v>28</v>
      </c>
      <c r="E226" s="15" t="s">
        <v>184</v>
      </c>
      <c r="F226" s="10">
        <f>G226+H226+I226</f>
        <v>0</v>
      </c>
      <c r="G226" s="10"/>
      <c r="H226" s="10">
        <v>0</v>
      </c>
      <c r="I226" s="10"/>
      <c r="J226" s="10">
        <f>K226+L226+M226</f>
        <v>500</v>
      </c>
      <c r="K226" s="10"/>
      <c r="L226" s="10">
        <v>500</v>
      </c>
      <c r="M226" s="10"/>
      <c r="N226" s="10">
        <f>O226+P226+Q226</f>
        <v>500</v>
      </c>
      <c r="O226" s="10"/>
      <c r="P226" s="10">
        <v>500</v>
      </c>
      <c r="Q226" s="10"/>
      <c r="R226" s="27"/>
      <c r="S226" s="98"/>
    </row>
    <row r="227" spans="1:19" s="11" customFormat="1" ht="18.75">
      <c r="A227" s="47" t="s">
        <v>165</v>
      </c>
      <c r="B227" s="15" t="s">
        <v>128</v>
      </c>
      <c r="C227" s="15" t="s">
        <v>120</v>
      </c>
      <c r="D227" s="30" t="s">
        <v>33</v>
      </c>
      <c r="E227" s="15"/>
      <c r="F227" s="10">
        <f>F228</f>
        <v>210.2</v>
      </c>
      <c r="G227" s="10">
        <f aca="true" t="shared" si="110" ref="G227:P228">G228</f>
        <v>0</v>
      </c>
      <c r="H227" s="10">
        <f t="shared" si="110"/>
        <v>210.2</v>
      </c>
      <c r="I227" s="10">
        <f t="shared" si="110"/>
        <v>0</v>
      </c>
      <c r="J227" s="10">
        <f t="shared" si="110"/>
        <v>210.2</v>
      </c>
      <c r="K227" s="10">
        <f t="shared" si="110"/>
        <v>0</v>
      </c>
      <c r="L227" s="10">
        <f t="shared" si="110"/>
        <v>210.2</v>
      </c>
      <c r="M227" s="10">
        <f t="shared" si="110"/>
        <v>0</v>
      </c>
      <c r="N227" s="10">
        <f t="shared" si="110"/>
        <v>210.2</v>
      </c>
      <c r="O227" s="10">
        <f t="shared" si="110"/>
        <v>0</v>
      </c>
      <c r="P227" s="10">
        <f t="shared" si="110"/>
        <v>210.2</v>
      </c>
      <c r="Q227" s="10">
        <f>Q228</f>
        <v>0</v>
      </c>
      <c r="R227" s="27"/>
      <c r="S227" s="98"/>
    </row>
    <row r="228" spans="1:19" s="11" customFormat="1" ht="18.75">
      <c r="A228" s="47" t="s">
        <v>307</v>
      </c>
      <c r="B228" s="15" t="s">
        <v>128</v>
      </c>
      <c r="C228" s="15" t="s">
        <v>120</v>
      </c>
      <c r="D228" s="30" t="s">
        <v>34</v>
      </c>
      <c r="E228" s="15"/>
      <c r="F228" s="10">
        <f>F229</f>
        <v>210.2</v>
      </c>
      <c r="G228" s="10">
        <f t="shared" si="110"/>
        <v>0</v>
      </c>
      <c r="H228" s="10">
        <f t="shared" si="110"/>
        <v>210.2</v>
      </c>
      <c r="I228" s="10">
        <f t="shared" si="110"/>
        <v>0</v>
      </c>
      <c r="J228" s="10">
        <f t="shared" si="110"/>
        <v>210.2</v>
      </c>
      <c r="K228" s="10">
        <f t="shared" si="110"/>
        <v>0</v>
      </c>
      <c r="L228" s="10">
        <f t="shared" si="110"/>
        <v>210.2</v>
      </c>
      <c r="M228" s="10">
        <f t="shared" si="110"/>
        <v>0</v>
      </c>
      <c r="N228" s="10">
        <f t="shared" si="110"/>
        <v>210.2</v>
      </c>
      <c r="O228" s="10">
        <f t="shared" si="110"/>
        <v>0</v>
      </c>
      <c r="P228" s="10">
        <f t="shared" si="110"/>
        <v>210.2</v>
      </c>
      <c r="Q228" s="10">
        <f>Q229</f>
        <v>0</v>
      </c>
      <c r="R228" s="27"/>
      <c r="S228" s="98"/>
    </row>
    <row r="229" spans="1:19" s="11" customFormat="1" ht="37.5">
      <c r="A229" s="47" t="s">
        <v>92</v>
      </c>
      <c r="B229" s="15" t="s">
        <v>128</v>
      </c>
      <c r="C229" s="15" t="s">
        <v>120</v>
      </c>
      <c r="D229" s="30" t="s">
        <v>34</v>
      </c>
      <c r="E229" s="15" t="s">
        <v>177</v>
      </c>
      <c r="F229" s="10">
        <f>G229+H229+I229</f>
        <v>210.2</v>
      </c>
      <c r="G229" s="10"/>
      <c r="H229" s="10">
        <v>210.2</v>
      </c>
      <c r="I229" s="10"/>
      <c r="J229" s="10">
        <f>K229+L229+M229</f>
        <v>210.2</v>
      </c>
      <c r="K229" s="10"/>
      <c r="L229" s="10">
        <v>210.2</v>
      </c>
      <c r="M229" s="10"/>
      <c r="N229" s="10">
        <f>O229+P229+Q229</f>
        <v>210.2</v>
      </c>
      <c r="O229" s="100"/>
      <c r="P229" s="100">
        <v>210.2</v>
      </c>
      <c r="Q229" s="100"/>
      <c r="R229" s="27"/>
      <c r="S229" s="98"/>
    </row>
    <row r="230" spans="1:19" s="11" customFormat="1" ht="18.75">
      <c r="A230" s="48" t="s">
        <v>156</v>
      </c>
      <c r="B230" s="12" t="s">
        <v>128</v>
      </c>
      <c r="C230" s="12" t="s">
        <v>124</v>
      </c>
      <c r="D230" s="121"/>
      <c r="E230" s="12"/>
      <c r="F230" s="13">
        <f aca="true" t="shared" si="111" ref="F230:Q230">F231+F240</f>
        <v>208</v>
      </c>
      <c r="G230" s="13">
        <f t="shared" si="111"/>
        <v>0</v>
      </c>
      <c r="H230" s="13">
        <f t="shared" si="111"/>
        <v>208</v>
      </c>
      <c r="I230" s="13">
        <f t="shared" si="111"/>
        <v>0</v>
      </c>
      <c r="J230" s="13">
        <f t="shared" si="111"/>
        <v>140</v>
      </c>
      <c r="K230" s="13">
        <f t="shared" si="111"/>
        <v>0</v>
      </c>
      <c r="L230" s="13">
        <f t="shared" si="111"/>
        <v>140</v>
      </c>
      <c r="M230" s="13">
        <f t="shared" si="111"/>
        <v>0</v>
      </c>
      <c r="N230" s="13">
        <f t="shared" si="111"/>
        <v>240</v>
      </c>
      <c r="O230" s="13">
        <f t="shared" si="111"/>
        <v>0</v>
      </c>
      <c r="P230" s="13">
        <f t="shared" si="111"/>
        <v>240</v>
      </c>
      <c r="Q230" s="13">
        <f t="shared" si="111"/>
        <v>0</v>
      </c>
      <c r="R230" s="27"/>
      <c r="S230" s="98"/>
    </row>
    <row r="231" spans="1:19" s="11" customFormat="1" ht="56.25">
      <c r="A231" s="47" t="s">
        <v>474</v>
      </c>
      <c r="B231" s="15" t="s">
        <v>128</v>
      </c>
      <c r="C231" s="15" t="s">
        <v>124</v>
      </c>
      <c r="D231" s="15" t="s">
        <v>254</v>
      </c>
      <c r="E231" s="15"/>
      <c r="F231" s="10">
        <f aca="true" t="shared" si="112" ref="F231:Q231">F232+F236</f>
        <v>168</v>
      </c>
      <c r="G231" s="10">
        <f t="shared" si="112"/>
        <v>0</v>
      </c>
      <c r="H231" s="10">
        <f t="shared" si="112"/>
        <v>168</v>
      </c>
      <c r="I231" s="10">
        <f t="shared" si="112"/>
        <v>0</v>
      </c>
      <c r="J231" s="10">
        <f t="shared" si="112"/>
        <v>100</v>
      </c>
      <c r="K231" s="10">
        <f t="shared" si="112"/>
        <v>0</v>
      </c>
      <c r="L231" s="10">
        <f t="shared" si="112"/>
        <v>100</v>
      </c>
      <c r="M231" s="10">
        <f t="shared" si="112"/>
        <v>0</v>
      </c>
      <c r="N231" s="10">
        <f t="shared" si="112"/>
        <v>200</v>
      </c>
      <c r="O231" s="10">
        <f t="shared" si="112"/>
        <v>0</v>
      </c>
      <c r="P231" s="10">
        <f t="shared" si="112"/>
        <v>200</v>
      </c>
      <c r="Q231" s="10">
        <f t="shared" si="112"/>
        <v>0</v>
      </c>
      <c r="R231" s="27"/>
      <c r="S231" s="98"/>
    </row>
    <row r="232" spans="1:19" s="11" customFormat="1" ht="37.5">
      <c r="A232" s="47" t="s">
        <v>475</v>
      </c>
      <c r="B232" s="15" t="s">
        <v>128</v>
      </c>
      <c r="C232" s="15" t="s">
        <v>124</v>
      </c>
      <c r="D232" s="15" t="s">
        <v>255</v>
      </c>
      <c r="E232" s="15"/>
      <c r="F232" s="10">
        <f>F233</f>
        <v>168</v>
      </c>
      <c r="G232" s="10">
        <f aca="true" t="shared" si="113" ref="G232:Q234">G233</f>
        <v>0</v>
      </c>
      <c r="H232" s="10">
        <f t="shared" si="113"/>
        <v>168</v>
      </c>
      <c r="I232" s="10">
        <f t="shared" si="113"/>
        <v>0</v>
      </c>
      <c r="J232" s="10">
        <f t="shared" si="113"/>
        <v>0</v>
      </c>
      <c r="K232" s="10">
        <f t="shared" si="113"/>
        <v>0</v>
      </c>
      <c r="L232" s="10">
        <f t="shared" si="113"/>
        <v>0</v>
      </c>
      <c r="M232" s="10">
        <f t="shared" si="113"/>
        <v>0</v>
      </c>
      <c r="N232" s="10">
        <f t="shared" si="113"/>
        <v>0</v>
      </c>
      <c r="O232" s="10">
        <f t="shared" si="113"/>
        <v>0</v>
      </c>
      <c r="P232" s="10">
        <f t="shared" si="113"/>
        <v>0</v>
      </c>
      <c r="Q232" s="10">
        <f t="shared" si="113"/>
        <v>0</v>
      </c>
      <c r="R232" s="27"/>
      <c r="S232" s="98"/>
    </row>
    <row r="233" spans="1:19" s="11" customFormat="1" ht="56.25">
      <c r="A233" s="47" t="s">
        <v>476</v>
      </c>
      <c r="B233" s="15" t="s">
        <v>128</v>
      </c>
      <c r="C233" s="15" t="s">
        <v>124</v>
      </c>
      <c r="D233" s="15" t="s">
        <v>55</v>
      </c>
      <c r="E233" s="15"/>
      <c r="F233" s="10">
        <f>F234</f>
        <v>168</v>
      </c>
      <c r="G233" s="10">
        <f t="shared" si="113"/>
        <v>0</v>
      </c>
      <c r="H233" s="10">
        <f t="shared" si="113"/>
        <v>168</v>
      </c>
      <c r="I233" s="10">
        <f t="shared" si="113"/>
        <v>0</v>
      </c>
      <c r="J233" s="10">
        <f t="shared" si="113"/>
        <v>0</v>
      </c>
      <c r="K233" s="10">
        <f t="shared" si="113"/>
        <v>0</v>
      </c>
      <c r="L233" s="10">
        <f t="shared" si="113"/>
        <v>0</v>
      </c>
      <c r="M233" s="10">
        <f t="shared" si="113"/>
        <v>0</v>
      </c>
      <c r="N233" s="10">
        <f t="shared" si="113"/>
        <v>0</v>
      </c>
      <c r="O233" s="10">
        <f t="shared" si="113"/>
        <v>0</v>
      </c>
      <c r="P233" s="10">
        <f t="shared" si="113"/>
        <v>0</v>
      </c>
      <c r="Q233" s="10">
        <f t="shared" si="113"/>
        <v>0</v>
      </c>
      <c r="R233" s="27"/>
      <c r="S233" s="98"/>
    </row>
    <row r="234" spans="1:19" s="11" customFormat="1" ht="18.75">
      <c r="A234" s="47" t="s">
        <v>224</v>
      </c>
      <c r="B234" s="15" t="s">
        <v>128</v>
      </c>
      <c r="C234" s="15" t="s">
        <v>124</v>
      </c>
      <c r="D234" s="15" t="s">
        <v>389</v>
      </c>
      <c r="E234" s="15"/>
      <c r="F234" s="10">
        <f>F235</f>
        <v>168</v>
      </c>
      <c r="G234" s="10">
        <f t="shared" si="113"/>
        <v>0</v>
      </c>
      <c r="H234" s="10">
        <f t="shared" si="113"/>
        <v>168</v>
      </c>
      <c r="I234" s="10">
        <f t="shared" si="113"/>
        <v>0</v>
      </c>
      <c r="J234" s="10">
        <f t="shared" si="113"/>
        <v>0</v>
      </c>
      <c r="K234" s="10">
        <f t="shared" si="113"/>
        <v>0</v>
      </c>
      <c r="L234" s="10">
        <f t="shared" si="113"/>
        <v>0</v>
      </c>
      <c r="M234" s="10">
        <f t="shared" si="113"/>
        <v>0</v>
      </c>
      <c r="N234" s="10">
        <f t="shared" si="113"/>
        <v>0</v>
      </c>
      <c r="O234" s="10">
        <f t="shared" si="113"/>
        <v>0</v>
      </c>
      <c r="P234" s="10">
        <f t="shared" si="113"/>
        <v>0</v>
      </c>
      <c r="Q234" s="10">
        <f t="shared" si="113"/>
        <v>0</v>
      </c>
      <c r="R234" s="27"/>
      <c r="S234" s="98"/>
    </row>
    <row r="235" spans="1:19" s="11" customFormat="1" ht="37.5">
      <c r="A235" s="47" t="s">
        <v>92</v>
      </c>
      <c r="B235" s="15" t="s">
        <v>128</v>
      </c>
      <c r="C235" s="15" t="s">
        <v>124</v>
      </c>
      <c r="D235" s="15" t="s">
        <v>389</v>
      </c>
      <c r="E235" s="15" t="s">
        <v>177</v>
      </c>
      <c r="F235" s="10">
        <f>G235+H235+I235</f>
        <v>168</v>
      </c>
      <c r="G235" s="10"/>
      <c r="H235" s="10">
        <v>168</v>
      </c>
      <c r="I235" s="10"/>
      <c r="J235" s="10">
        <f>K235+L235+M235</f>
        <v>0</v>
      </c>
      <c r="K235" s="10"/>
      <c r="L235" s="10">
        <v>0</v>
      </c>
      <c r="M235" s="10"/>
      <c r="N235" s="10">
        <f>O235+P235+Q235</f>
        <v>0</v>
      </c>
      <c r="O235" s="10"/>
      <c r="P235" s="10">
        <v>0</v>
      </c>
      <c r="Q235" s="10"/>
      <c r="R235" s="27"/>
      <c r="S235" s="98"/>
    </row>
    <row r="236" spans="1:19" s="11" customFormat="1" ht="56.25">
      <c r="A236" s="47" t="s">
        <v>477</v>
      </c>
      <c r="B236" s="15" t="s">
        <v>128</v>
      </c>
      <c r="C236" s="15" t="s">
        <v>124</v>
      </c>
      <c r="D236" s="15" t="s">
        <v>12</v>
      </c>
      <c r="E236" s="15"/>
      <c r="F236" s="10">
        <f>F237</f>
        <v>0</v>
      </c>
      <c r="G236" s="10">
        <f aca="true" t="shared" si="114" ref="G236:Q237">G237</f>
        <v>0</v>
      </c>
      <c r="H236" s="10">
        <f t="shared" si="114"/>
        <v>0</v>
      </c>
      <c r="I236" s="10">
        <f t="shared" si="114"/>
        <v>0</v>
      </c>
      <c r="J236" s="10">
        <f t="shared" si="114"/>
        <v>100</v>
      </c>
      <c r="K236" s="10">
        <f t="shared" si="114"/>
        <v>0</v>
      </c>
      <c r="L236" s="10">
        <f t="shared" si="114"/>
        <v>100</v>
      </c>
      <c r="M236" s="10">
        <f t="shared" si="114"/>
        <v>0</v>
      </c>
      <c r="N236" s="10">
        <f t="shared" si="114"/>
        <v>200</v>
      </c>
      <c r="O236" s="10">
        <f t="shared" si="114"/>
        <v>0</v>
      </c>
      <c r="P236" s="10">
        <f t="shared" si="114"/>
        <v>200</v>
      </c>
      <c r="Q236" s="10">
        <f t="shared" si="114"/>
        <v>0</v>
      </c>
      <c r="R236" s="27"/>
      <c r="S236" s="98"/>
    </row>
    <row r="237" spans="1:19" s="11" customFormat="1" ht="37.5">
      <c r="A237" s="47" t="s">
        <v>85</v>
      </c>
      <c r="B237" s="15" t="s">
        <v>128</v>
      </c>
      <c r="C237" s="15" t="s">
        <v>124</v>
      </c>
      <c r="D237" s="15" t="s">
        <v>84</v>
      </c>
      <c r="E237" s="15"/>
      <c r="F237" s="10">
        <f>F238</f>
        <v>0</v>
      </c>
      <c r="G237" s="10">
        <f t="shared" si="114"/>
        <v>0</v>
      </c>
      <c r="H237" s="10">
        <f t="shared" si="114"/>
        <v>0</v>
      </c>
      <c r="I237" s="10">
        <f t="shared" si="114"/>
        <v>0</v>
      </c>
      <c r="J237" s="10">
        <f t="shared" si="114"/>
        <v>100</v>
      </c>
      <c r="K237" s="10">
        <f t="shared" si="114"/>
        <v>0</v>
      </c>
      <c r="L237" s="10">
        <f t="shared" si="114"/>
        <v>100</v>
      </c>
      <c r="M237" s="10">
        <f t="shared" si="114"/>
        <v>0</v>
      </c>
      <c r="N237" s="10">
        <f t="shared" si="114"/>
        <v>200</v>
      </c>
      <c r="O237" s="10">
        <f t="shared" si="114"/>
        <v>0</v>
      </c>
      <c r="P237" s="10">
        <f t="shared" si="114"/>
        <v>200</v>
      </c>
      <c r="Q237" s="10">
        <f t="shared" si="114"/>
        <v>0</v>
      </c>
      <c r="R237" s="27"/>
      <c r="S237" s="98"/>
    </row>
    <row r="238" spans="1:19" s="11" customFormat="1" ht="18.75">
      <c r="A238" s="47" t="s">
        <v>566</v>
      </c>
      <c r="B238" s="15" t="s">
        <v>128</v>
      </c>
      <c r="C238" s="15" t="s">
        <v>124</v>
      </c>
      <c r="D238" s="15" t="s">
        <v>565</v>
      </c>
      <c r="E238" s="15"/>
      <c r="F238" s="10">
        <f>F239</f>
        <v>0</v>
      </c>
      <c r="G238" s="10">
        <f aca="true" t="shared" si="115" ref="G238:Q238">G239</f>
        <v>0</v>
      </c>
      <c r="H238" s="10">
        <f t="shared" si="115"/>
        <v>0</v>
      </c>
      <c r="I238" s="10">
        <f t="shared" si="115"/>
        <v>0</v>
      </c>
      <c r="J238" s="10">
        <f t="shared" si="115"/>
        <v>100</v>
      </c>
      <c r="K238" s="10">
        <f t="shared" si="115"/>
        <v>0</v>
      </c>
      <c r="L238" s="10">
        <f t="shared" si="115"/>
        <v>100</v>
      </c>
      <c r="M238" s="10">
        <f t="shared" si="115"/>
        <v>0</v>
      </c>
      <c r="N238" s="10">
        <f t="shared" si="115"/>
        <v>200</v>
      </c>
      <c r="O238" s="10">
        <f t="shared" si="115"/>
        <v>0</v>
      </c>
      <c r="P238" s="10">
        <f t="shared" si="115"/>
        <v>200</v>
      </c>
      <c r="Q238" s="10">
        <f t="shared" si="115"/>
        <v>0</v>
      </c>
      <c r="R238" s="27"/>
      <c r="S238" s="98"/>
    </row>
    <row r="239" spans="1:19" s="11" customFormat="1" ht="37.5">
      <c r="A239" s="47" t="s">
        <v>92</v>
      </c>
      <c r="B239" s="15" t="s">
        <v>128</v>
      </c>
      <c r="C239" s="15" t="s">
        <v>124</v>
      </c>
      <c r="D239" s="15" t="s">
        <v>565</v>
      </c>
      <c r="E239" s="15" t="s">
        <v>177</v>
      </c>
      <c r="F239" s="10">
        <f>G239+H238+I239</f>
        <v>0</v>
      </c>
      <c r="G239" s="10"/>
      <c r="H239" s="10">
        <v>0</v>
      </c>
      <c r="I239" s="10"/>
      <c r="J239" s="10">
        <f>K239+L239+M239</f>
        <v>100</v>
      </c>
      <c r="K239" s="10"/>
      <c r="L239" s="10">
        <v>100</v>
      </c>
      <c r="M239" s="10"/>
      <c r="N239" s="10">
        <f>O239+P239+Q239</f>
        <v>200</v>
      </c>
      <c r="O239" s="10"/>
      <c r="P239" s="10">
        <v>200</v>
      </c>
      <c r="Q239" s="10"/>
      <c r="R239" s="27"/>
      <c r="S239" s="98"/>
    </row>
    <row r="240" spans="1:19" s="11" customFormat="1" ht="18.75">
      <c r="A240" s="47" t="s">
        <v>165</v>
      </c>
      <c r="B240" s="15" t="s">
        <v>128</v>
      </c>
      <c r="C240" s="15" t="s">
        <v>124</v>
      </c>
      <c r="D240" s="30" t="s">
        <v>33</v>
      </c>
      <c r="E240" s="15"/>
      <c r="F240" s="10">
        <f>F241</f>
        <v>40</v>
      </c>
      <c r="G240" s="10">
        <f aca="true" t="shared" si="116" ref="G240:Q241">G241</f>
        <v>0</v>
      </c>
      <c r="H240" s="10">
        <f t="shared" si="116"/>
        <v>40</v>
      </c>
      <c r="I240" s="10">
        <f t="shared" si="116"/>
        <v>0</v>
      </c>
      <c r="J240" s="10">
        <f t="shared" si="116"/>
        <v>40</v>
      </c>
      <c r="K240" s="10">
        <f t="shared" si="116"/>
        <v>0</v>
      </c>
      <c r="L240" s="10">
        <f t="shared" si="116"/>
        <v>40</v>
      </c>
      <c r="M240" s="10">
        <f t="shared" si="116"/>
        <v>0</v>
      </c>
      <c r="N240" s="10">
        <f t="shared" si="116"/>
        <v>40</v>
      </c>
      <c r="O240" s="10">
        <f t="shared" si="116"/>
        <v>0</v>
      </c>
      <c r="P240" s="10">
        <f t="shared" si="116"/>
        <v>40</v>
      </c>
      <c r="Q240" s="10">
        <f t="shared" si="116"/>
        <v>0</v>
      </c>
      <c r="R240" s="27"/>
      <c r="S240" s="98"/>
    </row>
    <row r="241" spans="1:19" s="11" customFormat="1" ht="18.75">
      <c r="A241" s="47" t="s">
        <v>307</v>
      </c>
      <c r="B241" s="15" t="s">
        <v>128</v>
      </c>
      <c r="C241" s="15" t="s">
        <v>124</v>
      </c>
      <c r="D241" s="30" t="s">
        <v>345</v>
      </c>
      <c r="E241" s="15"/>
      <c r="F241" s="10">
        <f>F242</f>
        <v>40</v>
      </c>
      <c r="G241" s="10">
        <f t="shared" si="116"/>
        <v>0</v>
      </c>
      <c r="H241" s="10">
        <f t="shared" si="116"/>
        <v>40</v>
      </c>
      <c r="I241" s="10">
        <f t="shared" si="116"/>
        <v>0</v>
      </c>
      <c r="J241" s="10">
        <f t="shared" si="116"/>
        <v>40</v>
      </c>
      <c r="K241" s="10">
        <f t="shared" si="116"/>
        <v>0</v>
      </c>
      <c r="L241" s="10">
        <f t="shared" si="116"/>
        <v>40</v>
      </c>
      <c r="M241" s="10">
        <f t="shared" si="116"/>
        <v>0</v>
      </c>
      <c r="N241" s="10">
        <f t="shared" si="116"/>
        <v>40</v>
      </c>
      <c r="O241" s="10">
        <f t="shared" si="116"/>
        <v>0</v>
      </c>
      <c r="P241" s="10">
        <f t="shared" si="116"/>
        <v>40</v>
      </c>
      <c r="Q241" s="10">
        <f t="shared" si="116"/>
        <v>0</v>
      </c>
      <c r="R241" s="27"/>
      <c r="S241" s="98"/>
    </row>
    <row r="242" spans="1:21" s="11" customFormat="1" ht="37.5">
      <c r="A242" s="47" t="s">
        <v>92</v>
      </c>
      <c r="B242" s="15" t="s">
        <v>128</v>
      </c>
      <c r="C242" s="15" t="s">
        <v>124</v>
      </c>
      <c r="D242" s="30" t="s">
        <v>34</v>
      </c>
      <c r="E242" s="15" t="s">
        <v>177</v>
      </c>
      <c r="F242" s="10">
        <f>G242+H242+I242</f>
        <v>40</v>
      </c>
      <c r="G242" s="10"/>
      <c r="H242" s="10">
        <v>40</v>
      </c>
      <c r="I242" s="10"/>
      <c r="J242" s="10">
        <f>K242+L242+M242</f>
        <v>40</v>
      </c>
      <c r="K242" s="10"/>
      <c r="L242" s="10">
        <v>40</v>
      </c>
      <c r="M242" s="10"/>
      <c r="N242" s="10">
        <f>O242+P242+Q242</f>
        <v>40</v>
      </c>
      <c r="O242" s="10"/>
      <c r="P242" s="10">
        <v>40</v>
      </c>
      <c r="Q242" s="10"/>
      <c r="R242" s="27"/>
      <c r="S242" s="98"/>
      <c r="U242" s="11" t="s">
        <v>167</v>
      </c>
    </row>
    <row r="243" spans="1:19" s="11" customFormat="1" ht="18.75">
      <c r="A243" s="48" t="s">
        <v>421</v>
      </c>
      <c r="B243" s="12" t="s">
        <v>128</v>
      </c>
      <c r="C243" s="12" t="s">
        <v>123</v>
      </c>
      <c r="D243" s="121"/>
      <c r="E243" s="12"/>
      <c r="F243" s="13">
        <f>F244</f>
        <v>1778.5</v>
      </c>
      <c r="G243" s="13">
        <f aca="true" t="shared" si="117" ref="G243:Q244">G244</f>
        <v>1600.6</v>
      </c>
      <c r="H243" s="13">
        <f t="shared" si="117"/>
        <v>0</v>
      </c>
      <c r="I243" s="13">
        <f t="shared" si="117"/>
        <v>177.9</v>
      </c>
      <c r="J243" s="13">
        <f t="shared" si="117"/>
        <v>1272.6</v>
      </c>
      <c r="K243" s="13">
        <f t="shared" si="117"/>
        <v>1145.3</v>
      </c>
      <c r="L243" s="13">
        <f t="shared" si="117"/>
        <v>0</v>
      </c>
      <c r="M243" s="13">
        <f t="shared" si="117"/>
        <v>127.3</v>
      </c>
      <c r="N243" s="13">
        <f t="shared" si="117"/>
        <v>1272.6</v>
      </c>
      <c r="O243" s="13">
        <f t="shared" si="117"/>
        <v>1145.3</v>
      </c>
      <c r="P243" s="13">
        <f t="shared" si="117"/>
        <v>0</v>
      </c>
      <c r="Q243" s="13">
        <f t="shared" si="117"/>
        <v>127.3</v>
      </c>
      <c r="R243" s="27"/>
      <c r="S243" s="98"/>
    </row>
    <row r="244" spans="1:19" s="11" customFormat="1" ht="56.25">
      <c r="A244" s="47" t="s">
        <v>592</v>
      </c>
      <c r="B244" s="15" t="s">
        <v>128</v>
      </c>
      <c r="C244" s="15" t="s">
        <v>123</v>
      </c>
      <c r="D244" s="30" t="s">
        <v>422</v>
      </c>
      <c r="E244" s="15"/>
      <c r="F244" s="10">
        <f>F245</f>
        <v>1778.5</v>
      </c>
      <c r="G244" s="10">
        <f t="shared" si="117"/>
        <v>1600.6</v>
      </c>
      <c r="H244" s="10">
        <f t="shared" si="117"/>
        <v>0</v>
      </c>
      <c r="I244" s="10">
        <f t="shared" si="117"/>
        <v>177.9</v>
      </c>
      <c r="J244" s="10">
        <f t="shared" si="117"/>
        <v>1272.6</v>
      </c>
      <c r="K244" s="10">
        <f t="shared" si="117"/>
        <v>1145.3</v>
      </c>
      <c r="L244" s="10">
        <f t="shared" si="117"/>
        <v>0</v>
      </c>
      <c r="M244" s="10">
        <f t="shared" si="117"/>
        <v>127.3</v>
      </c>
      <c r="N244" s="10">
        <f t="shared" si="117"/>
        <v>1272.6</v>
      </c>
      <c r="O244" s="10">
        <f t="shared" si="117"/>
        <v>1145.3</v>
      </c>
      <c r="P244" s="10">
        <f t="shared" si="117"/>
        <v>0</v>
      </c>
      <c r="Q244" s="10">
        <f t="shared" si="117"/>
        <v>127.3</v>
      </c>
      <c r="R244" s="27"/>
      <c r="S244" s="98"/>
    </row>
    <row r="245" spans="1:19" s="11" customFormat="1" ht="37.5">
      <c r="A245" s="51" t="s">
        <v>530</v>
      </c>
      <c r="B245" s="15" t="s">
        <v>128</v>
      </c>
      <c r="C245" s="15" t="s">
        <v>123</v>
      </c>
      <c r="D245" s="30" t="s">
        <v>424</v>
      </c>
      <c r="E245" s="15"/>
      <c r="F245" s="10">
        <f>F246+F248</f>
        <v>1778.5</v>
      </c>
      <c r="G245" s="10">
        <f aca="true" t="shared" si="118" ref="G245:Q245">G246+G248</f>
        <v>1600.6</v>
      </c>
      <c r="H245" s="10">
        <f t="shared" si="118"/>
        <v>0</v>
      </c>
      <c r="I245" s="10">
        <f t="shared" si="118"/>
        <v>177.9</v>
      </c>
      <c r="J245" s="10">
        <f t="shared" si="118"/>
        <v>1272.6</v>
      </c>
      <c r="K245" s="10">
        <f t="shared" si="118"/>
        <v>1145.3</v>
      </c>
      <c r="L245" s="10">
        <f t="shared" si="118"/>
        <v>0</v>
      </c>
      <c r="M245" s="10">
        <f t="shared" si="118"/>
        <v>127.3</v>
      </c>
      <c r="N245" s="10">
        <f t="shared" si="118"/>
        <v>1272.6</v>
      </c>
      <c r="O245" s="10">
        <f t="shared" si="118"/>
        <v>1145.3</v>
      </c>
      <c r="P245" s="10">
        <f t="shared" si="118"/>
        <v>0</v>
      </c>
      <c r="Q245" s="10">
        <f t="shared" si="118"/>
        <v>127.3</v>
      </c>
      <c r="R245" s="27"/>
      <c r="S245" s="98"/>
    </row>
    <row r="246" spans="1:19" s="11" customFormat="1" ht="25.5" customHeight="1">
      <c r="A246" s="47" t="s">
        <v>505</v>
      </c>
      <c r="B246" s="15" t="s">
        <v>128</v>
      </c>
      <c r="C246" s="15" t="s">
        <v>123</v>
      </c>
      <c r="D246" s="30" t="s">
        <v>504</v>
      </c>
      <c r="E246" s="15"/>
      <c r="F246" s="10">
        <f>F247</f>
        <v>0</v>
      </c>
      <c r="G246" s="10">
        <f aca="true" t="shared" si="119" ref="G246:Q246">G247</f>
        <v>0</v>
      </c>
      <c r="H246" s="10">
        <f t="shared" si="119"/>
        <v>0</v>
      </c>
      <c r="I246" s="10">
        <f t="shared" si="119"/>
        <v>0</v>
      </c>
      <c r="J246" s="10">
        <f t="shared" si="119"/>
        <v>702.5999999999999</v>
      </c>
      <c r="K246" s="10">
        <f t="shared" si="119"/>
        <v>632.3</v>
      </c>
      <c r="L246" s="10">
        <f t="shared" si="119"/>
        <v>0</v>
      </c>
      <c r="M246" s="10">
        <f t="shared" si="119"/>
        <v>70.3</v>
      </c>
      <c r="N246" s="10">
        <f t="shared" si="119"/>
        <v>702.5999999999999</v>
      </c>
      <c r="O246" s="10">
        <f t="shared" si="119"/>
        <v>632.3</v>
      </c>
      <c r="P246" s="10">
        <f t="shared" si="119"/>
        <v>0</v>
      </c>
      <c r="Q246" s="10">
        <f t="shared" si="119"/>
        <v>70.3</v>
      </c>
      <c r="R246" s="27"/>
      <c r="S246" s="98"/>
    </row>
    <row r="247" spans="1:19" s="11" customFormat="1" ht="37.5">
      <c r="A247" s="47" t="s">
        <v>92</v>
      </c>
      <c r="B247" s="15" t="s">
        <v>128</v>
      </c>
      <c r="C247" s="15" t="s">
        <v>123</v>
      </c>
      <c r="D247" s="30" t="s">
        <v>504</v>
      </c>
      <c r="E247" s="15" t="s">
        <v>177</v>
      </c>
      <c r="F247" s="10">
        <f>G247+H247+I247</f>
        <v>0</v>
      </c>
      <c r="G247" s="10"/>
      <c r="H247" s="10"/>
      <c r="I247" s="10"/>
      <c r="J247" s="10">
        <f>K247+L247+M247</f>
        <v>702.5999999999999</v>
      </c>
      <c r="K247" s="10">
        <v>632.3</v>
      </c>
      <c r="L247" s="10"/>
      <c r="M247" s="10">
        <v>70.3</v>
      </c>
      <c r="N247" s="10">
        <f>O247+P247+Q247</f>
        <v>702.5999999999999</v>
      </c>
      <c r="O247" s="10">
        <v>632.3</v>
      </c>
      <c r="P247" s="10"/>
      <c r="Q247" s="10">
        <v>70.3</v>
      </c>
      <c r="R247" s="27"/>
      <c r="S247" s="98"/>
    </row>
    <row r="248" spans="1:19" s="11" customFormat="1" ht="30.75" customHeight="1">
      <c r="A248" s="47" t="s">
        <v>423</v>
      </c>
      <c r="B248" s="15" t="s">
        <v>128</v>
      </c>
      <c r="C248" s="15" t="s">
        <v>123</v>
      </c>
      <c r="D248" s="30" t="s">
        <v>425</v>
      </c>
      <c r="E248" s="15"/>
      <c r="F248" s="10">
        <f>F249</f>
        <v>1778.5</v>
      </c>
      <c r="G248" s="10">
        <f aca="true" t="shared" si="120" ref="G248:Q248">G249</f>
        <v>1600.6</v>
      </c>
      <c r="H248" s="10">
        <f t="shared" si="120"/>
        <v>0</v>
      </c>
      <c r="I248" s="10">
        <f t="shared" si="120"/>
        <v>177.9</v>
      </c>
      <c r="J248" s="10">
        <f t="shared" si="120"/>
        <v>570</v>
      </c>
      <c r="K248" s="10">
        <f t="shared" si="120"/>
        <v>513</v>
      </c>
      <c r="L248" s="10">
        <f t="shared" si="120"/>
        <v>0</v>
      </c>
      <c r="M248" s="10">
        <f t="shared" si="120"/>
        <v>57</v>
      </c>
      <c r="N248" s="10">
        <f t="shared" si="120"/>
        <v>570</v>
      </c>
      <c r="O248" s="10">
        <f t="shared" si="120"/>
        <v>513</v>
      </c>
      <c r="P248" s="10">
        <f t="shared" si="120"/>
        <v>0</v>
      </c>
      <c r="Q248" s="10">
        <f t="shared" si="120"/>
        <v>57</v>
      </c>
      <c r="R248" s="27"/>
      <c r="S248" s="98"/>
    </row>
    <row r="249" spans="1:19" s="11" customFormat="1" ht="37.5">
      <c r="A249" s="47" t="s">
        <v>92</v>
      </c>
      <c r="B249" s="15" t="s">
        <v>128</v>
      </c>
      <c r="C249" s="15" t="s">
        <v>123</v>
      </c>
      <c r="D249" s="30" t="s">
        <v>425</v>
      </c>
      <c r="E249" s="15" t="s">
        <v>177</v>
      </c>
      <c r="F249" s="10">
        <f>G249+I249+H249</f>
        <v>1778.5</v>
      </c>
      <c r="G249" s="10">
        <v>1600.6</v>
      </c>
      <c r="H249" s="10"/>
      <c r="I249" s="10">
        <v>177.9</v>
      </c>
      <c r="J249" s="10">
        <f>K249+M249+L249</f>
        <v>570</v>
      </c>
      <c r="K249" s="10">
        <v>513</v>
      </c>
      <c r="L249" s="10"/>
      <c r="M249" s="10">
        <v>57</v>
      </c>
      <c r="N249" s="10">
        <f>O249+Q249+P249</f>
        <v>570</v>
      </c>
      <c r="O249" s="18">
        <v>513</v>
      </c>
      <c r="P249" s="18"/>
      <c r="Q249" s="18">
        <v>57</v>
      </c>
      <c r="R249" s="27"/>
      <c r="S249" s="98"/>
    </row>
    <row r="250" spans="1:19" s="11" customFormat="1" ht="18.75">
      <c r="A250" s="48" t="s">
        <v>140</v>
      </c>
      <c r="B250" s="12" t="s">
        <v>136</v>
      </c>
      <c r="C250" s="12" t="s">
        <v>405</v>
      </c>
      <c r="D250" s="12"/>
      <c r="E250" s="12"/>
      <c r="F250" s="13">
        <f>F251</f>
        <v>497.29999999999995</v>
      </c>
      <c r="G250" s="13">
        <f aca="true" t="shared" si="121" ref="G250:Q251">G251</f>
        <v>237.29999999999998</v>
      </c>
      <c r="H250" s="13">
        <f t="shared" si="121"/>
        <v>260</v>
      </c>
      <c r="I250" s="13">
        <f t="shared" si="121"/>
        <v>0</v>
      </c>
      <c r="J250" s="13">
        <f t="shared" si="121"/>
        <v>788.9</v>
      </c>
      <c r="K250" s="13">
        <f t="shared" si="121"/>
        <v>238.89999999999998</v>
      </c>
      <c r="L250" s="13">
        <f t="shared" si="121"/>
        <v>550</v>
      </c>
      <c r="M250" s="13">
        <f t="shared" si="121"/>
        <v>0</v>
      </c>
      <c r="N250" s="13">
        <f t="shared" si="121"/>
        <v>889</v>
      </c>
      <c r="O250" s="13">
        <f t="shared" si="121"/>
        <v>239</v>
      </c>
      <c r="P250" s="13">
        <f t="shared" si="121"/>
        <v>650</v>
      </c>
      <c r="Q250" s="13">
        <f t="shared" si="121"/>
        <v>0</v>
      </c>
      <c r="R250" s="27"/>
      <c r="S250" s="98"/>
    </row>
    <row r="251" spans="1:19" s="11" customFormat="1" ht="18.75">
      <c r="A251" s="48" t="s">
        <v>163</v>
      </c>
      <c r="B251" s="12" t="s">
        <v>136</v>
      </c>
      <c r="C251" s="12" t="s">
        <v>128</v>
      </c>
      <c r="D251" s="12"/>
      <c r="E251" s="12"/>
      <c r="F251" s="13">
        <f>F252</f>
        <v>497.29999999999995</v>
      </c>
      <c r="G251" s="13">
        <f t="shared" si="121"/>
        <v>237.29999999999998</v>
      </c>
      <c r="H251" s="13">
        <f t="shared" si="121"/>
        <v>260</v>
      </c>
      <c r="I251" s="13">
        <f t="shared" si="121"/>
        <v>0</v>
      </c>
      <c r="J251" s="13">
        <f t="shared" si="121"/>
        <v>788.9</v>
      </c>
      <c r="K251" s="13">
        <f t="shared" si="121"/>
        <v>238.89999999999998</v>
      </c>
      <c r="L251" s="13">
        <f t="shared" si="121"/>
        <v>550</v>
      </c>
      <c r="M251" s="13">
        <f t="shared" si="121"/>
        <v>0</v>
      </c>
      <c r="N251" s="13">
        <f t="shared" si="121"/>
        <v>889</v>
      </c>
      <c r="O251" s="13">
        <f t="shared" si="121"/>
        <v>239</v>
      </c>
      <c r="P251" s="13">
        <f t="shared" si="121"/>
        <v>650</v>
      </c>
      <c r="Q251" s="13">
        <f t="shared" si="121"/>
        <v>0</v>
      </c>
      <c r="R251" s="27"/>
      <c r="S251" s="98"/>
    </row>
    <row r="252" spans="1:19" s="11" customFormat="1" ht="56.25">
      <c r="A252" s="47" t="s">
        <v>474</v>
      </c>
      <c r="B252" s="15" t="s">
        <v>136</v>
      </c>
      <c r="C252" s="15" t="s">
        <v>128</v>
      </c>
      <c r="D252" s="15" t="s">
        <v>254</v>
      </c>
      <c r="E252" s="15"/>
      <c r="F252" s="10">
        <f>F253</f>
        <v>497.29999999999995</v>
      </c>
      <c r="G252" s="10">
        <f aca="true" t="shared" si="122" ref="G252:Q252">G253</f>
        <v>237.29999999999998</v>
      </c>
      <c r="H252" s="10">
        <f t="shared" si="122"/>
        <v>260</v>
      </c>
      <c r="I252" s="10">
        <f t="shared" si="122"/>
        <v>0</v>
      </c>
      <c r="J252" s="10">
        <f t="shared" si="122"/>
        <v>788.9</v>
      </c>
      <c r="K252" s="10">
        <f t="shared" si="122"/>
        <v>238.89999999999998</v>
      </c>
      <c r="L252" s="10">
        <f t="shared" si="122"/>
        <v>550</v>
      </c>
      <c r="M252" s="10">
        <f t="shared" si="122"/>
        <v>0</v>
      </c>
      <c r="N252" s="10">
        <f t="shared" si="122"/>
        <v>889</v>
      </c>
      <c r="O252" s="10">
        <f t="shared" si="122"/>
        <v>239</v>
      </c>
      <c r="P252" s="10">
        <f t="shared" si="122"/>
        <v>650</v>
      </c>
      <c r="Q252" s="10">
        <f t="shared" si="122"/>
        <v>0</v>
      </c>
      <c r="R252" s="27"/>
      <c r="S252" s="98"/>
    </row>
    <row r="253" spans="1:19" s="11" customFormat="1" ht="56.25">
      <c r="A253" s="47" t="s">
        <v>477</v>
      </c>
      <c r="B253" s="15" t="s">
        <v>136</v>
      </c>
      <c r="C253" s="15" t="s">
        <v>128</v>
      </c>
      <c r="D253" s="15" t="s">
        <v>12</v>
      </c>
      <c r="E253" s="15"/>
      <c r="F253" s="10">
        <f>F254+F258+F261</f>
        <v>497.29999999999995</v>
      </c>
      <c r="G253" s="10">
        <f aca="true" t="shared" si="123" ref="G253:Q253">G254+G258+G261</f>
        <v>237.29999999999998</v>
      </c>
      <c r="H253" s="10">
        <f t="shared" si="123"/>
        <v>260</v>
      </c>
      <c r="I253" s="10">
        <f t="shared" si="123"/>
        <v>0</v>
      </c>
      <c r="J253" s="10">
        <f t="shared" si="123"/>
        <v>788.9</v>
      </c>
      <c r="K253" s="10">
        <f t="shared" si="123"/>
        <v>238.89999999999998</v>
      </c>
      <c r="L253" s="10">
        <f t="shared" si="123"/>
        <v>550</v>
      </c>
      <c r="M253" s="10">
        <f t="shared" si="123"/>
        <v>0</v>
      </c>
      <c r="N253" s="10">
        <f t="shared" si="123"/>
        <v>889</v>
      </c>
      <c r="O253" s="10">
        <f t="shared" si="123"/>
        <v>239</v>
      </c>
      <c r="P253" s="10">
        <f t="shared" si="123"/>
        <v>650</v>
      </c>
      <c r="Q253" s="10">
        <f t="shared" si="123"/>
        <v>0</v>
      </c>
      <c r="R253" s="27"/>
      <c r="S253" s="98"/>
    </row>
    <row r="254" spans="1:19" s="11" customFormat="1" ht="37.5">
      <c r="A254" s="47" t="s">
        <v>85</v>
      </c>
      <c r="B254" s="15" t="s">
        <v>136</v>
      </c>
      <c r="C254" s="15" t="s">
        <v>128</v>
      </c>
      <c r="D254" s="15" t="s">
        <v>84</v>
      </c>
      <c r="E254" s="15"/>
      <c r="F254" s="10">
        <f>F255</f>
        <v>100</v>
      </c>
      <c r="G254" s="10">
        <f aca="true" t="shared" si="124" ref="G254:Q254">G255</f>
        <v>0</v>
      </c>
      <c r="H254" s="10">
        <f t="shared" si="124"/>
        <v>100</v>
      </c>
      <c r="I254" s="10">
        <f t="shared" si="124"/>
        <v>0</v>
      </c>
      <c r="J254" s="10">
        <f t="shared" si="124"/>
        <v>150</v>
      </c>
      <c r="K254" s="10">
        <f t="shared" si="124"/>
        <v>0</v>
      </c>
      <c r="L254" s="10">
        <f t="shared" si="124"/>
        <v>150</v>
      </c>
      <c r="M254" s="10">
        <f t="shared" si="124"/>
        <v>0</v>
      </c>
      <c r="N254" s="10">
        <f t="shared" si="124"/>
        <v>250</v>
      </c>
      <c r="O254" s="10">
        <f t="shared" si="124"/>
        <v>0</v>
      </c>
      <c r="P254" s="10">
        <f t="shared" si="124"/>
        <v>250</v>
      </c>
      <c r="Q254" s="10">
        <f t="shared" si="124"/>
        <v>0</v>
      </c>
      <c r="R254" s="27"/>
      <c r="S254" s="98"/>
    </row>
    <row r="255" spans="1:19" s="11" customFormat="1" ht="18.75">
      <c r="A255" s="47" t="s">
        <v>388</v>
      </c>
      <c r="B255" s="15" t="s">
        <v>136</v>
      </c>
      <c r="C255" s="15" t="s">
        <v>128</v>
      </c>
      <c r="D255" s="15" t="s">
        <v>390</v>
      </c>
      <c r="E255" s="15"/>
      <c r="F255" s="10">
        <f>F256+F257</f>
        <v>100</v>
      </c>
      <c r="G255" s="10">
        <f aca="true" t="shared" si="125" ref="G255:Q255">G256+G257</f>
        <v>0</v>
      </c>
      <c r="H255" s="10">
        <f t="shared" si="125"/>
        <v>100</v>
      </c>
      <c r="I255" s="10">
        <f t="shared" si="125"/>
        <v>0</v>
      </c>
      <c r="J255" s="10">
        <f t="shared" si="125"/>
        <v>150</v>
      </c>
      <c r="K255" s="10">
        <f t="shared" si="125"/>
        <v>0</v>
      </c>
      <c r="L255" s="10">
        <f t="shared" si="125"/>
        <v>150</v>
      </c>
      <c r="M255" s="10">
        <f t="shared" si="125"/>
        <v>0</v>
      </c>
      <c r="N255" s="10">
        <f t="shared" si="125"/>
        <v>250</v>
      </c>
      <c r="O255" s="10">
        <f t="shared" si="125"/>
        <v>0</v>
      </c>
      <c r="P255" s="10">
        <f t="shared" si="125"/>
        <v>250</v>
      </c>
      <c r="Q255" s="10">
        <f t="shared" si="125"/>
        <v>0</v>
      </c>
      <c r="R255" s="27"/>
      <c r="S255" s="98"/>
    </row>
    <row r="256" spans="1:19" s="11" customFormat="1" ht="18.75">
      <c r="A256" s="47" t="s">
        <v>355</v>
      </c>
      <c r="B256" s="15" t="s">
        <v>136</v>
      </c>
      <c r="C256" s="15" t="s">
        <v>128</v>
      </c>
      <c r="D256" s="15" t="s">
        <v>390</v>
      </c>
      <c r="E256" s="15" t="s">
        <v>184</v>
      </c>
      <c r="F256" s="10">
        <f>G256+H256+I256</f>
        <v>100</v>
      </c>
      <c r="G256" s="10"/>
      <c r="H256" s="10">
        <v>100</v>
      </c>
      <c r="I256" s="10"/>
      <c r="J256" s="10">
        <f>K256+L256+M256</f>
        <v>150</v>
      </c>
      <c r="K256" s="10"/>
      <c r="L256" s="10">
        <v>150</v>
      </c>
      <c r="M256" s="10"/>
      <c r="N256" s="10">
        <f>O256+P256+Q256</f>
        <v>150</v>
      </c>
      <c r="O256" s="10"/>
      <c r="P256" s="10">
        <v>150</v>
      </c>
      <c r="Q256" s="10"/>
      <c r="R256" s="27"/>
      <c r="S256" s="98"/>
    </row>
    <row r="257" spans="1:19" s="11" customFormat="1" ht="37.5">
      <c r="A257" s="47" t="s">
        <v>92</v>
      </c>
      <c r="B257" s="15" t="s">
        <v>136</v>
      </c>
      <c r="C257" s="15" t="s">
        <v>128</v>
      </c>
      <c r="D257" s="15" t="s">
        <v>390</v>
      </c>
      <c r="E257" s="15" t="s">
        <v>177</v>
      </c>
      <c r="F257" s="10">
        <f>G257+H257+I257</f>
        <v>0</v>
      </c>
      <c r="G257" s="10"/>
      <c r="H257" s="10"/>
      <c r="I257" s="10"/>
      <c r="J257" s="10">
        <f>K257+L257+M257</f>
        <v>0</v>
      </c>
      <c r="K257" s="10"/>
      <c r="L257" s="10"/>
      <c r="M257" s="10"/>
      <c r="N257" s="10">
        <f>O257+P257+Q257</f>
        <v>100</v>
      </c>
      <c r="O257" s="10"/>
      <c r="P257" s="10">
        <v>100</v>
      </c>
      <c r="Q257" s="10"/>
      <c r="R257" s="27"/>
      <c r="S257" s="98"/>
    </row>
    <row r="258" spans="1:19" s="11" customFormat="1" ht="37.5" customHeight="1">
      <c r="A258" s="47" t="s">
        <v>14</v>
      </c>
      <c r="B258" s="15" t="s">
        <v>136</v>
      </c>
      <c r="C258" s="15" t="s">
        <v>128</v>
      </c>
      <c r="D258" s="15" t="s">
        <v>13</v>
      </c>
      <c r="E258" s="15"/>
      <c r="F258" s="10">
        <f>F259</f>
        <v>160</v>
      </c>
      <c r="G258" s="10">
        <f aca="true" t="shared" si="126" ref="G258:Q259">G259</f>
        <v>0</v>
      </c>
      <c r="H258" s="10">
        <f t="shared" si="126"/>
        <v>160</v>
      </c>
      <c r="I258" s="10">
        <f t="shared" si="126"/>
        <v>0</v>
      </c>
      <c r="J258" s="10">
        <f t="shared" si="126"/>
        <v>400</v>
      </c>
      <c r="K258" s="10">
        <f t="shared" si="126"/>
        <v>0</v>
      </c>
      <c r="L258" s="10">
        <f t="shared" si="126"/>
        <v>400</v>
      </c>
      <c r="M258" s="10">
        <f t="shared" si="126"/>
        <v>0</v>
      </c>
      <c r="N258" s="10">
        <f t="shared" si="126"/>
        <v>400</v>
      </c>
      <c r="O258" s="10">
        <f t="shared" si="126"/>
        <v>0</v>
      </c>
      <c r="P258" s="10">
        <f t="shared" si="126"/>
        <v>400</v>
      </c>
      <c r="Q258" s="10">
        <f t="shared" si="126"/>
        <v>0</v>
      </c>
      <c r="R258" s="27"/>
      <c r="S258" s="98"/>
    </row>
    <row r="259" spans="1:19" s="11" customFormat="1" ht="37.5">
      <c r="A259" s="47" t="s">
        <v>217</v>
      </c>
      <c r="B259" s="15" t="s">
        <v>136</v>
      </c>
      <c r="C259" s="15" t="s">
        <v>128</v>
      </c>
      <c r="D259" s="15" t="s">
        <v>30</v>
      </c>
      <c r="E259" s="15"/>
      <c r="F259" s="10">
        <f>F260</f>
        <v>160</v>
      </c>
      <c r="G259" s="10">
        <f t="shared" si="126"/>
        <v>0</v>
      </c>
      <c r="H259" s="10">
        <f t="shared" si="126"/>
        <v>160</v>
      </c>
      <c r="I259" s="10">
        <f t="shared" si="126"/>
        <v>0</v>
      </c>
      <c r="J259" s="10">
        <f t="shared" si="126"/>
        <v>400</v>
      </c>
      <c r="K259" s="10">
        <f t="shared" si="126"/>
        <v>0</v>
      </c>
      <c r="L259" s="10">
        <f t="shared" si="126"/>
        <v>400</v>
      </c>
      <c r="M259" s="10">
        <f t="shared" si="126"/>
        <v>0</v>
      </c>
      <c r="N259" s="10">
        <f t="shared" si="126"/>
        <v>400</v>
      </c>
      <c r="O259" s="10">
        <f t="shared" si="126"/>
        <v>0</v>
      </c>
      <c r="P259" s="10">
        <f t="shared" si="126"/>
        <v>400</v>
      </c>
      <c r="Q259" s="10">
        <f t="shared" si="126"/>
        <v>0</v>
      </c>
      <c r="R259" s="27"/>
      <c r="S259" s="98"/>
    </row>
    <row r="260" spans="1:19" s="11" customFormat="1" ht="37.5">
      <c r="A260" s="47" t="s">
        <v>92</v>
      </c>
      <c r="B260" s="15" t="s">
        <v>136</v>
      </c>
      <c r="C260" s="15" t="s">
        <v>128</v>
      </c>
      <c r="D260" s="15" t="s">
        <v>30</v>
      </c>
      <c r="E260" s="15" t="s">
        <v>177</v>
      </c>
      <c r="F260" s="10">
        <f>G260+H260+I260</f>
        <v>160</v>
      </c>
      <c r="G260" s="10"/>
      <c r="H260" s="10">
        <v>160</v>
      </c>
      <c r="I260" s="10"/>
      <c r="J260" s="10">
        <f>K260+L260+M260</f>
        <v>400</v>
      </c>
      <c r="K260" s="10"/>
      <c r="L260" s="10">
        <v>400</v>
      </c>
      <c r="M260" s="10"/>
      <c r="N260" s="10">
        <f>O260+P260+Q260</f>
        <v>400</v>
      </c>
      <c r="O260" s="100"/>
      <c r="P260" s="100">
        <v>400</v>
      </c>
      <c r="Q260" s="100"/>
      <c r="R260" s="27"/>
      <c r="S260" s="98"/>
    </row>
    <row r="261" spans="1:19" s="11" customFormat="1" ht="48" customHeight="1">
      <c r="A261" s="47" t="s">
        <v>478</v>
      </c>
      <c r="B261" s="15" t="s">
        <v>136</v>
      </c>
      <c r="C261" s="15" t="s">
        <v>128</v>
      </c>
      <c r="D261" s="15" t="s">
        <v>15</v>
      </c>
      <c r="E261" s="15"/>
      <c r="F261" s="10">
        <f>F262</f>
        <v>237.29999999999998</v>
      </c>
      <c r="G261" s="10">
        <f aca="true" t="shared" si="127" ref="G261:Q261">G262</f>
        <v>237.29999999999998</v>
      </c>
      <c r="H261" s="10">
        <f t="shared" si="127"/>
        <v>0</v>
      </c>
      <c r="I261" s="10">
        <f t="shared" si="127"/>
        <v>0</v>
      </c>
      <c r="J261" s="10">
        <f t="shared" si="127"/>
        <v>238.89999999999998</v>
      </c>
      <c r="K261" s="10">
        <f t="shared" si="127"/>
        <v>238.89999999999998</v>
      </c>
      <c r="L261" s="10">
        <f t="shared" si="127"/>
        <v>0</v>
      </c>
      <c r="M261" s="10">
        <f t="shared" si="127"/>
        <v>0</v>
      </c>
      <c r="N261" s="10">
        <f t="shared" si="127"/>
        <v>239</v>
      </c>
      <c r="O261" s="10">
        <f t="shared" si="127"/>
        <v>239</v>
      </c>
      <c r="P261" s="10">
        <f t="shared" si="127"/>
        <v>0</v>
      </c>
      <c r="Q261" s="10">
        <f t="shared" si="127"/>
        <v>0</v>
      </c>
      <c r="R261" s="27"/>
      <c r="S261" s="98"/>
    </row>
    <row r="262" spans="1:19" s="11" customFormat="1" ht="85.5" customHeight="1">
      <c r="A262" s="47" t="s">
        <v>446</v>
      </c>
      <c r="B262" s="15" t="s">
        <v>136</v>
      </c>
      <c r="C262" s="15" t="s">
        <v>128</v>
      </c>
      <c r="D262" s="15" t="s">
        <v>447</v>
      </c>
      <c r="E262" s="15"/>
      <c r="F262" s="10">
        <f>F263+F264</f>
        <v>237.29999999999998</v>
      </c>
      <c r="G262" s="10">
        <f aca="true" t="shared" si="128" ref="G262:Q262">G263+G264</f>
        <v>237.29999999999998</v>
      </c>
      <c r="H262" s="10">
        <f t="shared" si="128"/>
        <v>0</v>
      </c>
      <c r="I262" s="10">
        <f t="shared" si="128"/>
        <v>0</v>
      </c>
      <c r="J262" s="10">
        <f t="shared" si="128"/>
        <v>238.89999999999998</v>
      </c>
      <c r="K262" s="10">
        <f t="shared" si="128"/>
        <v>238.89999999999998</v>
      </c>
      <c r="L262" s="10">
        <f t="shared" si="128"/>
        <v>0</v>
      </c>
      <c r="M262" s="10">
        <f t="shared" si="128"/>
        <v>0</v>
      </c>
      <c r="N262" s="10">
        <f t="shared" si="128"/>
        <v>239</v>
      </c>
      <c r="O262" s="10">
        <f t="shared" si="128"/>
        <v>239</v>
      </c>
      <c r="P262" s="10">
        <f t="shared" si="128"/>
        <v>0</v>
      </c>
      <c r="Q262" s="10">
        <f t="shared" si="128"/>
        <v>0</v>
      </c>
      <c r="R262" s="27"/>
      <c r="S262" s="98"/>
    </row>
    <row r="263" spans="1:19" s="11" customFormat="1" ht="37.5">
      <c r="A263" s="47" t="s">
        <v>173</v>
      </c>
      <c r="B263" s="15" t="s">
        <v>136</v>
      </c>
      <c r="C263" s="15" t="s">
        <v>128</v>
      </c>
      <c r="D263" s="15" t="s">
        <v>448</v>
      </c>
      <c r="E263" s="15" t="s">
        <v>174</v>
      </c>
      <c r="F263" s="10">
        <f>G263+H263+I263</f>
        <v>179.2</v>
      </c>
      <c r="G263" s="10">
        <v>179.2</v>
      </c>
      <c r="H263" s="10"/>
      <c r="I263" s="10"/>
      <c r="J263" s="10">
        <f>K263+L263+M263</f>
        <v>179.2</v>
      </c>
      <c r="K263" s="10">
        <v>179.2</v>
      </c>
      <c r="L263" s="10"/>
      <c r="M263" s="10"/>
      <c r="N263" s="10">
        <f>O263+P263+Q263</f>
        <v>179.2</v>
      </c>
      <c r="O263" s="10">
        <v>179.2</v>
      </c>
      <c r="P263" s="18"/>
      <c r="Q263" s="18"/>
      <c r="R263" s="27"/>
      <c r="S263" s="98"/>
    </row>
    <row r="264" spans="1:19" s="11" customFormat="1" ht="37.5">
      <c r="A264" s="47" t="s">
        <v>92</v>
      </c>
      <c r="B264" s="15" t="s">
        <v>136</v>
      </c>
      <c r="C264" s="15" t="s">
        <v>128</v>
      </c>
      <c r="D264" s="15" t="s">
        <v>448</v>
      </c>
      <c r="E264" s="15" t="s">
        <v>177</v>
      </c>
      <c r="F264" s="10">
        <f>G264+H264+I264</f>
        <v>58.1</v>
      </c>
      <c r="G264" s="10">
        <v>58.1</v>
      </c>
      <c r="H264" s="10"/>
      <c r="I264" s="10"/>
      <c r="J264" s="10">
        <f>K264+L264+M264</f>
        <v>59.7</v>
      </c>
      <c r="K264" s="10">
        <v>59.7</v>
      </c>
      <c r="L264" s="10"/>
      <c r="M264" s="10"/>
      <c r="N264" s="10">
        <f>O264+P264+Q264</f>
        <v>59.8</v>
      </c>
      <c r="O264" s="10">
        <v>59.8</v>
      </c>
      <c r="P264" s="18"/>
      <c r="Q264" s="18"/>
      <c r="R264" s="27"/>
      <c r="S264" s="98"/>
    </row>
    <row r="265" spans="1:19" s="11" customFormat="1" ht="18.75">
      <c r="A265" s="48" t="s">
        <v>130</v>
      </c>
      <c r="B265" s="12" t="s">
        <v>129</v>
      </c>
      <c r="C265" s="12" t="s">
        <v>405</v>
      </c>
      <c r="D265" s="12"/>
      <c r="E265" s="12"/>
      <c r="F265" s="13">
        <f aca="true" t="shared" si="129" ref="F265:Q265">F266+F279+F317+F337+F374</f>
        <v>535000.4</v>
      </c>
      <c r="G265" s="13">
        <f t="shared" si="129"/>
        <v>344995.89999999997</v>
      </c>
      <c r="H265" s="13">
        <f t="shared" si="129"/>
        <v>190004.50000000003</v>
      </c>
      <c r="I265" s="13">
        <f t="shared" si="129"/>
        <v>0</v>
      </c>
      <c r="J265" s="13">
        <f t="shared" si="129"/>
        <v>563316</v>
      </c>
      <c r="K265" s="13">
        <f t="shared" si="129"/>
        <v>369677.7</v>
      </c>
      <c r="L265" s="13">
        <f t="shared" si="129"/>
        <v>193638.30000000002</v>
      </c>
      <c r="M265" s="13">
        <f t="shared" si="129"/>
        <v>0</v>
      </c>
      <c r="N265" s="13">
        <f t="shared" si="129"/>
        <v>500882.9</v>
      </c>
      <c r="O265" s="13">
        <f t="shared" si="129"/>
        <v>305416.2</v>
      </c>
      <c r="P265" s="13">
        <f t="shared" si="129"/>
        <v>195466.7</v>
      </c>
      <c r="Q265" s="13">
        <f t="shared" si="129"/>
        <v>0</v>
      </c>
      <c r="R265" s="27"/>
      <c r="S265" s="98"/>
    </row>
    <row r="266" spans="1:19" s="11" customFormat="1" ht="18.75">
      <c r="A266" s="48" t="s">
        <v>131</v>
      </c>
      <c r="B266" s="12" t="s">
        <v>129</v>
      </c>
      <c r="C266" s="12" t="s">
        <v>120</v>
      </c>
      <c r="D266" s="121"/>
      <c r="E266" s="12"/>
      <c r="F266" s="13">
        <f>F267</f>
        <v>133884.1</v>
      </c>
      <c r="G266" s="13">
        <f aca="true" t="shared" si="130" ref="G266:Q266">G267</f>
        <v>99724.6</v>
      </c>
      <c r="H266" s="13">
        <f t="shared" si="130"/>
        <v>34159.5</v>
      </c>
      <c r="I266" s="13">
        <f t="shared" si="130"/>
        <v>0</v>
      </c>
      <c r="J266" s="13">
        <f t="shared" si="130"/>
        <v>134090.2</v>
      </c>
      <c r="K266" s="13">
        <f t="shared" si="130"/>
        <v>99724.6</v>
      </c>
      <c r="L266" s="13">
        <f t="shared" si="130"/>
        <v>34365.6</v>
      </c>
      <c r="M266" s="13">
        <f t="shared" si="130"/>
        <v>0</v>
      </c>
      <c r="N266" s="13">
        <f t="shared" si="130"/>
        <v>135090.2</v>
      </c>
      <c r="O266" s="13">
        <f t="shared" si="130"/>
        <v>99724.6</v>
      </c>
      <c r="P266" s="13">
        <f t="shared" si="130"/>
        <v>35365.6</v>
      </c>
      <c r="Q266" s="13">
        <f t="shared" si="130"/>
        <v>0</v>
      </c>
      <c r="R266" s="27"/>
      <c r="S266" s="98"/>
    </row>
    <row r="267" spans="1:19" s="11" customFormat="1" ht="37.5">
      <c r="A267" s="47" t="s">
        <v>506</v>
      </c>
      <c r="B267" s="15" t="s">
        <v>129</v>
      </c>
      <c r="C267" s="15" t="s">
        <v>120</v>
      </c>
      <c r="D267" s="30" t="s">
        <v>285</v>
      </c>
      <c r="E267" s="15"/>
      <c r="F267" s="10">
        <f>F268</f>
        <v>133884.1</v>
      </c>
      <c r="G267" s="10">
        <f aca="true" t="shared" si="131" ref="G267:Q267">G268</f>
        <v>99724.6</v>
      </c>
      <c r="H267" s="10">
        <f t="shared" si="131"/>
        <v>34159.5</v>
      </c>
      <c r="I267" s="10">
        <f t="shared" si="131"/>
        <v>0</v>
      </c>
      <c r="J267" s="10">
        <f t="shared" si="131"/>
        <v>134090.2</v>
      </c>
      <c r="K267" s="10">
        <f t="shared" si="131"/>
        <v>99724.6</v>
      </c>
      <c r="L267" s="10">
        <f t="shared" si="131"/>
        <v>34365.6</v>
      </c>
      <c r="M267" s="10">
        <f t="shared" si="131"/>
        <v>0</v>
      </c>
      <c r="N267" s="10">
        <f t="shared" si="131"/>
        <v>135090.2</v>
      </c>
      <c r="O267" s="10">
        <f t="shared" si="131"/>
        <v>99724.6</v>
      </c>
      <c r="P267" s="10">
        <f t="shared" si="131"/>
        <v>35365.6</v>
      </c>
      <c r="Q267" s="10">
        <f t="shared" si="131"/>
        <v>0</v>
      </c>
      <c r="R267" s="27"/>
      <c r="S267" s="98"/>
    </row>
    <row r="268" spans="1:19" s="11" customFormat="1" ht="18.75">
      <c r="A268" s="47" t="s">
        <v>195</v>
      </c>
      <c r="B268" s="15" t="s">
        <v>129</v>
      </c>
      <c r="C268" s="15" t="s">
        <v>120</v>
      </c>
      <c r="D268" s="30" t="s">
        <v>291</v>
      </c>
      <c r="E268" s="15"/>
      <c r="F268" s="10">
        <f>F269+F276</f>
        <v>133884.1</v>
      </c>
      <c r="G268" s="10">
        <f aca="true" t="shared" si="132" ref="G268:Q268">G269+G276</f>
        <v>99724.6</v>
      </c>
      <c r="H268" s="10">
        <f t="shared" si="132"/>
        <v>34159.5</v>
      </c>
      <c r="I268" s="10">
        <f t="shared" si="132"/>
        <v>0</v>
      </c>
      <c r="J268" s="10">
        <f t="shared" si="132"/>
        <v>134090.2</v>
      </c>
      <c r="K268" s="10">
        <f t="shared" si="132"/>
        <v>99724.6</v>
      </c>
      <c r="L268" s="10">
        <f t="shared" si="132"/>
        <v>34365.6</v>
      </c>
      <c r="M268" s="10">
        <f t="shared" si="132"/>
        <v>0</v>
      </c>
      <c r="N268" s="10">
        <f t="shared" si="132"/>
        <v>135090.2</v>
      </c>
      <c r="O268" s="10">
        <f t="shared" si="132"/>
        <v>99724.6</v>
      </c>
      <c r="P268" s="10">
        <f t="shared" si="132"/>
        <v>35365.6</v>
      </c>
      <c r="Q268" s="10">
        <f t="shared" si="132"/>
        <v>0</v>
      </c>
      <c r="R268" s="27"/>
      <c r="S268" s="98"/>
    </row>
    <row r="269" spans="1:19" s="11" customFormat="1" ht="56.25">
      <c r="A269" s="47" t="s">
        <v>296</v>
      </c>
      <c r="B269" s="15" t="s">
        <v>129</v>
      </c>
      <c r="C269" s="15" t="s">
        <v>120</v>
      </c>
      <c r="D269" s="30" t="s">
        <v>292</v>
      </c>
      <c r="E269" s="15"/>
      <c r="F269" s="10">
        <f>F270+F274+F272</f>
        <v>133740.5</v>
      </c>
      <c r="G269" s="10">
        <f aca="true" t="shared" si="133" ref="G269:Q269">G270+G274+G272</f>
        <v>99581</v>
      </c>
      <c r="H269" s="10">
        <f t="shared" si="133"/>
        <v>34159.5</v>
      </c>
      <c r="I269" s="10">
        <f t="shared" si="133"/>
        <v>0</v>
      </c>
      <c r="J269" s="10">
        <f t="shared" si="133"/>
        <v>133946.6</v>
      </c>
      <c r="K269" s="10">
        <f t="shared" si="133"/>
        <v>99581</v>
      </c>
      <c r="L269" s="10">
        <f t="shared" si="133"/>
        <v>34365.6</v>
      </c>
      <c r="M269" s="10">
        <f t="shared" si="133"/>
        <v>0</v>
      </c>
      <c r="N269" s="10">
        <f t="shared" si="133"/>
        <v>134946.6</v>
      </c>
      <c r="O269" s="10">
        <f t="shared" si="133"/>
        <v>99581</v>
      </c>
      <c r="P269" s="10">
        <f t="shared" si="133"/>
        <v>35365.6</v>
      </c>
      <c r="Q269" s="10">
        <f t="shared" si="133"/>
        <v>0</v>
      </c>
      <c r="R269" s="27"/>
      <c r="S269" s="98"/>
    </row>
    <row r="270" spans="1:19" s="11" customFormat="1" ht="18.75">
      <c r="A270" s="47" t="s">
        <v>132</v>
      </c>
      <c r="B270" s="15" t="s">
        <v>129</v>
      </c>
      <c r="C270" s="15" t="s">
        <v>120</v>
      </c>
      <c r="D270" s="30" t="s">
        <v>16</v>
      </c>
      <c r="E270" s="15"/>
      <c r="F270" s="10">
        <f>F271</f>
        <v>27493.9</v>
      </c>
      <c r="G270" s="10">
        <f aca="true" t="shared" si="134" ref="G270:Q270">G271</f>
        <v>0</v>
      </c>
      <c r="H270" s="10">
        <f t="shared" si="134"/>
        <v>27493.9</v>
      </c>
      <c r="I270" s="10">
        <f t="shared" si="134"/>
        <v>0</v>
      </c>
      <c r="J270" s="10">
        <f t="shared" si="134"/>
        <v>27700</v>
      </c>
      <c r="K270" s="10">
        <f t="shared" si="134"/>
        <v>0</v>
      </c>
      <c r="L270" s="10">
        <f t="shared" si="134"/>
        <v>27700</v>
      </c>
      <c r="M270" s="10">
        <f t="shared" si="134"/>
        <v>0</v>
      </c>
      <c r="N270" s="10">
        <f t="shared" si="134"/>
        <v>28700</v>
      </c>
      <c r="O270" s="10">
        <f t="shared" si="134"/>
        <v>0</v>
      </c>
      <c r="P270" s="10">
        <f t="shared" si="134"/>
        <v>28700</v>
      </c>
      <c r="Q270" s="10">
        <f t="shared" si="134"/>
        <v>0</v>
      </c>
      <c r="R270" s="27"/>
      <c r="S270" s="98"/>
    </row>
    <row r="271" spans="1:19" s="11" customFormat="1" ht="18.75">
      <c r="A271" s="47" t="s">
        <v>191</v>
      </c>
      <c r="B271" s="15" t="s">
        <v>129</v>
      </c>
      <c r="C271" s="15" t="s">
        <v>120</v>
      </c>
      <c r="D271" s="30" t="s">
        <v>16</v>
      </c>
      <c r="E271" s="15" t="s">
        <v>190</v>
      </c>
      <c r="F271" s="10">
        <f>G271+H271+I271</f>
        <v>27493.9</v>
      </c>
      <c r="G271" s="10"/>
      <c r="H271" s="10">
        <v>27493.9</v>
      </c>
      <c r="I271" s="10"/>
      <c r="J271" s="10">
        <f>K271+L271+M271</f>
        <v>27700</v>
      </c>
      <c r="K271" s="10"/>
      <c r="L271" s="10">
        <v>27700</v>
      </c>
      <c r="M271" s="10"/>
      <c r="N271" s="10">
        <f>O271+P271+Q271</f>
        <v>28700</v>
      </c>
      <c r="O271" s="100"/>
      <c r="P271" s="10">
        <v>28700</v>
      </c>
      <c r="Q271" s="100"/>
      <c r="R271" s="27"/>
      <c r="S271" s="98"/>
    </row>
    <row r="272" spans="1:19" s="11" customFormat="1" ht="56.25">
      <c r="A272" s="59" t="s">
        <v>460</v>
      </c>
      <c r="B272" s="15" t="s">
        <v>129</v>
      </c>
      <c r="C272" s="15" t="s">
        <v>120</v>
      </c>
      <c r="D272" s="15" t="s">
        <v>456</v>
      </c>
      <c r="E272" s="15"/>
      <c r="F272" s="10">
        <f>F273</f>
        <v>6665.6</v>
      </c>
      <c r="G272" s="10">
        <f aca="true" t="shared" si="135" ref="G272:Q272">G273</f>
        <v>0</v>
      </c>
      <c r="H272" s="10">
        <f t="shared" si="135"/>
        <v>6665.6</v>
      </c>
      <c r="I272" s="10">
        <f t="shared" si="135"/>
        <v>0</v>
      </c>
      <c r="J272" s="10">
        <f t="shared" si="135"/>
        <v>6665.6</v>
      </c>
      <c r="K272" s="10">
        <f t="shared" si="135"/>
        <v>0</v>
      </c>
      <c r="L272" s="10">
        <f t="shared" si="135"/>
        <v>6665.6</v>
      </c>
      <c r="M272" s="10">
        <f t="shared" si="135"/>
        <v>0</v>
      </c>
      <c r="N272" s="10">
        <f t="shared" si="135"/>
        <v>6665.6</v>
      </c>
      <c r="O272" s="10">
        <f t="shared" si="135"/>
        <v>0</v>
      </c>
      <c r="P272" s="10">
        <f t="shared" si="135"/>
        <v>6665.6</v>
      </c>
      <c r="Q272" s="10">
        <f t="shared" si="135"/>
        <v>0</v>
      </c>
      <c r="R272" s="27"/>
      <c r="S272" s="98"/>
    </row>
    <row r="273" spans="1:19" s="11" customFormat="1" ht="18.75">
      <c r="A273" s="47" t="s">
        <v>191</v>
      </c>
      <c r="B273" s="15" t="s">
        <v>129</v>
      </c>
      <c r="C273" s="15" t="s">
        <v>120</v>
      </c>
      <c r="D273" s="15" t="s">
        <v>456</v>
      </c>
      <c r="E273" s="15" t="s">
        <v>190</v>
      </c>
      <c r="F273" s="10">
        <f>G273+H273+I273</f>
        <v>6665.6</v>
      </c>
      <c r="G273" s="10"/>
      <c r="H273" s="10">
        <v>6665.6</v>
      </c>
      <c r="I273" s="10"/>
      <c r="J273" s="10">
        <f>K273+L273+M273</f>
        <v>6665.6</v>
      </c>
      <c r="K273" s="10"/>
      <c r="L273" s="10">
        <v>6665.6</v>
      </c>
      <c r="M273" s="10"/>
      <c r="N273" s="10">
        <f>O273+P273+Q273</f>
        <v>6665.6</v>
      </c>
      <c r="O273" s="100"/>
      <c r="P273" s="100">
        <v>6665.6</v>
      </c>
      <c r="Q273" s="100"/>
      <c r="R273" s="27"/>
      <c r="S273" s="98"/>
    </row>
    <row r="274" spans="1:19" s="11" customFormat="1" ht="107.25" customHeight="1">
      <c r="A274" s="51" t="s">
        <v>328</v>
      </c>
      <c r="B274" s="15" t="s">
        <v>129</v>
      </c>
      <c r="C274" s="15" t="s">
        <v>120</v>
      </c>
      <c r="D274" s="30" t="s">
        <v>70</v>
      </c>
      <c r="E274" s="15"/>
      <c r="F274" s="10">
        <f>F275</f>
        <v>99581</v>
      </c>
      <c r="G274" s="10">
        <f aca="true" t="shared" si="136" ref="G274:Q274">G275</f>
        <v>99581</v>
      </c>
      <c r="H274" s="10">
        <f t="shared" si="136"/>
        <v>0</v>
      </c>
      <c r="I274" s="10">
        <f t="shared" si="136"/>
        <v>0</v>
      </c>
      <c r="J274" s="10">
        <f t="shared" si="136"/>
        <v>99581</v>
      </c>
      <c r="K274" s="10">
        <f t="shared" si="136"/>
        <v>99581</v>
      </c>
      <c r="L274" s="10">
        <f t="shared" si="136"/>
        <v>0</v>
      </c>
      <c r="M274" s="10">
        <f t="shared" si="136"/>
        <v>0</v>
      </c>
      <c r="N274" s="10">
        <f t="shared" si="136"/>
        <v>99581</v>
      </c>
      <c r="O274" s="10">
        <f t="shared" si="136"/>
        <v>99581</v>
      </c>
      <c r="P274" s="10">
        <f t="shared" si="136"/>
        <v>0</v>
      </c>
      <c r="Q274" s="10">
        <f t="shared" si="136"/>
        <v>0</v>
      </c>
      <c r="R274" s="27"/>
      <c r="S274" s="98"/>
    </row>
    <row r="275" spans="1:19" s="11" customFormat="1" ht="18.75">
      <c r="A275" s="47" t="s">
        <v>191</v>
      </c>
      <c r="B275" s="15" t="s">
        <v>129</v>
      </c>
      <c r="C275" s="15" t="s">
        <v>120</v>
      </c>
      <c r="D275" s="30" t="s">
        <v>70</v>
      </c>
      <c r="E275" s="15" t="s">
        <v>190</v>
      </c>
      <c r="F275" s="10">
        <f>G275+H275+I275</f>
        <v>99581</v>
      </c>
      <c r="G275" s="10">
        <v>99581</v>
      </c>
      <c r="H275" s="10"/>
      <c r="I275" s="10"/>
      <c r="J275" s="10">
        <f>K275+L275+M275</f>
        <v>99581</v>
      </c>
      <c r="K275" s="10">
        <v>99581</v>
      </c>
      <c r="L275" s="10"/>
      <c r="M275" s="10"/>
      <c r="N275" s="10">
        <f>O275+P275+Q275</f>
        <v>99581</v>
      </c>
      <c r="O275" s="100">
        <v>99581</v>
      </c>
      <c r="P275" s="100"/>
      <c r="Q275" s="100"/>
      <c r="R275" s="27"/>
      <c r="S275" s="98"/>
    </row>
    <row r="276" spans="1:19" s="11" customFormat="1" ht="63" customHeight="1">
      <c r="A276" s="47" t="s">
        <v>293</v>
      </c>
      <c r="B276" s="15" t="s">
        <v>129</v>
      </c>
      <c r="C276" s="15" t="s">
        <v>120</v>
      </c>
      <c r="D276" s="30" t="s">
        <v>87</v>
      </c>
      <c r="E276" s="15"/>
      <c r="F276" s="10">
        <f>F277</f>
        <v>143.6</v>
      </c>
      <c r="G276" s="10">
        <f aca="true" t="shared" si="137" ref="G276:Q277">G277</f>
        <v>143.6</v>
      </c>
      <c r="H276" s="10">
        <f t="shared" si="137"/>
        <v>0</v>
      </c>
      <c r="I276" s="10">
        <f t="shared" si="137"/>
        <v>0</v>
      </c>
      <c r="J276" s="10">
        <f t="shared" si="137"/>
        <v>143.6</v>
      </c>
      <c r="K276" s="10">
        <f t="shared" si="137"/>
        <v>143.6</v>
      </c>
      <c r="L276" s="10">
        <f t="shared" si="137"/>
        <v>0</v>
      </c>
      <c r="M276" s="10">
        <f t="shared" si="137"/>
        <v>0</v>
      </c>
      <c r="N276" s="10">
        <f t="shared" si="137"/>
        <v>143.6</v>
      </c>
      <c r="O276" s="10">
        <f t="shared" si="137"/>
        <v>143.6</v>
      </c>
      <c r="P276" s="10">
        <f t="shared" si="137"/>
        <v>0</v>
      </c>
      <c r="Q276" s="10">
        <f t="shared" si="137"/>
        <v>0</v>
      </c>
      <c r="R276" s="27"/>
      <c r="S276" s="98"/>
    </row>
    <row r="277" spans="1:19" s="11" customFormat="1" ht="75">
      <c r="A277" s="47" t="s">
        <v>98</v>
      </c>
      <c r="B277" s="15" t="s">
        <v>129</v>
      </c>
      <c r="C277" s="15" t="s">
        <v>120</v>
      </c>
      <c r="D277" s="30" t="s">
        <v>78</v>
      </c>
      <c r="E277" s="15"/>
      <c r="F277" s="10">
        <f>F278</f>
        <v>143.6</v>
      </c>
      <c r="G277" s="10">
        <f t="shared" si="137"/>
        <v>143.6</v>
      </c>
      <c r="H277" s="10">
        <f t="shared" si="137"/>
        <v>0</v>
      </c>
      <c r="I277" s="10">
        <f t="shared" si="137"/>
        <v>0</v>
      </c>
      <c r="J277" s="10">
        <f t="shared" si="137"/>
        <v>143.6</v>
      </c>
      <c r="K277" s="10">
        <f t="shared" si="137"/>
        <v>143.6</v>
      </c>
      <c r="L277" s="10">
        <f t="shared" si="137"/>
        <v>0</v>
      </c>
      <c r="M277" s="10">
        <f t="shared" si="137"/>
        <v>0</v>
      </c>
      <c r="N277" s="10">
        <f t="shared" si="137"/>
        <v>143.6</v>
      </c>
      <c r="O277" s="10">
        <f t="shared" si="137"/>
        <v>143.6</v>
      </c>
      <c r="P277" s="10">
        <f t="shared" si="137"/>
        <v>0</v>
      </c>
      <c r="Q277" s="10">
        <f t="shared" si="137"/>
        <v>0</v>
      </c>
      <c r="R277" s="27"/>
      <c r="S277" s="98"/>
    </row>
    <row r="278" spans="1:19" s="11" customFormat="1" ht="18.75">
      <c r="A278" s="47" t="s">
        <v>191</v>
      </c>
      <c r="B278" s="15" t="s">
        <v>129</v>
      </c>
      <c r="C278" s="15" t="s">
        <v>120</v>
      </c>
      <c r="D278" s="30" t="s">
        <v>78</v>
      </c>
      <c r="E278" s="15" t="s">
        <v>190</v>
      </c>
      <c r="F278" s="10">
        <f>G278+H278+I278</f>
        <v>143.6</v>
      </c>
      <c r="G278" s="10">
        <v>143.6</v>
      </c>
      <c r="H278" s="10"/>
      <c r="I278" s="10"/>
      <c r="J278" s="10">
        <f>K278+L278+M278</f>
        <v>143.6</v>
      </c>
      <c r="K278" s="10">
        <v>143.6</v>
      </c>
      <c r="L278" s="10"/>
      <c r="M278" s="10"/>
      <c r="N278" s="10">
        <f>O278+P278+Q278</f>
        <v>143.6</v>
      </c>
      <c r="O278" s="100">
        <v>143.6</v>
      </c>
      <c r="P278" s="100"/>
      <c r="Q278" s="100"/>
      <c r="R278" s="27"/>
      <c r="S278" s="98"/>
    </row>
    <row r="279" spans="1:19" s="11" customFormat="1" ht="18.75">
      <c r="A279" s="48" t="s">
        <v>109</v>
      </c>
      <c r="B279" s="12" t="s">
        <v>129</v>
      </c>
      <c r="C279" s="12" t="s">
        <v>124</v>
      </c>
      <c r="D279" s="12"/>
      <c r="E279" s="12"/>
      <c r="F279" s="13">
        <f>F280+F288</f>
        <v>279542.80000000005</v>
      </c>
      <c r="G279" s="13">
        <f aca="true" t="shared" si="138" ref="G279:Q279">G280+G288</f>
        <v>205302.5</v>
      </c>
      <c r="H279" s="13">
        <f t="shared" si="138"/>
        <v>74240.3</v>
      </c>
      <c r="I279" s="13">
        <f t="shared" si="138"/>
        <v>0</v>
      </c>
      <c r="J279" s="13">
        <f t="shared" si="138"/>
        <v>306689.00000000006</v>
      </c>
      <c r="K279" s="13">
        <f t="shared" si="138"/>
        <v>229984.3</v>
      </c>
      <c r="L279" s="13">
        <f t="shared" si="138"/>
        <v>76704.70000000001</v>
      </c>
      <c r="M279" s="13">
        <f t="shared" si="138"/>
        <v>0</v>
      </c>
      <c r="N279" s="13">
        <f t="shared" si="138"/>
        <v>281117</v>
      </c>
      <c r="O279" s="13">
        <f t="shared" si="138"/>
        <v>204060.4</v>
      </c>
      <c r="P279" s="13">
        <f t="shared" si="138"/>
        <v>77056.6</v>
      </c>
      <c r="Q279" s="13">
        <f t="shared" si="138"/>
        <v>0</v>
      </c>
      <c r="R279" s="27"/>
      <c r="S279" s="98"/>
    </row>
    <row r="280" spans="1:19" s="11" customFormat="1" ht="56.25">
      <c r="A280" s="47" t="s">
        <v>474</v>
      </c>
      <c r="B280" s="15" t="s">
        <v>129</v>
      </c>
      <c r="C280" s="15" t="s">
        <v>124</v>
      </c>
      <c r="D280" s="15" t="s">
        <v>254</v>
      </c>
      <c r="E280" s="15"/>
      <c r="F280" s="10">
        <f>F281</f>
        <v>240</v>
      </c>
      <c r="G280" s="10">
        <f aca="true" t="shared" si="139" ref="G280:Q280">G281</f>
        <v>0</v>
      </c>
      <c r="H280" s="10">
        <f t="shared" si="139"/>
        <v>240</v>
      </c>
      <c r="I280" s="10">
        <f t="shared" si="139"/>
        <v>0</v>
      </c>
      <c r="J280" s="10">
        <f t="shared" si="139"/>
        <v>280</v>
      </c>
      <c r="K280" s="10">
        <f t="shared" si="139"/>
        <v>0</v>
      </c>
      <c r="L280" s="10">
        <f t="shared" si="139"/>
        <v>280</v>
      </c>
      <c r="M280" s="10">
        <f t="shared" si="139"/>
        <v>0</v>
      </c>
      <c r="N280" s="10">
        <f t="shared" si="139"/>
        <v>280</v>
      </c>
      <c r="O280" s="10">
        <f t="shared" si="139"/>
        <v>0</v>
      </c>
      <c r="P280" s="10">
        <f t="shared" si="139"/>
        <v>280</v>
      </c>
      <c r="Q280" s="10">
        <f t="shared" si="139"/>
        <v>0</v>
      </c>
      <c r="R280" s="27"/>
      <c r="S280" s="98"/>
    </row>
    <row r="281" spans="1:19" s="11" customFormat="1" ht="37.5">
      <c r="A281" s="47" t="s">
        <v>475</v>
      </c>
      <c r="B281" s="15" t="s">
        <v>129</v>
      </c>
      <c r="C281" s="15" t="s">
        <v>124</v>
      </c>
      <c r="D281" s="15" t="s">
        <v>255</v>
      </c>
      <c r="E281" s="15"/>
      <c r="F281" s="10">
        <f>F282+F285</f>
        <v>240</v>
      </c>
      <c r="G281" s="10">
        <f aca="true" t="shared" si="140" ref="G281:Q281">G282+G285</f>
        <v>0</v>
      </c>
      <c r="H281" s="10">
        <f t="shared" si="140"/>
        <v>240</v>
      </c>
      <c r="I281" s="10">
        <f t="shared" si="140"/>
        <v>0</v>
      </c>
      <c r="J281" s="10">
        <f t="shared" si="140"/>
        <v>280</v>
      </c>
      <c r="K281" s="10">
        <f t="shared" si="140"/>
        <v>0</v>
      </c>
      <c r="L281" s="10">
        <f t="shared" si="140"/>
        <v>280</v>
      </c>
      <c r="M281" s="10">
        <f t="shared" si="140"/>
        <v>0</v>
      </c>
      <c r="N281" s="10">
        <f t="shared" si="140"/>
        <v>280</v>
      </c>
      <c r="O281" s="10">
        <f t="shared" si="140"/>
        <v>0</v>
      </c>
      <c r="P281" s="10">
        <f t="shared" si="140"/>
        <v>280</v>
      </c>
      <c r="Q281" s="10">
        <f t="shared" si="140"/>
        <v>0</v>
      </c>
      <c r="R281" s="27"/>
      <c r="S281" s="98"/>
    </row>
    <row r="282" spans="1:19" s="11" customFormat="1" ht="37.5">
      <c r="A282" s="47" t="s">
        <v>381</v>
      </c>
      <c r="B282" s="15" t="s">
        <v>129</v>
      </c>
      <c r="C282" s="15" t="s">
        <v>124</v>
      </c>
      <c r="D282" s="15" t="s">
        <v>382</v>
      </c>
      <c r="E282" s="15"/>
      <c r="F282" s="10">
        <f>F283</f>
        <v>40</v>
      </c>
      <c r="G282" s="10">
        <f aca="true" t="shared" si="141" ref="G282:Q283">G283</f>
        <v>0</v>
      </c>
      <c r="H282" s="10">
        <f t="shared" si="141"/>
        <v>40</v>
      </c>
      <c r="I282" s="10">
        <f t="shared" si="141"/>
        <v>0</v>
      </c>
      <c r="J282" s="10">
        <f t="shared" si="141"/>
        <v>80</v>
      </c>
      <c r="K282" s="10">
        <f t="shared" si="141"/>
        <v>0</v>
      </c>
      <c r="L282" s="10">
        <f t="shared" si="141"/>
        <v>80</v>
      </c>
      <c r="M282" s="10">
        <f t="shared" si="141"/>
        <v>0</v>
      </c>
      <c r="N282" s="10">
        <f t="shared" si="141"/>
        <v>80</v>
      </c>
      <c r="O282" s="10">
        <f t="shared" si="141"/>
        <v>0</v>
      </c>
      <c r="P282" s="10">
        <f t="shared" si="141"/>
        <v>80</v>
      </c>
      <c r="Q282" s="10">
        <f t="shared" si="141"/>
        <v>0</v>
      </c>
      <c r="R282" s="27"/>
      <c r="S282" s="98"/>
    </row>
    <row r="283" spans="1:19" s="11" customFormat="1" ht="18.75">
      <c r="A283" s="47" t="s">
        <v>224</v>
      </c>
      <c r="B283" s="15" t="s">
        <v>129</v>
      </c>
      <c r="C283" s="15" t="s">
        <v>124</v>
      </c>
      <c r="D283" s="15" t="s">
        <v>383</v>
      </c>
      <c r="E283" s="15"/>
      <c r="F283" s="10">
        <f>F284</f>
        <v>40</v>
      </c>
      <c r="G283" s="10">
        <f t="shared" si="141"/>
        <v>0</v>
      </c>
      <c r="H283" s="10">
        <f t="shared" si="141"/>
        <v>40</v>
      </c>
      <c r="I283" s="10">
        <f t="shared" si="141"/>
        <v>0</v>
      </c>
      <c r="J283" s="10">
        <f t="shared" si="141"/>
        <v>80</v>
      </c>
      <c r="K283" s="10">
        <f t="shared" si="141"/>
        <v>0</v>
      </c>
      <c r="L283" s="10">
        <f t="shared" si="141"/>
        <v>80</v>
      </c>
      <c r="M283" s="10">
        <f t="shared" si="141"/>
        <v>0</v>
      </c>
      <c r="N283" s="10">
        <f t="shared" si="141"/>
        <v>80</v>
      </c>
      <c r="O283" s="10">
        <f t="shared" si="141"/>
        <v>0</v>
      </c>
      <c r="P283" s="10">
        <f t="shared" si="141"/>
        <v>80</v>
      </c>
      <c r="Q283" s="10">
        <f t="shared" si="141"/>
        <v>0</v>
      </c>
      <c r="R283" s="27"/>
      <c r="S283" s="98"/>
    </row>
    <row r="284" spans="1:19" s="11" customFormat="1" ht="18.75">
      <c r="A284" s="47" t="s">
        <v>191</v>
      </c>
      <c r="B284" s="15" t="s">
        <v>129</v>
      </c>
      <c r="C284" s="15" t="s">
        <v>124</v>
      </c>
      <c r="D284" s="15" t="s">
        <v>383</v>
      </c>
      <c r="E284" s="15" t="s">
        <v>190</v>
      </c>
      <c r="F284" s="10">
        <f>G284+H284+I284</f>
        <v>40</v>
      </c>
      <c r="G284" s="10"/>
      <c r="H284" s="10">
        <v>40</v>
      </c>
      <c r="I284" s="10"/>
      <c r="J284" s="10">
        <f>K284+L284+M284</f>
        <v>80</v>
      </c>
      <c r="K284" s="10"/>
      <c r="L284" s="10">
        <v>80</v>
      </c>
      <c r="M284" s="10"/>
      <c r="N284" s="10">
        <f>O284+P284+Q284</f>
        <v>80</v>
      </c>
      <c r="O284" s="10"/>
      <c r="P284" s="10">
        <v>80</v>
      </c>
      <c r="Q284" s="10"/>
      <c r="R284" s="27"/>
      <c r="S284" s="98"/>
    </row>
    <row r="285" spans="1:19" s="11" customFormat="1" ht="41.25" customHeight="1">
      <c r="A285" s="47" t="s">
        <v>417</v>
      </c>
      <c r="B285" s="15" t="s">
        <v>129</v>
      </c>
      <c r="C285" s="15" t="s">
        <v>124</v>
      </c>
      <c r="D285" s="15" t="s">
        <v>379</v>
      </c>
      <c r="E285" s="15"/>
      <c r="F285" s="10">
        <f>F286</f>
        <v>200</v>
      </c>
      <c r="G285" s="10">
        <f aca="true" t="shared" si="142" ref="G285:Q286">G286</f>
        <v>0</v>
      </c>
      <c r="H285" s="10">
        <f t="shared" si="142"/>
        <v>200</v>
      </c>
      <c r="I285" s="10">
        <f t="shared" si="142"/>
        <v>0</v>
      </c>
      <c r="J285" s="10">
        <f t="shared" si="142"/>
        <v>200</v>
      </c>
      <c r="K285" s="10">
        <f t="shared" si="142"/>
        <v>0</v>
      </c>
      <c r="L285" s="10">
        <f t="shared" si="142"/>
        <v>200</v>
      </c>
      <c r="M285" s="10">
        <f t="shared" si="142"/>
        <v>0</v>
      </c>
      <c r="N285" s="10">
        <f t="shared" si="142"/>
        <v>200</v>
      </c>
      <c r="O285" s="10">
        <f t="shared" si="142"/>
        <v>0</v>
      </c>
      <c r="P285" s="10">
        <f t="shared" si="142"/>
        <v>200</v>
      </c>
      <c r="Q285" s="10">
        <f t="shared" si="142"/>
        <v>0</v>
      </c>
      <c r="R285" s="27"/>
      <c r="S285" s="98"/>
    </row>
    <row r="286" spans="1:19" s="11" customFormat="1" ht="18.75">
      <c r="A286" s="47" t="s">
        <v>224</v>
      </c>
      <c r="B286" s="15" t="s">
        <v>129</v>
      </c>
      <c r="C286" s="15" t="s">
        <v>124</v>
      </c>
      <c r="D286" s="15" t="s">
        <v>380</v>
      </c>
      <c r="E286" s="15"/>
      <c r="F286" s="10">
        <f>F287</f>
        <v>200</v>
      </c>
      <c r="G286" s="10">
        <f t="shared" si="142"/>
        <v>0</v>
      </c>
      <c r="H286" s="10">
        <f t="shared" si="142"/>
        <v>200</v>
      </c>
      <c r="I286" s="10">
        <f t="shared" si="142"/>
        <v>0</v>
      </c>
      <c r="J286" s="10">
        <f t="shared" si="142"/>
        <v>200</v>
      </c>
      <c r="K286" s="10">
        <f t="shared" si="142"/>
        <v>0</v>
      </c>
      <c r="L286" s="10">
        <f t="shared" si="142"/>
        <v>200</v>
      </c>
      <c r="M286" s="10">
        <f t="shared" si="142"/>
        <v>0</v>
      </c>
      <c r="N286" s="10">
        <f t="shared" si="142"/>
        <v>200</v>
      </c>
      <c r="O286" s="10">
        <f t="shared" si="142"/>
        <v>0</v>
      </c>
      <c r="P286" s="10">
        <f t="shared" si="142"/>
        <v>200</v>
      </c>
      <c r="Q286" s="10">
        <f t="shared" si="142"/>
        <v>0</v>
      </c>
      <c r="R286" s="27"/>
      <c r="S286" s="98"/>
    </row>
    <row r="287" spans="1:19" s="11" customFormat="1" ht="18.75">
      <c r="A287" s="47" t="s">
        <v>191</v>
      </c>
      <c r="B287" s="15" t="s">
        <v>129</v>
      </c>
      <c r="C287" s="15" t="s">
        <v>124</v>
      </c>
      <c r="D287" s="15" t="s">
        <v>380</v>
      </c>
      <c r="E287" s="15" t="s">
        <v>190</v>
      </c>
      <c r="F287" s="10">
        <f>G287+H287+I287</f>
        <v>200</v>
      </c>
      <c r="G287" s="10"/>
      <c r="H287" s="10">
        <v>200</v>
      </c>
      <c r="I287" s="10"/>
      <c r="J287" s="10">
        <f>K287+L287+M287</f>
        <v>200</v>
      </c>
      <c r="K287" s="10"/>
      <c r="L287" s="10">
        <v>200</v>
      </c>
      <c r="M287" s="10"/>
      <c r="N287" s="10">
        <f>O287+P287+Q287</f>
        <v>200</v>
      </c>
      <c r="O287" s="10"/>
      <c r="P287" s="10">
        <v>200</v>
      </c>
      <c r="Q287" s="10"/>
      <c r="R287" s="27"/>
      <c r="S287" s="98"/>
    </row>
    <row r="288" spans="1:19" s="11" customFormat="1" ht="37.5">
      <c r="A288" s="47" t="s">
        <v>506</v>
      </c>
      <c r="B288" s="15" t="s">
        <v>129</v>
      </c>
      <c r="C288" s="15" t="s">
        <v>124</v>
      </c>
      <c r="D288" s="30" t="s">
        <v>285</v>
      </c>
      <c r="E288" s="15"/>
      <c r="F288" s="10">
        <f>F289</f>
        <v>279302.80000000005</v>
      </c>
      <c r="G288" s="10">
        <f aca="true" t="shared" si="143" ref="G288:Q288">G289</f>
        <v>205302.5</v>
      </c>
      <c r="H288" s="10">
        <f t="shared" si="143"/>
        <v>74000.3</v>
      </c>
      <c r="I288" s="10">
        <f t="shared" si="143"/>
        <v>0</v>
      </c>
      <c r="J288" s="10">
        <f t="shared" si="143"/>
        <v>306409.00000000006</v>
      </c>
      <c r="K288" s="10">
        <f t="shared" si="143"/>
        <v>229984.3</v>
      </c>
      <c r="L288" s="10">
        <f t="shared" si="143"/>
        <v>76424.70000000001</v>
      </c>
      <c r="M288" s="10">
        <f t="shared" si="143"/>
        <v>0</v>
      </c>
      <c r="N288" s="10">
        <f t="shared" si="143"/>
        <v>280837</v>
      </c>
      <c r="O288" s="10">
        <f t="shared" si="143"/>
        <v>204060.4</v>
      </c>
      <c r="P288" s="10">
        <f>P289</f>
        <v>76776.6</v>
      </c>
      <c r="Q288" s="10">
        <f t="shared" si="143"/>
        <v>0</v>
      </c>
      <c r="R288" s="27"/>
      <c r="S288" s="98"/>
    </row>
    <row r="289" spans="1:19" s="11" customFormat="1" ht="33.75" customHeight="1">
      <c r="A289" s="39" t="s">
        <v>18</v>
      </c>
      <c r="B289" s="15" t="s">
        <v>129</v>
      </c>
      <c r="C289" s="15" t="s">
        <v>124</v>
      </c>
      <c r="D289" s="30" t="s">
        <v>286</v>
      </c>
      <c r="E289" s="15"/>
      <c r="F289" s="10">
        <f>F290+F297+F300+F303+F308+F311+F314</f>
        <v>279302.80000000005</v>
      </c>
      <c r="G289" s="10">
        <f aca="true" t="shared" si="144" ref="G289:Q289">G290+G297+G300+G303+G308+G311+G314</f>
        <v>205302.5</v>
      </c>
      <c r="H289" s="10">
        <f t="shared" si="144"/>
        <v>74000.3</v>
      </c>
      <c r="I289" s="10">
        <f t="shared" si="144"/>
        <v>0</v>
      </c>
      <c r="J289" s="10">
        <f t="shared" si="144"/>
        <v>306409.00000000006</v>
      </c>
      <c r="K289" s="10">
        <f t="shared" si="144"/>
        <v>229984.3</v>
      </c>
      <c r="L289" s="10">
        <f t="shared" si="144"/>
        <v>76424.70000000001</v>
      </c>
      <c r="M289" s="10">
        <f t="shared" si="144"/>
        <v>0</v>
      </c>
      <c r="N289" s="10">
        <f t="shared" si="144"/>
        <v>280837</v>
      </c>
      <c r="O289" s="10">
        <f t="shared" si="144"/>
        <v>204060.4</v>
      </c>
      <c r="P289" s="10">
        <f t="shared" si="144"/>
        <v>76776.6</v>
      </c>
      <c r="Q289" s="10">
        <f t="shared" si="144"/>
        <v>0</v>
      </c>
      <c r="R289" s="27"/>
      <c r="S289" s="98"/>
    </row>
    <row r="290" spans="1:19" s="11" customFormat="1" ht="75">
      <c r="A290" s="39" t="s">
        <v>574</v>
      </c>
      <c r="B290" s="15" t="s">
        <v>129</v>
      </c>
      <c r="C290" s="15" t="s">
        <v>124</v>
      </c>
      <c r="D290" s="30" t="s">
        <v>287</v>
      </c>
      <c r="E290" s="15"/>
      <c r="F290" s="10">
        <f>F291+F295+F293</f>
        <v>255543.4</v>
      </c>
      <c r="G290" s="10">
        <f aca="true" t="shared" si="145" ref="G290:Q290">G291+G295+G293</f>
        <v>185468</v>
      </c>
      <c r="H290" s="10">
        <f t="shared" si="145"/>
        <v>70075.40000000001</v>
      </c>
      <c r="I290" s="10">
        <f t="shared" si="145"/>
        <v>0</v>
      </c>
      <c r="J290" s="10">
        <f t="shared" si="145"/>
        <v>256944.30000000002</v>
      </c>
      <c r="K290" s="10">
        <f t="shared" si="145"/>
        <v>185352.9</v>
      </c>
      <c r="L290" s="10">
        <f t="shared" si="145"/>
        <v>71591.40000000001</v>
      </c>
      <c r="M290" s="10">
        <f t="shared" si="145"/>
        <v>0</v>
      </c>
      <c r="N290" s="10">
        <f t="shared" si="145"/>
        <v>258088.5</v>
      </c>
      <c r="O290" s="10">
        <f t="shared" si="145"/>
        <v>185352.9</v>
      </c>
      <c r="P290" s="10">
        <f t="shared" si="145"/>
        <v>72735.6</v>
      </c>
      <c r="Q290" s="10">
        <f t="shared" si="145"/>
        <v>0</v>
      </c>
      <c r="R290" s="27"/>
      <c r="S290" s="98"/>
    </row>
    <row r="291" spans="1:19" s="11" customFormat="1" ht="21.75" customHeight="1">
      <c r="A291" s="47" t="s">
        <v>213</v>
      </c>
      <c r="B291" s="15" t="s">
        <v>129</v>
      </c>
      <c r="C291" s="15" t="s">
        <v>124</v>
      </c>
      <c r="D291" s="30" t="s">
        <v>19</v>
      </c>
      <c r="E291" s="15"/>
      <c r="F291" s="10">
        <f>F292</f>
        <v>55439.8</v>
      </c>
      <c r="G291" s="10">
        <f aca="true" t="shared" si="146" ref="G291:Q291">G292</f>
        <v>0</v>
      </c>
      <c r="H291" s="10">
        <f t="shared" si="146"/>
        <v>55439.8</v>
      </c>
      <c r="I291" s="10">
        <f t="shared" si="146"/>
        <v>0</v>
      </c>
      <c r="J291" s="10">
        <f t="shared" si="146"/>
        <v>56955.8</v>
      </c>
      <c r="K291" s="10">
        <f t="shared" si="146"/>
        <v>0</v>
      </c>
      <c r="L291" s="10">
        <f t="shared" si="146"/>
        <v>56955.8</v>
      </c>
      <c r="M291" s="10">
        <f t="shared" si="146"/>
        <v>0</v>
      </c>
      <c r="N291" s="10">
        <f t="shared" si="146"/>
        <v>58100</v>
      </c>
      <c r="O291" s="10">
        <f t="shared" si="146"/>
        <v>0</v>
      </c>
      <c r="P291" s="10">
        <f t="shared" si="146"/>
        <v>58100</v>
      </c>
      <c r="Q291" s="10">
        <f t="shared" si="146"/>
        <v>0</v>
      </c>
      <c r="R291" s="27"/>
      <c r="S291" s="98"/>
    </row>
    <row r="292" spans="1:19" s="11" customFormat="1" ht="18.75">
      <c r="A292" s="47" t="s">
        <v>191</v>
      </c>
      <c r="B292" s="15" t="s">
        <v>129</v>
      </c>
      <c r="C292" s="15" t="s">
        <v>124</v>
      </c>
      <c r="D292" s="30" t="s">
        <v>19</v>
      </c>
      <c r="E292" s="15" t="s">
        <v>190</v>
      </c>
      <c r="F292" s="10">
        <f>G292+H292+I292</f>
        <v>55439.8</v>
      </c>
      <c r="G292" s="10"/>
      <c r="H292" s="10">
        <v>55439.8</v>
      </c>
      <c r="I292" s="10"/>
      <c r="J292" s="10">
        <f>K292+L292+M292</f>
        <v>56955.8</v>
      </c>
      <c r="K292" s="10"/>
      <c r="L292" s="10">
        <v>56955.8</v>
      </c>
      <c r="M292" s="10"/>
      <c r="N292" s="10">
        <f>O292+P292+Q292</f>
        <v>58100</v>
      </c>
      <c r="O292" s="100"/>
      <c r="P292" s="100">
        <v>58100</v>
      </c>
      <c r="Q292" s="100"/>
      <c r="R292" s="27"/>
      <c r="S292" s="98"/>
    </row>
    <row r="293" spans="1:19" s="11" customFormat="1" ht="56.25">
      <c r="A293" s="59" t="s">
        <v>460</v>
      </c>
      <c r="B293" s="15" t="s">
        <v>129</v>
      </c>
      <c r="C293" s="15" t="s">
        <v>124</v>
      </c>
      <c r="D293" s="15" t="s">
        <v>457</v>
      </c>
      <c r="E293" s="15"/>
      <c r="F293" s="10">
        <f>F294</f>
        <v>14635.6</v>
      </c>
      <c r="G293" s="10">
        <f aca="true" t="shared" si="147" ref="G293:Q293">G294</f>
        <v>0</v>
      </c>
      <c r="H293" s="10">
        <f t="shared" si="147"/>
        <v>14635.6</v>
      </c>
      <c r="I293" s="10">
        <f t="shared" si="147"/>
        <v>0</v>
      </c>
      <c r="J293" s="10">
        <f t="shared" si="147"/>
        <v>14635.6</v>
      </c>
      <c r="K293" s="10">
        <f t="shared" si="147"/>
        <v>0</v>
      </c>
      <c r="L293" s="10">
        <f t="shared" si="147"/>
        <v>14635.6</v>
      </c>
      <c r="M293" s="10">
        <f t="shared" si="147"/>
        <v>0</v>
      </c>
      <c r="N293" s="10">
        <f t="shared" si="147"/>
        <v>14635.6</v>
      </c>
      <c r="O293" s="10">
        <f t="shared" si="147"/>
        <v>0</v>
      </c>
      <c r="P293" s="10">
        <f t="shared" si="147"/>
        <v>14635.6</v>
      </c>
      <c r="Q293" s="10">
        <f t="shared" si="147"/>
        <v>0</v>
      </c>
      <c r="R293" s="27"/>
      <c r="S293" s="98"/>
    </row>
    <row r="294" spans="1:19" s="11" customFormat="1" ht="18.75">
      <c r="A294" s="47" t="s">
        <v>191</v>
      </c>
      <c r="B294" s="15" t="s">
        <v>129</v>
      </c>
      <c r="C294" s="15" t="s">
        <v>124</v>
      </c>
      <c r="D294" s="15" t="s">
        <v>457</v>
      </c>
      <c r="E294" s="15" t="s">
        <v>190</v>
      </c>
      <c r="F294" s="10">
        <f>G294+H294+I294</f>
        <v>14635.6</v>
      </c>
      <c r="G294" s="10"/>
      <c r="H294" s="10">
        <v>14635.6</v>
      </c>
      <c r="I294" s="10"/>
      <c r="J294" s="10">
        <f>K294+L294+M294</f>
        <v>14635.6</v>
      </c>
      <c r="K294" s="10"/>
      <c r="L294" s="10">
        <v>14635.6</v>
      </c>
      <c r="M294" s="10"/>
      <c r="N294" s="10">
        <f>O294+P294+Q294</f>
        <v>14635.6</v>
      </c>
      <c r="O294" s="100"/>
      <c r="P294" s="100">
        <v>14635.6</v>
      </c>
      <c r="Q294" s="100"/>
      <c r="R294" s="27"/>
      <c r="S294" s="98"/>
    </row>
    <row r="295" spans="1:19" s="11" customFormat="1" ht="102.75" customHeight="1">
      <c r="A295" s="51" t="s">
        <v>328</v>
      </c>
      <c r="B295" s="15" t="s">
        <v>129</v>
      </c>
      <c r="C295" s="15" t="s">
        <v>124</v>
      </c>
      <c r="D295" s="30" t="s">
        <v>47</v>
      </c>
      <c r="E295" s="15"/>
      <c r="F295" s="10">
        <f>F296</f>
        <v>185468</v>
      </c>
      <c r="G295" s="10">
        <f aca="true" t="shared" si="148" ref="G295:Q295">G296</f>
        <v>185468</v>
      </c>
      <c r="H295" s="10">
        <f t="shared" si="148"/>
        <v>0</v>
      </c>
      <c r="I295" s="10">
        <f t="shared" si="148"/>
        <v>0</v>
      </c>
      <c r="J295" s="10">
        <f t="shared" si="148"/>
        <v>185352.9</v>
      </c>
      <c r="K295" s="10">
        <f t="shared" si="148"/>
        <v>185352.9</v>
      </c>
      <c r="L295" s="10">
        <f t="shared" si="148"/>
        <v>0</v>
      </c>
      <c r="M295" s="10">
        <f t="shared" si="148"/>
        <v>0</v>
      </c>
      <c r="N295" s="10">
        <f t="shared" si="148"/>
        <v>185352.9</v>
      </c>
      <c r="O295" s="10">
        <f t="shared" si="148"/>
        <v>185352.9</v>
      </c>
      <c r="P295" s="10">
        <f t="shared" si="148"/>
        <v>0</v>
      </c>
      <c r="Q295" s="10">
        <f t="shared" si="148"/>
        <v>0</v>
      </c>
      <c r="R295" s="27"/>
      <c r="S295" s="98"/>
    </row>
    <row r="296" spans="1:19" s="11" customFormat="1" ht="18.75">
      <c r="A296" s="47" t="s">
        <v>191</v>
      </c>
      <c r="B296" s="15" t="s">
        <v>129</v>
      </c>
      <c r="C296" s="15" t="s">
        <v>124</v>
      </c>
      <c r="D296" s="30" t="s">
        <v>47</v>
      </c>
      <c r="E296" s="30">
        <v>610</v>
      </c>
      <c r="F296" s="10">
        <f>G296+H296+I296</f>
        <v>185468</v>
      </c>
      <c r="G296" s="10">
        <v>185468</v>
      </c>
      <c r="H296" s="10"/>
      <c r="I296" s="10"/>
      <c r="J296" s="10">
        <f>K296+L296+M296</f>
        <v>185352.9</v>
      </c>
      <c r="K296" s="10">
        <v>185352.9</v>
      </c>
      <c r="L296" s="10"/>
      <c r="M296" s="10"/>
      <c r="N296" s="10">
        <f>Q296+P296+O296</f>
        <v>185352.9</v>
      </c>
      <c r="O296" s="10">
        <v>185352.9</v>
      </c>
      <c r="P296" s="10"/>
      <c r="Q296" s="10"/>
      <c r="R296" s="27"/>
      <c r="S296" s="98"/>
    </row>
    <row r="297" spans="1:19" s="11" customFormat="1" ht="37.5">
      <c r="A297" s="39" t="s">
        <v>294</v>
      </c>
      <c r="B297" s="15" t="s">
        <v>129</v>
      </c>
      <c r="C297" s="15" t="s">
        <v>124</v>
      </c>
      <c r="D297" s="30" t="s">
        <v>288</v>
      </c>
      <c r="E297" s="30"/>
      <c r="F297" s="10">
        <f>F298</f>
        <v>13710.5</v>
      </c>
      <c r="G297" s="10">
        <f aca="true" t="shared" si="149" ref="G297:Q298">G298</f>
        <v>13710.5</v>
      </c>
      <c r="H297" s="10">
        <f t="shared" si="149"/>
        <v>0</v>
      </c>
      <c r="I297" s="10">
        <f t="shared" si="149"/>
        <v>0</v>
      </c>
      <c r="J297" s="10">
        <f t="shared" si="149"/>
        <v>13710.5</v>
      </c>
      <c r="K297" s="10">
        <f t="shared" si="149"/>
        <v>13710.5</v>
      </c>
      <c r="L297" s="10">
        <f t="shared" si="149"/>
        <v>0</v>
      </c>
      <c r="M297" s="10">
        <f t="shared" si="149"/>
        <v>0</v>
      </c>
      <c r="N297" s="10">
        <f t="shared" si="149"/>
        <v>13710.5</v>
      </c>
      <c r="O297" s="10">
        <f t="shared" si="149"/>
        <v>13710.5</v>
      </c>
      <c r="P297" s="10">
        <f t="shared" si="149"/>
        <v>0</v>
      </c>
      <c r="Q297" s="10">
        <f t="shared" si="149"/>
        <v>0</v>
      </c>
      <c r="R297" s="27"/>
      <c r="S297" s="98"/>
    </row>
    <row r="298" spans="1:19" s="11" customFormat="1" ht="75">
      <c r="A298" s="47" t="s">
        <v>98</v>
      </c>
      <c r="B298" s="15" t="s">
        <v>129</v>
      </c>
      <c r="C298" s="15" t="s">
        <v>124</v>
      </c>
      <c r="D298" s="30" t="s">
        <v>17</v>
      </c>
      <c r="E298" s="15"/>
      <c r="F298" s="10">
        <f>F299</f>
        <v>13710.5</v>
      </c>
      <c r="G298" s="10">
        <f t="shared" si="149"/>
        <v>13710.5</v>
      </c>
      <c r="H298" s="10">
        <f t="shared" si="149"/>
        <v>0</v>
      </c>
      <c r="I298" s="10">
        <f t="shared" si="149"/>
        <v>0</v>
      </c>
      <c r="J298" s="10">
        <f t="shared" si="149"/>
        <v>13710.5</v>
      </c>
      <c r="K298" s="10">
        <f t="shared" si="149"/>
        <v>13710.5</v>
      </c>
      <c r="L298" s="10">
        <f t="shared" si="149"/>
        <v>0</v>
      </c>
      <c r="M298" s="10">
        <f t="shared" si="149"/>
        <v>0</v>
      </c>
      <c r="N298" s="10">
        <f t="shared" si="149"/>
        <v>13710.5</v>
      </c>
      <c r="O298" s="10">
        <f t="shared" si="149"/>
        <v>13710.5</v>
      </c>
      <c r="P298" s="10">
        <f t="shared" si="149"/>
        <v>0</v>
      </c>
      <c r="Q298" s="10">
        <f t="shared" si="149"/>
        <v>0</v>
      </c>
      <c r="R298" s="27"/>
      <c r="S298" s="98"/>
    </row>
    <row r="299" spans="1:19" s="11" customFormat="1" ht="18.75">
      <c r="A299" s="47" t="s">
        <v>191</v>
      </c>
      <c r="B299" s="15" t="s">
        <v>129</v>
      </c>
      <c r="C299" s="15" t="s">
        <v>124</v>
      </c>
      <c r="D299" s="30" t="s">
        <v>17</v>
      </c>
      <c r="E299" s="15" t="s">
        <v>190</v>
      </c>
      <c r="F299" s="10">
        <f>G299+H299+I299</f>
        <v>13710.5</v>
      </c>
      <c r="G299" s="10">
        <v>13710.5</v>
      </c>
      <c r="H299" s="10"/>
      <c r="I299" s="10"/>
      <c r="J299" s="10">
        <f>K299+L299+M299</f>
        <v>13710.5</v>
      </c>
      <c r="K299" s="10">
        <v>13710.5</v>
      </c>
      <c r="L299" s="10"/>
      <c r="M299" s="10"/>
      <c r="N299" s="10">
        <f>O299+P299+Q299</f>
        <v>13710.5</v>
      </c>
      <c r="O299" s="100">
        <v>13710.5</v>
      </c>
      <c r="P299" s="100"/>
      <c r="Q299" s="100"/>
      <c r="R299" s="27"/>
      <c r="S299" s="98"/>
    </row>
    <row r="300" spans="1:19" s="11" customFormat="1" ht="63" customHeight="1">
      <c r="A300" s="39" t="s">
        <v>293</v>
      </c>
      <c r="B300" s="15" t="s">
        <v>129</v>
      </c>
      <c r="C300" s="15" t="s">
        <v>124</v>
      </c>
      <c r="D300" s="30" t="s">
        <v>48</v>
      </c>
      <c r="E300" s="15"/>
      <c r="F300" s="10">
        <f>F301</f>
        <v>2025.3</v>
      </c>
      <c r="G300" s="10">
        <f aca="true" t="shared" si="150" ref="G300:Q301">G301</f>
        <v>2025.3</v>
      </c>
      <c r="H300" s="10">
        <f t="shared" si="150"/>
        <v>0</v>
      </c>
      <c r="I300" s="10">
        <f t="shared" si="150"/>
        <v>0</v>
      </c>
      <c r="J300" s="10">
        <f t="shared" si="150"/>
        <v>2025.3</v>
      </c>
      <c r="K300" s="10">
        <f t="shared" si="150"/>
        <v>2025.3</v>
      </c>
      <c r="L300" s="10">
        <f t="shared" si="150"/>
        <v>0</v>
      </c>
      <c r="M300" s="10">
        <f t="shared" si="150"/>
        <v>0</v>
      </c>
      <c r="N300" s="10">
        <f t="shared" si="150"/>
        <v>2025.3</v>
      </c>
      <c r="O300" s="10">
        <f t="shared" si="150"/>
        <v>2025.3</v>
      </c>
      <c r="P300" s="10">
        <f t="shared" si="150"/>
        <v>0</v>
      </c>
      <c r="Q300" s="10">
        <f t="shared" si="150"/>
        <v>0</v>
      </c>
      <c r="R300" s="27"/>
      <c r="S300" s="98"/>
    </row>
    <row r="301" spans="1:19" s="11" customFormat="1" ht="75">
      <c r="A301" s="47" t="s">
        <v>98</v>
      </c>
      <c r="B301" s="15" t="s">
        <v>129</v>
      </c>
      <c r="C301" s="15" t="s">
        <v>124</v>
      </c>
      <c r="D301" s="30" t="s">
        <v>49</v>
      </c>
      <c r="E301" s="15"/>
      <c r="F301" s="10">
        <f>F302</f>
        <v>2025.3</v>
      </c>
      <c r="G301" s="10">
        <f t="shared" si="150"/>
        <v>2025.3</v>
      </c>
      <c r="H301" s="10">
        <f t="shared" si="150"/>
        <v>0</v>
      </c>
      <c r="I301" s="10">
        <f t="shared" si="150"/>
        <v>0</v>
      </c>
      <c r="J301" s="10">
        <f t="shared" si="150"/>
        <v>2025.3</v>
      </c>
      <c r="K301" s="10">
        <f t="shared" si="150"/>
        <v>2025.3</v>
      </c>
      <c r="L301" s="10">
        <f t="shared" si="150"/>
        <v>0</v>
      </c>
      <c r="M301" s="10">
        <f t="shared" si="150"/>
        <v>0</v>
      </c>
      <c r="N301" s="10">
        <f t="shared" si="150"/>
        <v>2025.3</v>
      </c>
      <c r="O301" s="10">
        <f t="shared" si="150"/>
        <v>2025.3</v>
      </c>
      <c r="P301" s="10">
        <f t="shared" si="150"/>
        <v>0</v>
      </c>
      <c r="Q301" s="10">
        <f t="shared" si="150"/>
        <v>0</v>
      </c>
      <c r="R301" s="27"/>
      <c r="S301" s="98"/>
    </row>
    <row r="302" spans="1:19" s="11" customFormat="1" ht="18.75">
      <c r="A302" s="47" t="s">
        <v>191</v>
      </c>
      <c r="B302" s="15" t="s">
        <v>129</v>
      </c>
      <c r="C302" s="15" t="s">
        <v>124</v>
      </c>
      <c r="D302" s="30" t="s">
        <v>49</v>
      </c>
      <c r="E302" s="15" t="s">
        <v>190</v>
      </c>
      <c r="F302" s="10">
        <f>G302+H302+I302</f>
        <v>2025.3</v>
      </c>
      <c r="G302" s="10">
        <v>2025.3</v>
      </c>
      <c r="H302" s="10"/>
      <c r="I302" s="10"/>
      <c r="J302" s="10">
        <f>K302+L302+M302</f>
        <v>2025.3</v>
      </c>
      <c r="K302" s="10">
        <v>2025.3</v>
      </c>
      <c r="L302" s="10"/>
      <c r="M302" s="10"/>
      <c r="N302" s="10">
        <f>O302+P302+Q302</f>
        <v>2025.3</v>
      </c>
      <c r="O302" s="100">
        <v>2025.3</v>
      </c>
      <c r="P302" s="100"/>
      <c r="Q302" s="100"/>
      <c r="R302" s="27"/>
      <c r="S302" s="98"/>
    </row>
    <row r="303" spans="1:19" s="11" customFormat="1" ht="75">
      <c r="A303" s="39" t="s">
        <v>298</v>
      </c>
      <c r="B303" s="15" t="s">
        <v>129</v>
      </c>
      <c r="C303" s="15" t="s">
        <v>124</v>
      </c>
      <c r="D303" s="30" t="s">
        <v>289</v>
      </c>
      <c r="E303" s="15"/>
      <c r="F303" s="10">
        <f>F304+F306</f>
        <v>3864</v>
      </c>
      <c r="G303" s="10">
        <f aca="true" t="shared" si="151" ref="G303:Q303">G304+G306</f>
        <v>0</v>
      </c>
      <c r="H303" s="10">
        <f t="shared" si="151"/>
        <v>3864</v>
      </c>
      <c r="I303" s="10">
        <f t="shared" si="151"/>
        <v>0</v>
      </c>
      <c r="J303" s="10">
        <f t="shared" si="151"/>
        <v>3880.3</v>
      </c>
      <c r="K303" s="10">
        <f t="shared" si="151"/>
        <v>0</v>
      </c>
      <c r="L303" s="10">
        <f t="shared" si="151"/>
        <v>3880.3</v>
      </c>
      <c r="M303" s="10">
        <f t="shared" si="151"/>
        <v>0</v>
      </c>
      <c r="N303" s="10">
        <f t="shared" si="151"/>
        <v>3980.3</v>
      </c>
      <c r="O303" s="10">
        <f t="shared" si="151"/>
        <v>0</v>
      </c>
      <c r="P303" s="10">
        <f t="shared" si="151"/>
        <v>3980.3</v>
      </c>
      <c r="Q303" s="10">
        <f t="shared" si="151"/>
        <v>0</v>
      </c>
      <c r="R303" s="27"/>
      <c r="S303" s="98"/>
    </row>
    <row r="304" spans="1:19" s="11" customFormat="1" ht="56.25">
      <c r="A304" s="47" t="s">
        <v>299</v>
      </c>
      <c r="B304" s="15" t="s">
        <v>129</v>
      </c>
      <c r="C304" s="15" t="s">
        <v>124</v>
      </c>
      <c r="D304" s="30" t="s">
        <v>50</v>
      </c>
      <c r="E304" s="15"/>
      <c r="F304" s="10">
        <f>F305</f>
        <v>2683.7</v>
      </c>
      <c r="G304" s="10">
        <f aca="true" t="shared" si="152" ref="G304:Q304">G305</f>
        <v>0</v>
      </c>
      <c r="H304" s="10">
        <f t="shared" si="152"/>
        <v>2683.7</v>
      </c>
      <c r="I304" s="10">
        <f t="shared" si="152"/>
        <v>0</v>
      </c>
      <c r="J304" s="10">
        <f t="shared" si="152"/>
        <v>2700</v>
      </c>
      <c r="K304" s="10">
        <f t="shared" si="152"/>
        <v>0</v>
      </c>
      <c r="L304" s="10">
        <f t="shared" si="152"/>
        <v>2700</v>
      </c>
      <c r="M304" s="10">
        <f t="shared" si="152"/>
        <v>0</v>
      </c>
      <c r="N304" s="10">
        <f t="shared" si="152"/>
        <v>2800</v>
      </c>
      <c r="O304" s="10">
        <f t="shared" si="152"/>
        <v>0</v>
      </c>
      <c r="P304" s="10">
        <f t="shared" si="152"/>
        <v>2800</v>
      </c>
      <c r="Q304" s="10">
        <f t="shared" si="152"/>
        <v>0</v>
      </c>
      <c r="R304" s="27"/>
      <c r="S304" s="98"/>
    </row>
    <row r="305" spans="1:19" s="11" customFormat="1" ht="18.75">
      <c r="A305" s="47" t="s">
        <v>191</v>
      </c>
      <c r="B305" s="15" t="s">
        <v>129</v>
      </c>
      <c r="C305" s="15" t="s">
        <v>124</v>
      </c>
      <c r="D305" s="30" t="s">
        <v>50</v>
      </c>
      <c r="E305" s="15" t="s">
        <v>190</v>
      </c>
      <c r="F305" s="10">
        <f>G305+H305+I305</f>
        <v>2683.7</v>
      </c>
      <c r="G305" s="10"/>
      <c r="H305" s="10">
        <v>2683.7</v>
      </c>
      <c r="I305" s="10"/>
      <c r="J305" s="10">
        <f>K305+L305+M305</f>
        <v>2700</v>
      </c>
      <c r="K305" s="10"/>
      <c r="L305" s="10">
        <v>2700</v>
      </c>
      <c r="M305" s="10"/>
      <c r="N305" s="10">
        <f>O305+P305+Q305</f>
        <v>2800</v>
      </c>
      <c r="O305" s="100"/>
      <c r="P305" s="100">
        <v>2800</v>
      </c>
      <c r="Q305" s="100"/>
      <c r="R305" s="27"/>
      <c r="S305" s="98"/>
    </row>
    <row r="306" spans="1:19" s="11" customFormat="1" ht="56.25">
      <c r="A306" s="47" t="s">
        <v>455</v>
      </c>
      <c r="B306" s="15" t="s">
        <v>129</v>
      </c>
      <c r="C306" s="15" t="s">
        <v>124</v>
      </c>
      <c r="D306" s="15" t="s">
        <v>458</v>
      </c>
      <c r="E306" s="15"/>
      <c r="F306" s="10">
        <f>F307</f>
        <v>1180.3</v>
      </c>
      <c r="G306" s="10">
        <f aca="true" t="shared" si="153" ref="G306:Q306">G307</f>
        <v>0</v>
      </c>
      <c r="H306" s="10">
        <f t="shared" si="153"/>
        <v>1180.3</v>
      </c>
      <c r="I306" s="10">
        <f t="shared" si="153"/>
        <v>0</v>
      </c>
      <c r="J306" s="10">
        <f t="shared" si="153"/>
        <v>1180.3</v>
      </c>
      <c r="K306" s="10">
        <f t="shared" si="153"/>
        <v>0</v>
      </c>
      <c r="L306" s="10">
        <f t="shared" si="153"/>
        <v>1180.3</v>
      </c>
      <c r="M306" s="10">
        <f t="shared" si="153"/>
        <v>0</v>
      </c>
      <c r="N306" s="10">
        <f t="shared" si="153"/>
        <v>1180.3</v>
      </c>
      <c r="O306" s="10">
        <f t="shared" si="153"/>
        <v>0</v>
      </c>
      <c r="P306" s="10">
        <f t="shared" si="153"/>
        <v>1180.3</v>
      </c>
      <c r="Q306" s="10">
        <f t="shared" si="153"/>
        <v>0</v>
      </c>
      <c r="R306" s="27"/>
      <c r="S306" s="98"/>
    </row>
    <row r="307" spans="1:19" s="11" customFormat="1" ht="18.75">
      <c r="A307" s="47" t="s">
        <v>191</v>
      </c>
      <c r="B307" s="15" t="s">
        <v>129</v>
      </c>
      <c r="C307" s="15" t="s">
        <v>124</v>
      </c>
      <c r="D307" s="15" t="s">
        <v>458</v>
      </c>
      <c r="E307" s="15" t="s">
        <v>190</v>
      </c>
      <c r="F307" s="10">
        <f>G307+H307+I307</f>
        <v>1180.3</v>
      </c>
      <c r="G307" s="10"/>
      <c r="H307" s="10">
        <v>1180.3</v>
      </c>
      <c r="I307" s="10"/>
      <c r="J307" s="10">
        <f>K307+L307+M307</f>
        <v>1180.3</v>
      </c>
      <c r="K307" s="10"/>
      <c r="L307" s="10">
        <v>1180.3</v>
      </c>
      <c r="M307" s="10"/>
      <c r="N307" s="10">
        <f>O307+P307+Q307</f>
        <v>1180.3</v>
      </c>
      <c r="O307" s="100"/>
      <c r="P307" s="100">
        <v>1180.3</v>
      </c>
      <c r="Q307" s="100"/>
      <c r="R307" s="27"/>
      <c r="S307" s="98"/>
    </row>
    <row r="308" spans="1:19" s="11" customFormat="1" ht="37.5">
      <c r="A308" s="39" t="s">
        <v>599</v>
      </c>
      <c r="B308" s="15" t="s">
        <v>129</v>
      </c>
      <c r="C308" s="15" t="s">
        <v>124</v>
      </c>
      <c r="D308" s="40" t="s">
        <v>517</v>
      </c>
      <c r="E308" s="15"/>
      <c r="F308" s="10">
        <f>F309</f>
        <v>1127.2</v>
      </c>
      <c r="G308" s="10">
        <f aca="true" t="shared" si="154" ref="G308:Q309">G309</f>
        <v>1127</v>
      </c>
      <c r="H308" s="10">
        <f t="shared" si="154"/>
        <v>0.2</v>
      </c>
      <c r="I308" s="10">
        <f t="shared" si="154"/>
        <v>0</v>
      </c>
      <c r="J308" s="10">
        <f t="shared" si="154"/>
        <v>5934.200000000001</v>
      </c>
      <c r="K308" s="10">
        <f t="shared" si="154"/>
        <v>5933.6</v>
      </c>
      <c r="L308" s="10">
        <f t="shared" si="154"/>
        <v>0.6</v>
      </c>
      <c r="M308" s="10">
        <f t="shared" si="154"/>
        <v>0</v>
      </c>
      <c r="N308" s="10">
        <f t="shared" si="154"/>
        <v>0</v>
      </c>
      <c r="O308" s="10">
        <f t="shared" si="154"/>
        <v>0</v>
      </c>
      <c r="P308" s="10">
        <f t="shared" si="154"/>
        <v>0</v>
      </c>
      <c r="Q308" s="10">
        <f t="shared" si="154"/>
        <v>0</v>
      </c>
      <c r="R308" s="27"/>
      <c r="S308" s="98"/>
    </row>
    <row r="309" spans="1:19" s="11" customFormat="1" ht="78" customHeight="1">
      <c r="A309" s="39" t="s">
        <v>518</v>
      </c>
      <c r="B309" s="15" t="s">
        <v>129</v>
      </c>
      <c r="C309" s="15" t="s">
        <v>124</v>
      </c>
      <c r="D309" s="30" t="s">
        <v>516</v>
      </c>
      <c r="E309" s="15"/>
      <c r="F309" s="10">
        <f>F310</f>
        <v>1127.2</v>
      </c>
      <c r="G309" s="10">
        <f t="shared" si="154"/>
        <v>1127</v>
      </c>
      <c r="H309" s="10">
        <f t="shared" si="154"/>
        <v>0.2</v>
      </c>
      <c r="I309" s="10">
        <f t="shared" si="154"/>
        <v>0</v>
      </c>
      <c r="J309" s="10">
        <f t="shared" si="154"/>
        <v>5934.200000000001</v>
      </c>
      <c r="K309" s="10">
        <f t="shared" si="154"/>
        <v>5933.6</v>
      </c>
      <c r="L309" s="10">
        <f t="shared" si="154"/>
        <v>0.6</v>
      </c>
      <c r="M309" s="10">
        <f t="shared" si="154"/>
        <v>0</v>
      </c>
      <c r="N309" s="10">
        <f t="shared" si="154"/>
        <v>0</v>
      </c>
      <c r="O309" s="10">
        <f t="shared" si="154"/>
        <v>0</v>
      </c>
      <c r="P309" s="10">
        <f t="shared" si="154"/>
        <v>0</v>
      </c>
      <c r="Q309" s="10">
        <f t="shared" si="154"/>
        <v>0</v>
      </c>
      <c r="R309" s="27"/>
      <c r="S309" s="98"/>
    </row>
    <row r="310" spans="1:19" s="11" customFormat="1" ht="18.75">
      <c r="A310" s="47" t="s">
        <v>191</v>
      </c>
      <c r="B310" s="15" t="s">
        <v>129</v>
      </c>
      <c r="C310" s="15" t="s">
        <v>124</v>
      </c>
      <c r="D310" s="30" t="s">
        <v>516</v>
      </c>
      <c r="E310" s="15" t="s">
        <v>190</v>
      </c>
      <c r="F310" s="10">
        <f>G310+H310+I310</f>
        <v>1127.2</v>
      </c>
      <c r="G310" s="10">
        <v>1127</v>
      </c>
      <c r="H310" s="10">
        <v>0.2</v>
      </c>
      <c r="I310" s="10"/>
      <c r="J310" s="10">
        <f>K310+L310+M310</f>
        <v>5934.200000000001</v>
      </c>
      <c r="K310" s="10">
        <v>5933.6</v>
      </c>
      <c r="L310" s="10">
        <v>0.6</v>
      </c>
      <c r="M310" s="10"/>
      <c r="N310" s="10">
        <f>O310+P310+Q310</f>
        <v>0</v>
      </c>
      <c r="O310" s="10"/>
      <c r="P310" s="10"/>
      <c r="Q310" s="10"/>
      <c r="R310" s="27"/>
      <c r="S310" s="98"/>
    </row>
    <row r="311" spans="1:19" s="11" customFormat="1" ht="44.25" customHeight="1">
      <c r="A311" s="47" t="s">
        <v>600</v>
      </c>
      <c r="B311" s="15" t="s">
        <v>129</v>
      </c>
      <c r="C311" s="15" t="s">
        <v>124</v>
      </c>
      <c r="D311" s="30" t="s">
        <v>519</v>
      </c>
      <c r="E311" s="15"/>
      <c r="F311" s="10">
        <f>F312</f>
        <v>0</v>
      </c>
      <c r="G311" s="10">
        <f aca="true" t="shared" si="155" ref="G311:Q312">G312</f>
        <v>0</v>
      </c>
      <c r="H311" s="10">
        <f t="shared" si="155"/>
        <v>0</v>
      </c>
      <c r="I311" s="10">
        <f t="shared" si="155"/>
        <v>0</v>
      </c>
      <c r="J311" s="10">
        <f t="shared" si="155"/>
        <v>20882</v>
      </c>
      <c r="K311" s="10">
        <f t="shared" si="155"/>
        <v>19990.3</v>
      </c>
      <c r="L311" s="10">
        <f t="shared" si="155"/>
        <v>891.7</v>
      </c>
      <c r="M311" s="10">
        <f t="shared" si="155"/>
        <v>0</v>
      </c>
      <c r="N311" s="10">
        <f t="shared" si="155"/>
        <v>0</v>
      </c>
      <c r="O311" s="10">
        <f t="shared" si="155"/>
        <v>0</v>
      </c>
      <c r="P311" s="10">
        <f t="shared" si="155"/>
        <v>0</v>
      </c>
      <c r="Q311" s="10">
        <f t="shared" si="155"/>
        <v>0</v>
      </c>
      <c r="R311" s="27"/>
      <c r="S311" s="98"/>
    </row>
    <row r="312" spans="1:19" s="11" customFormat="1" ht="56.25">
      <c r="A312" s="47" t="s">
        <v>521</v>
      </c>
      <c r="B312" s="15" t="s">
        <v>129</v>
      </c>
      <c r="C312" s="15" t="s">
        <v>124</v>
      </c>
      <c r="D312" s="30" t="s">
        <v>520</v>
      </c>
      <c r="E312" s="15"/>
      <c r="F312" s="10">
        <f>F313</f>
        <v>0</v>
      </c>
      <c r="G312" s="10">
        <f t="shared" si="155"/>
        <v>0</v>
      </c>
      <c r="H312" s="10">
        <f t="shared" si="155"/>
        <v>0</v>
      </c>
      <c r="I312" s="10">
        <f t="shared" si="155"/>
        <v>0</v>
      </c>
      <c r="J312" s="10">
        <f t="shared" si="155"/>
        <v>20882</v>
      </c>
      <c r="K312" s="10">
        <f t="shared" si="155"/>
        <v>19990.3</v>
      </c>
      <c r="L312" s="10">
        <f t="shared" si="155"/>
        <v>891.7</v>
      </c>
      <c r="M312" s="10">
        <f t="shared" si="155"/>
        <v>0</v>
      </c>
      <c r="N312" s="10">
        <f t="shared" si="155"/>
        <v>0</v>
      </c>
      <c r="O312" s="10">
        <f t="shared" si="155"/>
        <v>0</v>
      </c>
      <c r="P312" s="10">
        <f t="shared" si="155"/>
        <v>0</v>
      </c>
      <c r="Q312" s="10">
        <f t="shared" si="155"/>
        <v>0</v>
      </c>
      <c r="R312" s="27"/>
      <c r="S312" s="98"/>
    </row>
    <row r="313" spans="1:19" s="11" customFormat="1" ht="18.75">
      <c r="A313" s="47" t="s">
        <v>191</v>
      </c>
      <c r="B313" s="15" t="s">
        <v>129</v>
      </c>
      <c r="C313" s="15" t="s">
        <v>124</v>
      </c>
      <c r="D313" s="30" t="s">
        <v>520</v>
      </c>
      <c r="E313" s="15" t="s">
        <v>190</v>
      </c>
      <c r="F313" s="10">
        <f>G313+H313+I313</f>
        <v>0</v>
      </c>
      <c r="G313" s="10"/>
      <c r="H313" s="10"/>
      <c r="I313" s="10"/>
      <c r="J313" s="10">
        <f>K313+L313+M313</f>
        <v>20882</v>
      </c>
      <c r="K313" s="10">
        <v>19990.3</v>
      </c>
      <c r="L313" s="10">
        <v>891.7</v>
      </c>
      <c r="M313" s="10"/>
      <c r="N313" s="10">
        <f>O313+P313+Q313</f>
        <v>0</v>
      </c>
      <c r="O313" s="10"/>
      <c r="P313" s="10"/>
      <c r="Q313" s="10"/>
      <c r="R313" s="27"/>
      <c r="S313" s="98"/>
    </row>
    <row r="314" spans="1:19" s="11" customFormat="1" ht="56.25">
      <c r="A314" s="47" t="s">
        <v>626</v>
      </c>
      <c r="B314" s="15" t="s">
        <v>129</v>
      </c>
      <c r="C314" s="15" t="s">
        <v>124</v>
      </c>
      <c r="D314" s="30" t="s">
        <v>625</v>
      </c>
      <c r="E314" s="15"/>
      <c r="F314" s="10">
        <f>F315</f>
        <v>3032.3999999999996</v>
      </c>
      <c r="G314" s="10">
        <f aca="true" t="shared" si="156" ref="G314:Q315">G315</f>
        <v>2971.7</v>
      </c>
      <c r="H314" s="10">
        <f t="shared" si="156"/>
        <v>60.7</v>
      </c>
      <c r="I314" s="10">
        <f t="shared" si="156"/>
        <v>0</v>
      </c>
      <c r="J314" s="10">
        <f t="shared" si="156"/>
        <v>3032.3999999999996</v>
      </c>
      <c r="K314" s="10">
        <f t="shared" si="156"/>
        <v>2971.7</v>
      </c>
      <c r="L314" s="10">
        <f t="shared" si="156"/>
        <v>60.7</v>
      </c>
      <c r="M314" s="10">
        <f t="shared" si="156"/>
        <v>0</v>
      </c>
      <c r="N314" s="10">
        <f t="shared" si="156"/>
        <v>3032.3999999999996</v>
      </c>
      <c r="O314" s="10">
        <f t="shared" si="156"/>
        <v>2971.7</v>
      </c>
      <c r="P314" s="10">
        <f t="shared" si="156"/>
        <v>60.7</v>
      </c>
      <c r="Q314" s="10">
        <f t="shared" si="156"/>
        <v>0</v>
      </c>
      <c r="R314" s="27"/>
      <c r="S314" s="98"/>
    </row>
    <row r="315" spans="1:19" s="11" customFormat="1" ht="64.5" customHeight="1">
      <c r="A315" s="47" t="s">
        <v>611</v>
      </c>
      <c r="B315" s="15" t="s">
        <v>129</v>
      </c>
      <c r="C315" s="15" t="s">
        <v>124</v>
      </c>
      <c r="D315" s="30" t="s">
        <v>627</v>
      </c>
      <c r="E315" s="15"/>
      <c r="F315" s="10">
        <f>F316</f>
        <v>3032.3999999999996</v>
      </c>
      <c r="G315" s="10">
        <f t="shared" si="156"/>
        <v>2971.7</v>
      </c>
      <c r="H315" s="10">
        <f t="shared" si="156"/>
        <v>60.7</v>
      </c>
      <c r="I315" s="10">
        <f t="shared" si="156"/>
        <v>0</v>
      </c>
      <c r="J315" s="10">
        <f t="shared" si="156"/>
        <v>3032.3999999999996</v>
      </c>
      <c r="K315" s="10">
        <f t="shared" si="156"/>
        <v>2971.7</v>
      </c>
      <c r="L315" s="10">
        <f t="shared" si="156"/>
        <v>60.7</v>
      </c>
      <c r="M315" s="10">
        <f t="shared" si="156"/>
        <v>0</v>
      </c>
      <c r="N315" s="10">
        <f t="shared" si="156"/>
        <v>3032.3999999999996</v>
      </c>
      <c r="O315" s="10">
        <f t="shared" si="156"/>
        <v>2971.7</v>
      </c>
      <c r="P315" s="10">
        <f t="shared" si="156"/>
        <v>60.7</v>
      </c>
      <c r="Q315" s="10">
        <f t="shared" si="156"/>
        <v>0</v>
      </c>
      <c r="R315" s="27"/>
      <c r="S315" s="98"/>
    </row>
    <row r="316" spans="1:19" s="11" customFormat="1" ht="18.75">
      <c r="A316" s="47" t="s">
        <v>191</v>
      </c>
      <c r="B316" s="15" t="s">
        <v>129</v>
      </c>
      <c r="C316" s="15" t="s">
        <v>124</v>
      </c>
      <c r="D316" s="30" t="s">
        <v>627</v>
      </c>
      <c r="E316" s="15" t="s">
        <v>190</v>
      </c>
      <c r="F316" s="10">
        <f>G316+H316+I316</f>
        <v>3032.3999999999996</v>
      </c>
      <c r="G316" s="10">
        <v>2971.7</v>
      </c>
      <c r="H316" s="10">
        <v>60.7</v>
      </c>
      <c r="I316" s="10"/>
      <c r="J316" s="10">
        <f>K316+L316+M316</f>
        <v>3032.3999999999996</v>
      </c>
      <c r="K316" s="10">
        <v>2971.7</v>
      </c>
      <c r="L316" s="10">
        <v>60.7</v>
      </c>
      <c r="M316" s="10"/>
      <c r="N316" s="10">
        <f>O316+P316+Q316</f>
        <v>3032.3999999999996</v>
      </c>
      <c r="O316" s="10">
        <v>2971.7</v>
      </c>
      <c r="P316" s="10">
        <v>60.7</v>
      </c>
      <c r="Q316" s="10"/>
      <c r="R316" s="27"/>
      <c r="S316" s="98"/>
    </row>
    <row r="317" spans="1:19" s="11" customFormat="1" ht="18.75">
      <c r="A317" s="48" t="s">
        <v>106</v>
      </c>
      <c r="B317" s="12" t="s">
        <v>129</v>
      </c>
      <c r="C317" s="12" t="s">
        <v>123</v>
      </c>
      <c r="D317" s="121"/>
      <c r="E317" s="12"/>
      <c r="F317" s="13">
        <f>F318+F325</f>
        <v>26940.9</v>
      </c>
      <c r="G317" s="13">
        <f aca="true" t="shared" si="157" ref="G317:Q317">G318+G325</f>
        <v>0</v>
      </c>
      <c r="H317" s="13">
        <f t="shared" si="157"/>
        <v>26940.9</v>
      </c>
      <c r="I317" s="13">
        <f t="shared" si="157"/>
        <v>0</v>
      </c>
      <c r="J317" s="13">
        <f t="shared" si="157"/>
        <v>27236</v>
      </c>
      <c r="K317" s="13">
        <f t="shared" si="157"/>
        <v>0</v>
      </c>
      <c r="L317" s="13">
        <f t="shared" si="157"/>
        <v>27236</v>
      </c>
      <c r="M317" s="13">
        <f t="shared" si="157"/>
        <v>0</v>
      </c>
      <c r="N317" s="13">
        <f t="shared" si="157"/>
        <v>27918</v>
      </c>
      <c r="O317" s="13">
        <f t="shared" si="157"/>
        <v>0</v>
      </c>
      <c r="P317" s="13">
        <f t="shared" si="157"/>
        <v>27918</v>
      </c>
      <c r="Q317" s="13">
        <f t="shared" si="157"/>
        <v>0</v>
      </c>
      <c r="R317" s="27"/>
      <c r="S317" s="98"/>
    </row>
    <row r="318" spans="1:19" s="11" customFormat="1" ht="37.5">
      <c r="A318" s="47" t="s">
        <v>641</v>
      </c>
      <c r="B318" s="15" t="s">
        <v>129</v>
      </c>
      <c r="C318" s="15" t="s">
        <v>123</v>
      </c>
      <c r="D318" s="15" t="s">
        <v>265</v>
      </c>
      <c r="E318" s="15"/>
      <c r="F318" s="10">
        <f>F319</f>
        <v>10832.5</v>
      </c>
      <c r="G318" s="10">
        <f aca="true" t="shared" si="158" ref="G318:Q319">G319</f>
        <v>0</v>
      </c>
      <c r="H318" s="10">
        <f t="shared" si="158"/>
        <v>10832.5</v>
      </c>
      <c r="I318" s="10">
        <f t="shared" si="158"/>
        <v>0</v>
      </c>
      <c r="J318" s="10">
        <f t="shared" si="158"/>
        <v>10994.5</v>
      </c>
      <c r="K318" s="10">
        <f t="shared" si="158"/>
        <v>0</v>
      </c>
      <c r="L318" s="10">
        <f t="shared" si="158"/>
        <v>10994.5</v>
      </c>
      <c r="M318" s="10">
        <f t="shared" si="158"/>
        <v>0</v>
      </c>
      <c r="N318" s="10">
        <f t="shared" si="158"/>
        <v>11156.5</v>
      </c>
      <c r="O318" s="10">
        <f t="shared" si="158"/>
        <v>0</v>
      </c>
      <c r="P318" s="10">
        <f t="shared" si="158"/>
        <v>11156.5</v>
      </c>
      <c r="Q318" s="10">
        <f t="shared" si="158"/>
        <v>0</v>
      </c>
      <c r="R318" s="27"/>
      <c r="S318" s="98"/>
    </row>
    <row r="319" spans="1:19" s="11" customFormat="1" ht="37.5">
      <c r="A319" s="47" t="s">
        <v>95</v>
      </c>
      <c r="B319" s="15" t="s">
        <v>129</v>
      </c>
      <c r="C319" s="15" t="s">
        <v>123</v>
      </c>
      <c r="D319" s="15" t="s">
        <v>35</v>
      </c>
      <c r="E319" s="15"/>
      <c r="F319" s="10">
        <f>F320</f>
        <v>10832.5</v>
      </c>
      <c r="G319" s="10">
        <f t="shared" si="158"/>
        <v>0</v>
      </c>
      <c r="H319" s="10">
        <f t="shared" si="158"/>
        <v>10832.5</v>
      </c>
      <c r="I319" s="10">
        <f t="shared" si="158"/>
        <v>0</v>
      </c>
      <c r="J319" s="10">
        <f t="shared" si="158"/>
        <v>10994.5</v>
      </c>
      <c r="K319" s="10">
        <f t="shared" si="158"/>
        <v>0</v>
      </c>
      <c r="L319" s="10">
        <f t="shared" si="158"/>
        <v>10994.5</v>
      </c>
      <c r="M319" s="10">
        <f t="shared" si="158"/>
        <v>0</v>
      </c>
      <c r="N319" s="10">
        <f t="shared" si="158"/>
        <v>11156.5</v>
      </c>
      <c r="O319" s="10">
        <f t="shared" si="158"/>
        <v>0</v>
      </c>
      <c r="P319" s="10">
        <f t="shared" si="158"/>
        <v>11156.5</v>
      </c>
      <c r="Q319" s="10">
        <f t="shared" si="158"/>
        <v>0</v>
      </c>
      <c r="R319" s="27"/>
      <c r="S319" s="98"/>
    </row>
    <row r="320" spans="1:19" s="11" customFormat="1" ht="60" customHeight="1">
      <c r="A320" s="47" t="s">
        <v>352</v>
      </c>
      <c r="B320" s="15" t="s">
        <v>129</v>
      </c>
      <c r="C320" s="15" t="s">
        <v>123</v>
      </c>
      <c r="D320" s="15" t="s">
        <v>56</v>
      </c>
      <c r="E320" s="15"/>
      <c r="F320" s="10">
        <f>F321+F323</f>
        <v>10832.5</v>
      </c>
      <c r="G320" s="10">
        <f aca="true" t="shared" si="159" ref="G320:Q320">G321+G323</f>
        <v>0</v>
      </c>
      <c r="H320" s="10">
        <f t="shared" si="159"/>
        <v>10832.5</v>
      </c>
      <c r="I320" s="10">
        <f t="shared" si="159"/>
        <v>0</v>
      </c>
      <c r="J320" s="10">
        <f t="shared" si="159"/>
        <v>10994.5</v>
      </c>
      <c r="K320" s="10">
        <f t="shared" si="159"/>
        <v>0</v>
      </c>
      <c r="L320" s="10">
        <f t="shared" si="159"/>
        <v>10994.5</v>
      </c>
      <c r="M320" s="10">
        <f t="shared" si="159"/>
        <v>0</v>
      </c>
      <c r="N320" s="10">
        <f t="shared" si="159"/>
        <v>11156.5</v>
      </c>
      <c r="O320" s="10">
        <f t="shared" si="159"/>
        <v>0</v>
      </c>
      <c r="P320" s="10">
        <f t="shared" si="159"/>
        <v>11156.5</v>
      </c>
      <c r="Q320" s="10">
        <f t="shared" si="159"/>
        <v>0</v>
      </c>
      <c r="R320" s="27"/>
      <c r="S320" s="98"/>
    </row>
    <row r="321" spans="1:19" s="11" customFormat="1" ht="18.75">
      <c r="A321" s="47" t="s">
        <v>99</v>
      </c>
      <c r="B321" s="15" t="s">
        <v>129</v>
      </c>
      <c r="C321" s="15" t="s">
        <v>123</v>
      </c>
      <c r="D321" s="15" t="s">
        <v>57</v>
      </c>
      <c r="E321" s="29"/>
      <c r="F321" s="42">
        <f>F322</f>
        <v>8591</v>
      </c>
      <c r="G321" s="42">
        <f aca="true" t="shared" si="160" ref="G321:Q321">G322</f>
        <v>0</v>
      </c>
      <c r="H321" s="42">
        <f t="shared" si="160"/>
        <v>8591</v>
      </c>
      <c r="I321" s="42">
        <f t="shared" si="160"/>
        <v>0</v>
      </c>
      <c r="J321" s="42">
        <f t="shared" si="160"/>
        <v>8753</v>
      </c>
      <c r="K321" s="42">
        <f t="shared" si="160"/>
        <v>0</v>
      </c>
      <c r="L321" s="42">
        <f t="shared" si="160"/>
        <v>8753</v>
      </c>
      <c r="M321" s="42">
        <f t="shared" si="160"/>
        <v>0</v>
      </c>
      <c r="N321" s="42">
        <f t="shared" si="160"/>
        <v>8915</v>
      </c>
      <c r="O321" s="42">
        <f t="shared" si="160"/>
        <v>0</v>
      </c>
      <c r="P321" s="42">
        <f t="shared" si="160"/>
        <v>8915</v>
      </c>
      <c r="Q321" s="42">
        <f t="shared" si="160"/>
        <v>0</v>
      </c>
      <c r="R321" s="27"/>
      <c r="S321" s="98"/>
    </row>
    <row r="322" spans="1:19" s="11" customFormat="1" ht="18.75">
      <c r="A322" s="47" t="s">
        <v>191</v>
      </c>
      <c r="B322" s="15" t="s">
        <v>129</v>
      </c>
      <c r="C322" s="15" t="s">
        <v>123</v>
      </c>
      <c r="D322" s="15" t="s">
        <v>57</v>
      </c>
      <c r="E322" s="15" t="s">
        <v>190</v>
      </c>
      <c r="F322" s="10">
        <f>G322+H322+I322</f>
        <v>8591</v>
      </c>
      <c r="G322" s="10"/>
      <c r="H322" s="10">
        <v>8591</v>
      </c>
      <c r="I322" s="10"/>
      <c r="J322" s="10">
        <f>K322+L322+M322</f>
        <v>8753</v>
      </c>
      <c r="K322" s="10"/>
      <c r="L322" s="10">
        <v>8753</v>
      </c>
      <c r="M322" s="10"/>
      <c r="N322" s="10">
        <f>O322+P322+Q322</f>
        <v>8915</v>
      </c>
      <c r="O322" s="100"/>
      <c r="P322" s="100">
        <v>8915</v>
      </c>
      <c r="Q322" s="100"/>
      <c r="R322" s="27"/>
      <c r="S322" s="98"/>
    </row>
    <row r="323" spans="1:19" s="11" customFormat="1" ht="56.25">
      <c r="A323" s="59" t="s">
        <v>460</v>
      </c>
      <c r="B323" s="15" t="s">
        <v>129</v>
      </c>
      <c r="C323" s="15" t="s">
        <v>123</v>
      </c>
      <c r="D323" s="15" t="s">
        <v>459</v>
      </c>
      <c r="E323" s="15"/>
      <c r="F323" s="10">
        <f>F324</f>
        <v>2241.5</v>
      </c>
      <c r="G323" s="10">
        <f aca="true" t="shared" si="161" ref="G323:Q323">G324</f>
        <v>0</v>
      </c>
      <c r="H323" s="10">
        <f t="shared" si="161"/>
        <v>2241.5</v>
      </c>
      <c r="I323" s="10">
        <f t="shared" si="161"/>
        <v>0</v>
      </c>
      <c r="J323" s="10">
        <f t="shared" si="161"/>
        <v>2241.5</v>
      </c>
      <c r="K323" s="10">
        <f t="shared" si="161"/>
        <v>0</v>
      </c>
      <c r="L323" s="10">
        <f t="shared" si="161"/>
        <v>2241.5</v>
      </c>
      <c r="M323" s="10">
        <f t="shared" si="161"/>
        <v>0</v>
      </c>
      <c r="N323" s="10">
        <f t="shared" si="161"/>
        <v>2241.5</v>
      </c>
      <c r="O323" s="10">
        <f t="shared" si="161"/>
        <v>0</v>
      </c>
      <c r="P323" s="10">
        <f t="shared" si="161"/>
        <v>2241.5</v>
      </c>
      <c r="Q323" s="10">
        <f t="shared" si="161"/>
        <v>0</v>
      </c>
      <c r="R323" s="27"/>
      <c r="S323" s="98"/>
    </row>
    <row r="324" spans="1:19" s="11" customFormat="1" ht="18.75">
      <c r="A324" s="47" t="s">
        <v>191</v>
      </c>
      <c r="B324" s="15" t="s">
        <v>129</v>
      </c>
      <c r="C324" s="15" t="s">
        <v>123</v>
      </c>
      <c r="D324" s="15" t="s">
        <v>459</v>
      </c>
      <c r="E324" s="15" t="s">
        <v>190</v>
      </c>
      <c r="F324" s="10">
        <f>G324+H324+I324</f>
        <v>2241.5</v>
      </c>
      <c r="G324" s="10"/>
      <c r="H324" s="10">
        <v>2241.5</v>
      </c>
      <c r="I324" s="10"/>
      <c r="J324" s="10">
        <f>K324+L324+M324</f>
        <v>2241.5</v>
      </c>
      <c r="K324" s="10"/>
      <c r="L324" s="10">
        <v>2241.5</v>
      </c>
      <c r="M324" s="10"/>
      <c r="N324" s="10">
        <f>O324+P324+Q324</f>
        <v>2241.5</v>
      </c>
      <c r="O324" s="10"/>
      <c r="P324" s="10">
        <v>2241.5</v>
      </c>
      <c r="Q324" s="10"/>
      <c r="R324" s="27"/>
      <c r="S324" s="98"/>
    </row>
    <row r="325" spans="1:19" s="11" customFormat="1" ht="37.5">
      <c r="A325" s="47" t="s">
        <v>506</v>
      </c>
      <c r="B325" s="15" t="s">
        <v>129</v>
      </c>
      <c r="C325" s="15" t="s">
        <v>123</v>
      </c>
      <c r="D325" s="30" t="s">
        <v>285</v>
      </c>
      <c r="E325" s="15"/>
      <c r="F325" s="10">
        <f>F326</f>
        <v>16108.4</v>
      </c>
      <c r="G325" s="10">
        <f aca="true" t="shared" si="162" ref="G325:Q325">G326</f>
        <v>0</v>
      </c>
      <c r="H325" s="10">
        <f t="shared" si="162"/>
        <v>16108.4</v>
      </c>
      <c r="I325" s="10">
        <f t="shared" si="162"/>
        <v>0</v>
      </c>
      <c r="J325" s="10">
        <f t="shared" si="162"/>
        <v>16241.5</v>
      </c>
      <c r="K325" s="10">
        <f t="shared" si="162"/>
        <v>0</v>
      </c>
      <c r="L325" s="10">
        <f t="shared" si="162"/>
        <v>16241.5</v>
      </c>
      <c r="M325" s="10">
        <f t="shared" si="162"/>
        <v>0</v>
      </c>
      <c r="N325" s="10">
        <f t="shared" si="162"/>
        <v>16761.5</v>
      </c>
      <c r="O325" s="10">
        <f t="shared" si="162"/>
        <v>0</v>
      </c>
      <c r="P325" s="10">
        <f t="shared" si="162"/>
        <v>16761.5</v>
      </c>
      <c r="Q325" s="10">
        <f t="shared" si="162"/>
        <v>0</v>
      </c>
      <c r="R325" s="27"/>
      <c r="S325" s="98"/>
    </row>
    <row r="326" spans="1:19" s="11" customFormat="1" ht="37.5">
      <c r="A326" s="39" t="s">
        <v>18</v>
      </c>
      <c r="B326" s="15" t="s">
        <v>129</v>
      </c>
      <c r="C326" s="15" t="s">
        <v>123</v>
      </c>
      <c r="D326" s="30" t="s">
        <v>286</v>
      </c>
      <c r="E326" s="15"/>
      <c r="F326" s="10">
        <f>F327+F332</f>
        <v>16108.4</v>
      </c>
      <c r="G326" s="10">
        <f aca="true" t="shared" si="163" ref="G326:Q326">G327+G332</f>
        <v>0</v>
      </c>
      <c r="H326" s="10">
        <f t="shared" si="163"/>
        <v>16108.4</v>
      </c>
      <c r="I326" s="10">
        <f t="shared" si="163"/>
        <v>0</v>
      </c>
      <c r="J326" s="10">
        <f t="shared" si="163"/>
        <v>16241.5</v>
      </c>
      <c r="K326" s="10">
        <f t="shared" si="163"/>
        <v>0</v>
      </c>
      <c r="L326" s="10">
        <f t="shared" si="163"/>
        <v>16241.5</v>
      </c>
      <c r="M326" s="10">
        <f t="shared" si="163"/>
        <v>0</v>
      </c>
      <c r="N326" s="10">
        <f t="shared" si="163"/>
        <v>16761.5</v>
      </c>
      <c r="O326" s="10">
        <f t="shared" si="163"/>
        <v>0</v>
      </c>
      <c r="P326" s="10">
        <f t="shared" si="163"/>
        <v>16761.5</v>
      </c>
      <c r="Q326" s="10">
        <f t="shared" si="163"/>
        <v>0</v>
      </c>
      <c r="R326" s="27"/>
      <c r="S326" s="98"/>
    </row>
    <row r="327" spans="1:19" s="11" customFormat="1" ht="42.75" customHeight="1">
      <c r="A327" s="47" t="s">
        <v>52</v>
      </c>
      <c r="B327" s="15" t="s">
        <v>129</v>
      </c>
      <c r="C327" s="15" t="s">
        <v>123</v>
      </c>
      <c r="D327" s="15" t="s">
        <v>53</v>
      </c>
      <c r="E327" s="15"/>
      <c r="F327" s="10">
        <f>F328+F330</f>
        <v>12095.4</v>
      </c>
      <c r="G327" s="10">
        <f aca="true" t="shared" si="164" ref="G327:P327">G328+G330</f>
        <v>0</v>
      </c>
      <c r="H327" s="10">
        <f t="shared" si="164"/>
        <v>12095.4</v>
      </c>
      <c r="I327" s="10">
        <f t="shared" si="164"/>
        <v>0</v>
      </c>
      <c r="J327" s="10">
        <f t="shared" si="164"/>
        <v>12198.5</v>
      </c>
      <c r="K327" s="10">
        <f t="shared" si="164"/>
        <v>0</v>
      </c>
      <c r="L327" s="10">
        <f t="shared" si="164"/>
        <v>12198.5</v>
      </c>
      <c r="M327" s="10">
        <f t="shared" si="164"/>
        <v>0</v>
      </c>
      <c r="N327" s="10">
        <f t="shared" si="164"/>
        <v>12548.5</v>
      </c>
      <c r="O327" s="10">
        <f t="shared" si="164"/>
        <v>0</v>
      </c>
      <c r="P327" s="10">
        <f t="shared" si="164"/>
        <v>12548.5</v>
      </c>
      <c r="Q327" s="10">
        <f>Q328+Q330</f>
        <v>0</v>
      </c>
      <c r="R327" s="27"/>
      <c r="S327" s="98"/>
    </row>
    <row r="328" spans="1:19" s="11" customFormat="1" ht="18.75">
      <c r="A328" s="47" t="s">
        <v>149</v>
      </c>
      <c r="B328" s="15" t="s">
        <v>129</v>
      </c>
      <c r="C328" s="15" t="s">
        <v>123</v>
      </c>
      <c r="D328" s="15" t="s">
        <v>54</v>
      </c>
      <c r="E328" s="15"/>
      <c r="F328" s="10">
        <f>F329</f>
        <v>10346.9</v>
      </c>
      <c r="G328" s="10">
        <f aca="true" t="shared" si="165" ref="G328:Q328">G329</f>
        <v>0</v>
      </c>
      <c r="H328" s="10">
        <f t="shared" si="165"/>
        <v>10346.9</v>
      </c>
      <c r="I328" s="10">
        <f t="shared" si="165"/>
        <v>0</v>
      </c>
      <c r="J328" s="10">
        <f t="shared" si="165"/>
        <v>10450</v>
      </c>
      <c r="K328" s="10">
        <f t="shared" si="165"/>
        <v>0</v>
      </c>
      <c r="L328" s="10">
        <f t="shared" si="165"/>
        <v>10450</v>
      </c>
      <c r="M328" s="10">
        <f t="shared" si="165"/>
        <v>0</v>
      </c>
      <c r="N328" s="10">
        <f t="shared" si="165"/>
        <v>10800</v>
      </c>
      <c r="O328" s="10">
        <f t="shared" si="165"/>
        <v>0</v>
      </c>
      <c r="P328" s="10">
        <f t="shared" si="165"/>
        <v>10800</v>
      </c>
      <c r="Q328" s="10">
        <f t="shared" si="165"/>
        <v>0</v>
      </c>
      <c r="R328" s="27"/>
      <c r="S328" s="98"/>
    </row>
    <row r="329" spans="1:19" s="11" customFormat="1" ht="18.75">
      <c r="A329" s="47" t="s">
        <v>191</v>
      </c>
      <c r="B329" s="15" t="s">
        <v>129</v>
      </c>
      <c r="C329" s="15" t="s">
        <v>123</v>
      </c>
      <c r="D329" s="15" t="s">
        <v>54</v>
      </c>
      <c r="E329" s="15" t="s">
        <v>190</v>
      </c>
      <c r="F329" s="10">
        <f>G329+H329+I329</f>
        <v>10346.9</v>
      </c>
      <c r="G329" s="10"/>
      <c r="H329" s="10">
        <v>10346.9</v>
      </c>
      <c r="I329" s="10"/>
      <c r="J329" s="10">
        <f>K329+L329+M329</f>
        <v>10450</v>
      </c>
      <c r="K329" s="10"/>
      <c r="L329" s="10">
        <v>10450</v>
      </c>
      <c r="M329" s="10"/>
      <c r="N329" s="10">
        <f>O329+P329+Q329</f>
        <v>10800</v>
      </c>
      <c r="O329" s="100"/>
      <c r="P329" s="100">
        <v>10800</v>
      </c>
      <c r="Q329" s="100"/>
      <c r="R329" s="27"/>
      <c r="S329" s="98"/>
    </row>
    <row r="330" spans="1:19" s="11" customFormat="1" ht="56.25">
      <c r="A330" s="59" t="s">
        <v>460</v>
      </c>
      <c r="B330" s="15" t="s">
        <v>129</v>
      </c>
      <c r="C330" s="15" t="s">
        <v>123</v>
      </c>
      <c r="D330" s="15" t="s">
        <v>461</v>
      </c>
      <c r="E330" s="15"/>
      <c r="F330" s="10">
        <f>F331</f>
        <v>1748.5</v>
      </c>
      <c r="G330" s="10">
        <f aca="true" t="shared" si="166" ref="G330:Q330">G331</f>
        <v>0</v>
      </c>
      <c r="H330" s="10">
        <f t="shared" si="166"/>
        <v>1748.5</v>
      </c>
      <c r="I330" s="10">
        <f t="shared" si="166"/>
        <v>0</v>
      </c>
      <c r="J330" s="10">
        <f t="shared" si="166"/>
        <v>1748.5</v>
      </c>
      <c r="K330" s="10">
        <f t="shared" si="166"/>
        <v>0</v>
      </c>
      <c r="L330" s="10">
        <f t="shared" si="166"/>
        <v>1748.5</v>
      </c>
      <c r="M330" s="10">
        <f t="shared" si="166"/>
        <v>0</v>
      </c>
      <c r="N330" s="10">
        <f t="shared" si="166"/>
        <v>1748.5</v>
      </c>
      <c r="O330" s="10">
        <f t="shared" si="166"/>
        <v>0</v>
      </c>
      <c r="P330" s="10">
        <f t="shared" si="166"/>
        <v>1748.5</v>
      </c>
      <c r="Q330" s="10">
        <f t="shared" si="166"/>
        <v>0</v>
      </c>
      <c r="R330" s="27"/>
      <c r="S330" s="98"/>
    </row>
    <row r="331" spans="1:19" s="11" customFormat="1" ht="18.75">
      <c r="A331" s="47" t="s">
        <v>191</v>
      </c>
      <c r="B331" s="15" t="s">
        <v>129</v>
      </c>
      <c r="C331" s="15" t="s">
        <v>123</v>
      </c>
      <c r="D331" s="15" t="s">
        <v>461</v>
      </c>
      <c r="E331" s="15" t="s">
        <v>190</v>
      </c>
      <c r="F331" s="10">
        <f>G331+H331+I331</f>
        <v>1748.5</v>
      </c>
      <c r="G331" s="10"/>
      <c r="H331" s="10">
        <v>1748.5</v>
      </c>
      <c r="I331" s="10"/>
      <c r="J331" s="10">
        <f>K331+L331+M331</f>
        <v>1748.5</v>
      </c>
      <c r="K331" s="10"/>
      <c r="L331" s="10">
        <v>1748.5</v>
      </c>
      <c r="M331" s="10"/>
      <c r="N331" s="10">
        <f>O331+P331+Q331</f>
        <v>1748.5</v>
      </c>
      <c r="O331" s="100"/>
      <c r="P331" s="100">
        <v>1748.5</v>
      </c>
      <c r="Q331" s="100"/>
      <c r="R331" s="27"/>
      <c r="S331" s="98"/>
    </row>
    <row r="332" spans="1:19" s="11" customFormat="1" ht="60.75" customHeight="1">
      <c r="A332" s="47" t="s">
        <v>601</v>
      </c>
      <c r="B332" s="15" t="s">
        <v>129</v>
      </c>
      <c r="C332" s="15" t="s">
        <v>123</v>
      </c>
      <c r="D332" s="30" t="s">
        <v>357</v>
      </c>
      <c r="E332" s="15"/>
      <c r="F332" s="10">
        <f>F333+F335</f>
        <v>4013</v>
      </c>
      <c r="G332" s="10">
        <f aca="true" t="shared" si="167" ref="G332:Q332">G333+G335</f>
        <v>0</v>
      </c>
      <c r="H332" s="10">
        <f t="shared" si="167"/>
        <v>4013</v>
      </c>
      <c r="I332" s="10">
        <f t="shared" si="167"/>
        <v>0</v>
      </c>
      <c r="J332" s="10">
        <f t="shared" si="167"/>
        <v>4043</v>
      </c>
      <c r="K332" s="10">
        <f t="shared" si="167"/>
        <v>0</v>
      </c>
      <c r="L332" s="10">
        <f t="shared" si="167"/>
        <v>4043</v>
      </c>
      <c r="M332" s="10">
        <f t="shared" si="167"/>
        <v>0</v>
      </c>
      <c r="N332" s="10">
        <f t="shared" si="167"/>
        <v>4213</v>
      </c>
      <c r="O332" s="10">
        <f t="shared" si="167"/>
        <v>0</v>
      </c>
      <c r="P332" s="10">
        <f t="shared" si="167"/>
        <v>4213</v>
      </c>
      <c r="Q332" s="10">
        <f t="shared" si="167"/>
        <v>0</v>
      </c>
      <c r="R332" s="27"/>
      <c r="S332" s="98"/>
    </row>
    <row r="333" spans="1:19" s="11" customFormat="1" ht="18.75">
      <c r="A333" s="47" t="s">
        <v>149</v>
      </c>
      <c r="B333" s="15" t="s">
        <v>129</v>
      </c>
      <c r="C333" s="15" t="s">
        <v>123</v>
      </c>
      <c r="D333" s="15" t="s">
        <v>356</v>
      </c>
      <c r="E333" s="15"/>
      <c r="F333" s="10">
        <f>F334</f>
        <v>3300</v>
      </c>
      <c r="G333" s="10">
        <f aca="true" t="shared" si="168" ref="G333:Q333">G334</f>
        <v>0</v>
      </c>
      <c r="H333" s="10">
        <f t="shared" si="168"/>
        <v>3300</v>
      </c>
      <c r="I333" s="10">
        <f t="shared" si="168"/>
        <v>0</v>
      </c>
      <c r="J333" s="10">
        <f t="shared" si="168"/>
        <v>3330</v>
      </c>
      <c r="K333" s="10">
        <f t="shared" si="168"/>
        <v>0</v>
      </c>
      <c r="L333" s="10">
        <f t="shared" si="168"/>
        <v>3330</v>
      </c>
      <c r="M333" s="10">
        <f t="shared" si="168"/>
        <v>0</v>
      </c>
      <c r="N333" s="10">
        <f t="shared" si="168"/>
        <v>3500</v>
      </c>
      <c r="O333" s="10">
        <f t="shared" si="168"/>
        <v>0</v>
      </c>
      <c r="P333" s="10">
        <f t="shared" si="168"/>
        <v>3500</v>
      </c>
      <c r="Q333" s="10">
        <f t="shared" si="168"/>
        <v>0</v>
      </c>
      <c r="R333" s="27"/>
      <c r="S333" s="98"/>
    </row>
    <row r="334" spans="1:19" s="11" customFormat="1" ht="37.5">
      <c r="A334" s="47" t="s">
        <v>91</v>
      </c>
      <c r="B334" s="15" t="s">
        <v>129</v>
      </c>
      <c r="C334" s="15" t="s">
        <v>123</v>
      </c>
      <c r="D334" s="15" t="s">
        <v>356</v>
      </c>
      <c r="E334" s="15" t="s">
        <v>188</v>
      </c>
      <c r="F334" s="10">
        <f>G334+H334+I334</f>
        <v>3300</v>
      </c>
      <c r="G334" s="10"/>
      <c r="H334" s="10">
        <v>3300</v>
      </c>
      <c r="I334" s="10"/>
      <c r="J334" s="10">
        <f>K334+L334+M334</f>
        <v>3330</v>
      </c>
      <c r="K334" s="10"/>
      <c r="L334" s="10">
        <v>3330</v>
      </c>
      <c r="M334" s="10"/>
      <c r="N334" s="10">
        <f>O334+P334+Q334</f>
        <v>3500</v>
      </c>
      <c r="O334" s="100"/>
      <c r="P334" s="100">
        <v>3500</v>
      </c>
      <c r="Q334" s="100"/>
      <c r="R334" s="27"/>
      <c r="S334" s="98"/>
    </row>
    <row r="335" spans="1:19" s="11" customFormat="1" ht="56.25">
      <c r="A335" s="47" t="s">
        <v>460</v>
      </c>
      <c r="B335" s="15" t="s">
        <v>129</v>
      </c>
      <c r="C335" s="15" t="s">
        <v>123</v>
      </c>
      <c r="D335" s="15" t="s">
        <v>618</v>
      </c>
      <c r="E335" s="15"/>
      <c r="F335" s="10">
        <f>F336</f>
        <v>713</v>
      </c>
      <c r="G335" s="10">
        <f aca="true" t="shared" si="169" ref="G335:Q335">G336</f>
        <v>0</v>
      </c>
      <c r="H335" s="10">
        <f t="shared" si="169"/>
        <v>713</v>
      </c>
      <c r="I335" s="10">
        <f t="shared" si="169"/>
        <v>0</v>
      </c>
      <c r="J335" s="10">
        <f t="shared" si="169"/>
        <v>713</v>
      </c>
      <c r="K335" s="10">
        <f t="shared" si="169"/>
        <v>0</v>
      </c>
      <c r="L335" s="10">
        <f t="shared" si="169"/>
        <v>713</v>
      </c>
      <c r="M335" s="10">
        <f t="shared" si="169"/>
        <v>0</v>
      </c>
      <c r="N335" s="10">
        <f t="shared" si="169"/>
        <v>713</v>
      </c>
      <c r="O335" s="10">
        <f t="shared" si="169"/>
        <v>0</v>
      </c>
      <c r="P335" s="10">
        <f t="shared" si="169"/>
        <v>713</v>
      </c>
      <c r="Q335" s="10">
        <f t="shared" si="169"/>
        <v>0</v>
      </c>
      <c r="R335" s="27"/>
      <c r="S335" s="98"/>
    </row>
    <row r="336" spans="1:19" s="11" customFormat="1" ht="37.5">
      <c r="A336" s="47" t="s">
        <v>91</v>
      </c>
      <c r="B336" s="15" t="s">
        <v>129</v>
      </c>
      <c r="C336" s="15" t="s">
        <v>123</v>
      </c>
      <c r="D336" s="15" t="s">
        <v>618</v>
      </c>
      <c r="E336" s="15" t="s">
        <v>188</v>
      </c>
      <c r="F336" s="10">
        <f>G336+H336+I336</f>
        <v>713</v>
      </c>
      <c r="G336" s="10"/>
      <c r="H336" s="10">
        <v>713</v>
      </c>
      <c r="I336" s="10"/>
      <c r="J336" s="10">
        <f>K336+L336+M336</f>
        <v>713</v>
      </c>
      <c r="K336" s="10"/>
      <c r="L336" s="10">
        <v>713</v>
      </c>
      <c r="M336" s="10"/>
      <c r="N336" s="10">
        <f>O336+P336+Q336</f>
        <v>713</v>
      </c>
      <c r="O336" s="100"/>
      <c r="P336" s="100">
        <v>713</v>
      </c>
      <c r="Q336" s="100"/>
      <c r="R336" s="27"/>
      <c r="S336" s="98"/>
    </row>
    <row r="337" spans="1:19" s="11" customFormat="1" ht="18.75">
      <c r="A337" s="48" t="s">
        <v>108</v>
      </c>
      <c r="B337" s="12" t="s">
        <v>129</v>
      </c>
      <c r="C337" s="12" t="s">
        <v>129</v>
      </c>
      <c r="D337" s="12"/>
      <c r="E337" s="12"/>
      <c r="F337" s="13">
        <f aca="true" t="shared" si="170" ref="F337:Q337">F338+F355+F360</f>
        <v>5423.200000000001</v>
      </c>
      <c r="G337" s="13">
        <f t="shared" si="170"/>
        <v>1500</v>
      </c>
      <c r="H337" s="13">
        <f t="shared" si="170"/>
        <v>3923.2000000000003</v>
      </c>
      <c r="I337" s="13">
        <f t="shared" si="170"/>
        <v>0</v>
      </c>
      <c r="J337" s="13">
        <f t="shared" si="170"/>
        <v>5463.6</v>
      </c>
      <c r="K337" s="13">
        <f t="shared" si="170"/>
        <v>1500</v>
      </c>
      <c r="L337" s="13">
        <f t="shared" si="170"/>
        <v>3963.6</v>
      </c>
      <c r="M337" s="13">
        <f t="shared" si="170"/>
        <v>0</v>
      </c>
      <c r="N337" s="13">
        <f t="shared" si="170"/>
        <v>5504</v>
      </c>
      <c r="O337" s="13">
        <f t="shared" si="170"/>
        <v>1500</v>
      </c>
      <c r="P337" s="13">
        <f t="shared" si="170"/>
        <v>4004</v>
      </c>
      <c r="Q337" s="13">
        <f t="shared" si="170"/>
        <v>0</v>
      </c>
      <c r="R337" s="27"/>
      <c r="S337" s="98"/>
    </row>
    <row r="338" spans="1:19" s="11" customFormat="1" ht="37.5">
      <c r="A338" s="47" t="s">
        <v>531</v>
      </c>
      <c r="B338" s="15" t="s">
        <v>129</v>
      </c>
      <c r="C338" s="15" t="s">
        <v>129</v>
      </c>
      <c r="D338" s="15" t="s">
        <v>9</v>
      </c>
      <c r="E338" s="15"/>
      <c r="F338" s="10">
        <f>F339</f>
        <v>5123.200000000001</v>
      </c>
      <c r="G338" s="10">
        <f aca="true" t="shared" si="171" ref="G338:Q338">G339</f>
        <v>1500</v>
      </c>
      <c r="H338" s="10">
        <f t="shared" si="171"/>
        <v>3623.2000000000003</v>
      </c>
      <c r="I338" s="10">
        <f t="shared" si="171"/>
        <v>0</v>
      </c>
      <c r="J338" s="10">
        <f t="shared" si="171"/>
        <v>5163.6</v>
      </c>
      <c r="K338" s="10">
        <f t="shared" si="171"/>
        <v>1500</v>
      </c>
      <c r="L338" s="10">
        <f t="shared" si="171"/>
        <v>3663.6</v>
      </c>
      <c r="M338" s="10">
        <f t="shared" si="171"/>
        <v>0</v>
      </c>
      <c r="N338" s="10">
        <f t="shared" si="171"/>
        <v>5204</v>
      </c>
      <c r="O338" s="10">
        <f t="shared" si="171"/>
        <v>1500</v>
      </c>
      <c r="P338" s="10">
        <f t="shared" si="171"/>
        <v>3704</v>
      </c>
      <c r="Q338" s="10">
        <f t="shared" si="171"/>
        <v>0</v>
      </c>
      <c r="R338" s="27"/>
      <c r="S338" s="98"/>
    </row>
    <row r="339" spans="1:19" s="11" customFormat="1" ht="40.5" customHeight="1">
      <c r="A339" s="47" t="s">
        <v>537</v>
      </c>
      <c r="B339" s="15" t="s">
        <v>129</v>
      </c>
      <c r="C339" s="15" t="s">
        <v>129</v>
      </c>
      <c r="D339" s="15" t="s">
        <v>10</v>
      </c>
      <c r="E339" s="15"/>
      <c r="F339" s="10">
        <f>F340+F349+F352</f>
        <v>5123.200000000001</v>
      </c>
      <c r="G339" s="10">
        <f aca="true" t="shared" si="172" ref="G339:Q339">G340+G349+G352</f>
        <v>1500</v>
      </c>
      <c r="H339" s="10">
        <f t="shared" si="172"/>
        <v>3623.2000000000003</v>
      </c>
      <c r="I339" s="10">
        <f t="shared" si="172"/>
        <v>0</v>
      </c>
      <c r="J339" s="10">
        <f t="shared" si="172"/>
        <v>5163.6</v>
      </c>
      <c r="K339" s="10">
        <f t="shared" si="172"/>
        <v>1500</v>
      </c>
      <c r="L339" s="10">
        <f t="shared" si="172"/>
        <v>3663.6</v>
      </c>
      <c r="M339" s="10">
        <f t="shared" si="172"/>
        <v>0</v>
      </c>
      <c r="N339" s="10">
        <f t="shared" si="172"/>
        <v>5204</v>
      </c>
      <c r="O339" s="10">
        <f t="shared" si="172"/>
        <v>1500</v>
      </c>
      <c r="P339" s="10">
        <f t="shared" si="172"/>
        <v>3704</v>
      </c>
      <c r="Q339" s="10">
        <f t="shared" si="172"/>
        <v>0</v>
      </c>
      <c r="R339" s="27"/>
      <c r="S339" s="98"/>
    </row>
    <row r="340" spans="1:19" s="11" customFormat="1" ht="37.5">
      <c r="A340" s="47" t="s">
        <v>362</v>
      </c>
      <c r="B340" s="15" t="s">
        <v>129</v>
      </c>
      <c r="C340" s="15" t="s">
        <v>129</v>
      </c>
      <c r="D340" s="15" t="s">
        <v>11</v>
      </c>
      <c r="E340" s="15"/>
      <c r="F340" s="10">
        <f>F341+F343+F345+F347</f>
        <v>4813.200000000001</v>
      </c>
      <c r="G340" s="10">
        <f aca="true" t="shared" si="173" ref="G340:Q340">G341+G343+G345+G347</f>
        <v>1500</v>
      </c>
      <c r="H340" s="10">
        <f t="shared" si="173"/>
        <v>3313.2000000000003</v>
      </c>
      <c r="I340" s="10">
        <f t="shared" si="173"/>
        <v>0</v>
      </c>
      <c r="J340" s="10">
        <f t="shared" si="173"/>
        <v>4853.6</v>
      </c>
      <c r="K340" s="10">
        <f t="shared" si="173"/>
        <v>1500</v>
      </c>
      <c r="L340" s="10">
        <f t="shared" si="173"/>
        <v>3353.6</v>
      </c>
      <c r="M340" s="10">
        <f t="shared" si="173"/>
        <v>0</v>
      </c>
      <c r="N340" s="10">
        <f t="shared" si="173"/>
        <v>4894</v>
      </c>
      <c r="O340" s="10">
        <f t="shared" si="173"/>
        <v>1500</v>
      </c>
      <c r="P340" s="10">
        <f t="shared" si="173"/>
        <v>3394</v>
      </c>
      <c r="Q340" s="10">
        <f t="shared" si="173"/>
        <v>0</v>
      </c>
      <c r="R340" s="27"/>
      <c r="S340" s="98"/>
    </row>
    <row r="341" spans="1:19" s="11" customFormat="1" ht="37.5">
      <c r="A341" s="47" t="s">
        <v>360</v>
      </c>
      <c r="B341" s="15" t="s">
        <v>129</v>
      </c>
      <c r="C341" s="15" t="s">
        <v>129</v>
      </c>
      <c r="D341" s="15" t="s">
        <v>89</v>
      </c>
      <c r="E341" s="15"/>
      <c r="F341" s="10">
        <f>F342</f>
        <v>1652.9</v>
      </c>
      <c r="G341" s="10">
        <f aca="true" t="shared" si="174" ref="G341:Q341">G342</f>
        <v>0</v>
      </c>
      <c r="H341" s="10">
        <f t="shared" si="174"/>
        <v>1652.9</v>
      </c>
      <c r="I341" s="10">
        <f t="shared" si="174"/>
        <v>0</v>
      </c>
      <c r="J341" s="10">
        <f t="shared" si="174"/>
        <v>1693.3</v>
      </c>
      <c r="K341" s="10">
        <f t="shared" si="174"/>
        <v>0</v>
      </c>
      <c r="L341" s="10">
        <f t="shared" si="174"/>
        <v>1693.3</v>
      </c>
      <c r="M341" s="10">
        <f t="shared" si="174"/>
        <v>0</v>
      </c>
      <c r="N341" s="10">
        <f t="shared" si="174"/>
        <v>1733.7</v>
      </c>
      <c r="O341" s="10">
        <f t="shared" si="174"/>
        <v>0</v>
      </c>
      <c r="P341" s="10">
        <f t="shared" si="174"/>
        <v>1733.7</v>
      </c>
      <c r="Q341" s="10">
        <f t="shared" si="174"/>
        <v>0</v>
      </c>
      <c r="R341" s="27"/>
      <c r="S341" s="98"/>
    </row>
    <row r="342" spans="1:19" s="11" customFormat="1" ht="18.75">
      <c r="A342" s="47" t="s">
        <v>191</v>
      </c>
      <c r="B342" s="15" t="s">
        <v>129</v>
      </c>
      <c r="C342" s="15" t="s">
        <v>129</v>
      </c>
      <c r="D342" s="15" t="s">
        <v>89</v>
      </c>
      <c r="E342" s="15" t="s">
        <v>190</v>
      </c>
      <c r="F342" s="10">
        <f>G342+H342+I342</f>
        <v>1652.9</v>
      </c>
      <c r="G342" s="10"/>
      <c r="H342" s="10">
        <v>1652.9</v>
      </c>
      <c r="I342" s="10"/>
      <c r="J342" s="10">
        <f>K342+L342+M342</f>
        <v>1693.3</v>
      </c>
      <c r="K342" s="10"/>
      <c r="L342" s="10">
        <v>1693.3</v>
      </c>
      <c r="M342" s="10"/>
      <c r="N342" s="10">
        <f>O342+P342+Q342</f>
        <v>1733.7</v>
      </c>
      <c r="O342" s="100"/>
      <c r="P342" s="100">
        <v>1733.7</v>
      </c>
      <c r="Q342" s="100"/>
      <c r="R342" s="27"/>
      <c r="S342" s="98"/>
    </row>
    <row r="343" spans="1:19" s="11" customFormat="1" ht="56.25">
      <c r="A343" s="47" t="s">
        <v>460</v>
      </c>
      <c r="B343" s="15" t="s">
        <v>129</v>
      </c>
      <c r="C343" s="15" t="s">
        <v>129</v>
      </c>
      <c r="D343" s="15" t="s">
        <v>462</v>
      </c>
      <c r="E343" s="15"/>
      <c r="F343" s="10">
        <f>F344</f>
        <v>1003.9</v>
      </c>
      <c r="G343" s="10">
        <f aca="true" t="shared" si="175" ref="G343:Q343">G344</f>
        <v>0</v>
      </c>
      <c r="H343" s="10">
        <f t="shared" si="175"/>
        <v>1003.9</v>
      </c>
      <c r="I343" s="10">
        <f t="shared" si="175"/>
        <v>0</v>
      </c>
      <c r="J343" s="10">
        <f t="shared" si="175"/>
        <v>1003.9</v>
      </c>
      <c r="K343" s="10">
        <f t="shared" si="175"/>
        <v>0</v>
      </c>
      <c r="L343" s="10">
        <f t="shared" si="175"/>
        <v>1003.9</v>
      </c>
      <c r="M343" s="10">
        <f t="shared" si="175"/>
        <v>0</v>
      </c>
      <c r="N343" s="10">
        <f t="shared" si="175"/>
        <v>1003.9</v>
      </c>
      <c r="O343" s="10">
        <f t="shared" si="175"/>
        <v>0</v>
      </c>
      <c r="P343" s="10">
        <f t="shared" si="175"/>
        <v>1003.9</v>
      </c>
      <c r="Q343" s="10">
        <f t="shared" si="175"/>
        <v>0</v>
      </c>
      <c r="R343" s="27"/>
      <c r="S343" s="98"/>
    </row>
    <row r="344" spans="1:19" s="11" customFormat="1" ht="18.75">
      <c r="A344" s="47" t="s">
        <v>191</v>
      </c>
      <c r="B344" s="15" t="s">
        <v>129</v>
      </c>
      <c r="C344" s="15" t="s">
        <v>129</v>
      </c>
      <c r="D344" s="15" t="s">
        <v>462</v>
      </c>
      <c r="E344" s="15" t="s">
        <v>190</v>
      </c>
      <c r="F344" s="10">
        <f>G344+H344+I344</f>
        <v>1003.9</v>
      </c>
      <c r="G344" s="10"/>
      <c r="H344" s="10">
        <v>1003.9</v>
      </c>
      <c r="I344" s="10"/>
      <c r="J344" s="10">
        <f>K344+L344+M344</f>
        <v>1003.9</v>
      </c>
      <c r="K344" s="10"/>
      <c r="L344" s="10">
        <v>1003.9</v>
      </c>
      <c r="M344" s="10"/>
      <c r="N344" s="10">
        <f>O344+P344+Q344</f>
        <v>1003.9</v>
      </c>
      <c r="O344" s="100"/>
      <c r="P344" s="100">
        <v>1003.9</v>
      </c>
      <c r="Q344" s="100"/>
      <c r="R344" s="27"/>
      <c r="S344" s="98"/>
    </row>
    <row r="345" spans="1:19" s="11" customFormat="1" ht="118.5" customHeight="1">
      <c r="A345" s="47" t="s">
        <v>511</v>
      </c>
      <c r="B345" s="15" t="s">
        <v>129</v>
      </c>
      <c r="C345" s="15" t="s">
        <v>129</v>
      </c>
      <c r="D345" s="15" t="s">
        <v>68</v>
      </c>
      <c r="E345" s="15"/>
      <c r="F345" s="10">
        <f>F346</f>
        <v>1546.4</v>
      </c>
      <c r="G345" s="10">
        <f aca="true" t="shared" si="176" ref="G345:Q345">G346</f>
        <v>1500</v>
      </c>
      <c r="H345" s="10">
        <f t="shared" si="176"/>
        <v>46.4</v>
      </c>
      <c r="I345" s="10">
        <f t="shared" si="176"/>
        <v>0</v>
      </c>
      <c r="J345" s="10">
        <f t="shared" si="176"/>
        <v>1546.4</v>
      </c>
      <c r="K345" s="10">
        <f t="shared" si="176"/>
        <v>1500</v>
      </c>
      <c r="L345" s="10">
        <f t="shared" si="176"/>
        <v>46.4</v>
      </c>
      <c r="M345" s="10">
        <f t="shared" si="176"/>
        <v>0</v>
      </c>
      <c r="N345" s="10">
        <f t="shared" si="176"/>
        <v>1546.4</v>
      </c>
      <c r="O345" s="10">
        <f t="shared" si="176"/>
        <v>1500</v>
      </c>
      <c r="P345" s="10">
        <f t="shared" si="176"/>
        <v>46.4</v>
      </c>
      <c r="Q345" s="10">
        <f t="shared" si="176"/>
        <v>0</v>
      </c>
      <c r="R345" s="27"/>
      <c r="S345" s="98"/>
    </row>
    <row r="346" spans="1:19" s="11" customFormat="1" ht="18.75">
      <c r="A346" s="47" t="s">
        <v>191</v>
      </c>
      <c r="B346" s="15" t="s">
        <v>129</v>
      </c>
      <c r="C346" s="15" t="s">
        <v>129</v>
      </c>
      <c r="D346" s="15" t="s">
        <v>68</v>
      </c>
      <c r="E346" s="15" t="s">
        <v>190</v>
      </c>
      <c r="F346" s="10">
        <f>G346+I346+H346</f>
        <v>1546.4</v>
      </c>
      <c r="G346" s="10">
        <v>1500</v>
      </c>
      <c r="H346" s="10">
        <v>46.4</v>
      </c>
      <c r="I346" s="10"/>
      <c r="J346" s="10">
        <f>K346+M346+L346</f>
        <v>1546.4</v>
      </c>
      <c r="K346" s="10">
        <v>1500</v>
      </c>
      <c r="L346" s="10">
        <v>46.4</v>
      </c>
      <c r="M346" s="10"/>
      <c r="N346" s="10">
        <f>O346+Q346+P346</f>
        <v>1546.4</v>
      </c>
      <c r="O346" s="100">
        <v>1500</v>
      </c>
      <c r="P346" s="100">
        <v>46.4</v>
      </c>
      <c r="Q346" s="100"/>
      <c r="R346" s="27"/>
      <c r="S346" s="98"/>
    </row>
    <row r="347" spans="1:19" s="11" customFormat="1" ht="37.5">
      <c r="A347" s="47" t="s">
        <v>39</v>
      </c>
      <c r="B347" s="15" t="s">
        <v>129</v>
      </c>
      <c r="C347" s="15" t="s">
        <v>129</v>
      </c>
      <c r="D347" s="15" t="s">
        <v>38</v>
      </c>
      <c r="E347" s="15"/>
      <c r="F347" s="10">
        <f>F348</f>
        <v>610</v>
      </c>
      <c r="G347" s="10">
        <f aca="true" t="shared" si="177" ref="G347:Q347">G348</f>
        <v>0</v>
      </c>
      <c r="H347" s="10">
        <f t="shared" si="177"/>
        <v>610</v>
      </c>
      <c r="I347" s="10">
        <f t="shared" si="177"/>
        <v>0</v>
      </c>
      <c r="J347" s="10">
        <f t="shared" si="177"/>
        <v>610</v>
      </c>
      <c r="K347" s="10">
        <f t="shared" si="177"/>
        <v>0</v>
      </c>
      <c r="L347" s="10">
        <f t="shared" si="177"/>
        <v>610</v>
      </c>
      <c r="M347" s="10">
        <f t="shared" si="177"/>
        <v>0</v>
      </c>
      <c r="N347" s="10">
        <f t="shared" si="177"/>
        <v>610</v>
      </c>
      <c r="O347" s="10">
        <f t="shared" si="177"/>
        <v>0</v>
      </c>
      <c r="P347" s="10">
        <f t="shared" si="177"/>
        <v>610</v>
      </c>
      <c r="Q347" s="10">
        <f t="shared" si="177"/>
        <v>0</v>
      </c>
      <c r="R347" s="27"/>
      <c r="S347" s="98"/>
    </row>
    <row r="348" spans="1:19" s="11" customFormat="1" ht="18.75">
      <c r="A348" s="47" t="s">
        <v>191</v>
      </c>
      <c r="B348" s="15" t="s">
        <v>129</v>
      </c>
      <c r="C348" s="15" t="s">
        <v>129</v>
      </c>
      <c r="D348" s="15" t="s">
        <v>38</v>
      </c>
      <c r="E348" s="15" t="s">
        <v>190</v>
      </c>
      <c r="F348" s="10">
        <f>G348+H348+I348</f>
        <v>610</v>
      </c>
      <c r="G348" s="10"/>
      <c r="H348" s="10">
        <v>610</v>
      </c>
      <c r="I348" s="10"/>
      <c r="J348" s="10">
        <f>K348+L348+M348</f>
        <v>610</v>
      </c>
      <c r="K348" s="10"/>
      <c r="L348" s="10">
        <v>610</v>
      </c>
      <c r="M348" s="10"/>
      <c r="N348" s="10">
        <f>O348+P348+Q348</f>
        <v>610</v>
      </c>
      <c r="O348" s="100"/>
      <c r="P348" s="100">
        <v>610</v>
      </c>
      <c r="Q348" s="100"/>
      <c r="R348" s="27"/>
      <c r="S348" s="98"/>
    </row>
    <row r="349" spans="1:19" s="11" customFormat="1" ht="56.25">
      <c r="A349" s="47" t="s">
        <v>20</v>
      </c>
      <c r="B349" s="15" t="s">
        <v>129</v>
      </c>
      <c r="C349" s="15" t="s">
        <v>129</v>
      </c>
      <c r="D349" s="15" t="s">
        <v>540</v>
      </c>
      <c r="E349" s="15"/>
      <c r="F349" s="10">
        <f>F350</f>
        <v>285</v>
      </c>
      <c r="G349" s="10">
        <f aca="true" t="shared" si="178" ref="G349:Q350">G350</f>
        <v>0</v>
      </c>
      <c r="H349" s="10">
        <f t="shared" si="178"/>
        <v>285</v>
      </c>
      <c r="I349" s="10">
        <f t="shared" si="178"/>
        <v>0</v>
      </c>
      <c r="J349" s="10">
        <f t="shared" si="178"/>
        <v>285</v>
      </c>
      <c r="K349" s="10">
        <f t="shared" si="178"/>
        <v>0</v>
      </c>
      <c r="L349" s="10">
        <f t="shared" si="178"/>
        <v>285</v>
      </c>
      <c r="M349" s="10">
        <f t="shared" si="178"/>
        <v>0</v>
      </c>
      <c r="N349" s="10">
        <f t="shared" si="178"/>
        <v>285</v>
      </c>
      <c r="O349" s="10">
        <f t="shared" si="178"/>
        <v>0</v>
      </c>
      <c r="P349" s="10">
        <f t="shared" si="178"/>
        <v>285</v>
      </c>
      <c r="Q349" s="10">
        <f t="shared" si="178"/>
        <v>0</v>
      </c>
      <c r="R349" s="27"/>
      <c r="S349" s="98"/>
    </row>
    <row r="350" spans="1:19" s="11" customFormat="1" ht="37.5">
      <c r="A350" s="47" t="s">
        <v>39</v>
      </c>
      <c r="B350" s="15" t="s">
        <v>129</v>
      </c>
      <c r="C350" s="15" t="s">
        <v>129</v>
      </c>
      <c r="D350" s="15" t="s">
        <v>541</v>
      </c>
      <c r="E350" s="15"/>
      <c r="F350" s="10">
        <f>F351</f>
        <v>285</v>
      </c>
      <c r="G350" s="10">
        <f t="shared" si="178"/>
        <v>0</v>
      </c>
      <c r="H350" s="10">
        <f t="shared" si="178"/>
        <v>285</v>
      </c>
      <c r="I350" s="10">
        <f t="shared" si="178"/>
        <v>0</v>
      </c>
      <c r="J350" s="10">
        <f t="shared" si="178"/>
        <v>285</v>
      </c>
      <c r="K350" s="10">
        <f t="shared" si="178"/>
        <v>0</v>
      </c>
      <c r="L350" s="10">
        <f t="shared" si="178"/>
        <v>285</v>
      </c>
      <c r="M350" s="10">
        <f t="shared" si="178"/>
        <v>0</v>
      </c>
      <c r="N350" s="10">
        <f t="shared" si="178"/>
        <v>285</v>
      </c>
      <c r="O350" s="10">
        <f t="shared" si="178"/>
        <v>0</v>
      </c>
      <c r="P350" s="10">
        <f t="shared" si="178"/>
        <v>285</v>
      </c>
      <c r="Q350" s="10">
        <f t="shared" si="178"/>
        <v>0</v>
      </c>
      <c r="R350" s="27"/>
      <c r="S350" s="98"/>
    </row>
    <row r="351" spans="1:19" s="11" customFormat="1" ht="18.75">
      <c r="A351" s="47" t="s">
        <v>191</v>
      </c>
      <c r="B351" s="15" t="s">
        <v>129</v>
      </c>
      <c r="C351" s="15" t="s">
        <v>129</v>
      </c>
      <c r="D351" s="15" t="s">
        <v>541</v>
      </c>
      <c r="E351" s="15" t="s">
        <v>190</v>
      </c>
      <c r="F351" s="10">
        <f>G351+I351+H351</f>
        <v>285</v>
      </c>
      <c r="G351" s="10"/>
      <c r="H351" s="10">
        <v>285</v>
      </c>
      <c r="I351" s="10"/>
      <c r="J351" s="10">
        <f>K351+M351+L351</f>
        <v>285</v>
      </c>
      <c r="K351" s="10"/>
      <c r="L351" s="10">
        <v>285</v>
      </c>
      <c r="M351" s="10"/>
      <c r="N351" s="10">
        <f>O351+Q351+P351</f>
        <v>285</v>
      </c>
      <c r="O351" s="100"/>
      <c r="P351" s="100">
        <v>285</v>
      </c>
      <c r="Q351" s="100"/>
      <c r="R351" s="27"/>
      <c r="S351" s="98"/>
    </row>
    <row r="352" spans="1:19" s="11" customFormat="1" ht="69.75" customHeight="1">
      <c r="A352" s="47" t="s">
        <v>366</v>
      </c>
      <c r="B352" s="15" t="s">
        <v>129</v>
      </c>
      <c r="C352" s="15" t="s">
        <v>129</v>
      </c>
      <c r="D352" s="15" t="s">
        <v>36</v>
      </c>
      <c r="E352" s="15"/>
      <c r="F352" s="10">
        <f>F353</f>
        <v>25</v>
      </c>
      <c r="G352" s="10">
        <f aca="true" t="shared" si="179" ref="G352:P353">G353</f>
        <v>0</v>
      </c>
      <c r="H352" s="10">
        <f t="shared" si="179"/>
        <v>25</v>
      </c>
      <c r="I352" s="10">
        <f t="shared" si="179"/>
        <v>0</v>
      </c>
      <c r="J352" s="10">
        <f t="shared" si="179"/>
        <v>25</v>
      </c>
      <c r="K352" s="10">
        <f t="shared" si="179"/>
        <v>0</v>
      </c>
      <c r="L352" s="10">
        <f t="shared" si="179"/>
        <v>25</v>
      </c>
      <c r="M352" s="10">
        <f t="shared" si="179"/>
        <v>0</v>
      </c>
      <c r="N352" s="10">
        <f t="shared" si="179"/>
        <v>25</v>
      </c>
      <c r="O352" s="10">
        <f t="shared" si="179"/>
        <v>0</v>
      </c>
      <c r="P352" s="10">
        <f t="shared" si="179"/>
        <v>25</v>
      </c>
      <c r="Q352" s="10">
        <f>Q353</f>
        <v>0</v>
      </c>
      <c r="R352" s="27"/>
      <c r="S352" s="98"/>
    </row>
    <row r="353" spans="1:19" s="11" customFormat="1" ht="37.5">
      <c r="A353" s="47" t="s">
        <v>39</v>
      </c>
      <c r="B353" s="15" t="s">
        <v>129</v>
      </c>
      <c r="C353" s="15" t="s">
        <v>129</v>
      </c>
      <c r="D353" s="15" t="s">
        <v>37</v>
      </c>
      <c r="E353" s="15"/>
      <c r="F353" s="10">
        <f>F354</f>
        <v>25</v>
      </c>
      <c r="G353" s="10">
        <f t="shared" si="179"/>
        <v>0</v>
      </c>
      <c r="H353" s="10">
        <f t="shared" si="179"/>
        <v>25</v>
      </c>
      <c r="I353" s="10">
        <f t="shared" si="179"/>
        <v>0</v>
      </c>
      <c r="J353" s="10">
        <f t="shared" si="179"/>
        <v>25</v>
      </c>
      <c r="K353" s="10">
        <f t="shared" si="179"/>
        <v>0</v>
      </c>
      <c r="L353" s="10">
        <f t="shared" si="179"/>
        <v>25</v>
      </c>
      <c r="M353" s="10">
        <f t="shared" si="179"/>
        <v>0</v>
      </c>
      <c r="N353" s="10">
        <f t="shared" si="179"/>
        <v>25</v>
      </c>
      <c r="O353" s="10">
        <f t="shared" si="179"/>
        <v>0</v>
      </c>
      <c r="P353" s="10">
        <f t="shared" si="179"/>
        <v>25</v>
      </c>
      <c r="Q353" s="10">
        <f>Q354</f>
        <v>0</v>
      </c>
      <c r="R353" s="27"/>
      <c r="S353" s="98"/>
    </row>
    <row r="354" spans="1:19" s="11" customFormat="1" ht="18.75">
      <c r="A354" s="47" t="s">
        <v>191</v>
      </c>
      <c r="B354" s="15" t="s">
        <v>129</v>
      </c>
      <c r="C354" s="15" t="s">
        <v>129</v>
      </c>
      <c r="D354" s="15" t="s">
        <v>542</v>
      </c>
      <c r="E354" s="15" t="s">
        <v>190</v>
      </c>
      <c r="F354" s="10">
        <f>G354+H354+I354</f>
        <v>25</v>
      </c>
      <c r="G354" s="10"/>
      <c r="H354" s="10">
        <v>25</v>
      </c>
      <c r="I354" s="10"/>
      <c r="J354" s="10">
        <f>K354+L354+M354</f>
        <v>25</v>
      </c>
      <c r="K354" s="10"/>
      <c r="L354" s="10">
        <v>25</v>
      </c>
      <c r="M354" s="10"/>
      <c r="N354" s="10">
        <f>O354+P354+Q354</f>
        <v>25</v>
      </c>
      <c r="O354" s="100"/>
      <c r="P354" s="100">
        <v>25</v>
      </c>
      <c r="Q354" s="100"/>
      <c r="R354" s="27"/>
      <c r="S354" s="98"/>
    </row>
    <row r="355" spans="1:19" s="11" customFormat="1" ht="37.5">
      <c r="A355" s="47" t="s">
        <v>508</v>
      </c>
      <c r="B355" s="15" t="s">
        <v>129</v>
      </c>
      <c r="C355" s="15" t="s">
        <v>129</v>
      </c>
      <c r="D355" s="15" t="s">
        <v>249</v>
      </c>
      <c r="E355" s="15"/>
      <c r="F355" s="10">
        <f>F356</f>
        <v>10</v>
      </c>
      <c r="G355" s="10">
        <f aca="true" t="shared" si="180" ref="G355:Q358">G356</f>
        <v>0</v>
      </c>
      <c r="H355" s="10">
        <f t="shared" si="180"/>
        <v>10</v>
      </c>
      <c r="I355" s="10">
        <f t="shared" si="180"/>
        <v>0</v>
      </c>
      <c r="J355" s="10">
        <f t="shared" si="180"/>
        <v>10</v>
      </c>
      <c r="K355" s="10">
        <f t="shared" si="180"/>
        <v>0</v>
      </c>
      <c r="L355" s="10">
        <f t="shared" si="180"/>
        <v>10</v>
      </c>
      <c r="M355" s="10">
        <f t="shared" si="180"/>
        <v>0</v>
      </c>
      <c r="N355" s="10">
        <f t="shared" si="180"/>
        <v>10</v>
      </c>
      <c r="O355" s="10">
        <f t="shared" si="180"/>
        <v>0</v>
      </c>
      <c r="P355" s="10">
        <f t="shared" si="180"/>
        <v>10</v>
      </c>
      <c r="Q355" s="10">
        <f t="shared" si="180"/>
        <v>0</v>
      </c>
      <c r="R355" s="27"/>
      <c r="S355" s="98"/>
    </row>
    <row r="356" spans="1:19" s="11" customFormat="1" ht="56.25">
      <c r="A356" s="47" t="s">
        <v>509</v>
      </c>
      <c r="B356" s="15" t="s">
        <v>129</v>
      </c>
      <c r="C356" s="15" t="s">
        <v>129</v>
      </c>
      <c r="D356" s="15" t="s">
        <v>313</v>
      </c>
      <c r="E356" s="15"/>
      <c r="F356" s="10">
        <f>F357</f>
        <v>10</v>
      </c>
      <c r="G356" s="10">
        <f t="shared" si="180"/>
        <v>0</v>
      </c>
      <c r="H356" s="10">
        <f t="shared" si="180"/>
        <v>10</v>
      </c>
      <c r="I356" s="10">
        <f t="shared" si="180"/>
        <v>0</v>
      </c>
      <c r="J356" s="10">
        <f t="shared" si="180"/>
        <v>10</v>
      </c>
      <c r="K356" s="10">
        <f t="shared" si="180"/>
        <v>0</v>
      </c>
      <c r="L356" s="10">
        <f t="shared" si="180"/>
        <v>10</v>
      </c>
      <c r="M356" s="10">
        <f t="shared" si="180"/>
        <v>0</v>
      </c>
      <c r="N356" s="10">
        <f t="shared" si="180"/>
        <v>10</v>
      </c>
      <c r="O356" s="10">
        <f t="shared" si="180"/>
        <v>0</v>
      </c>
      <c r="P356" s="10">
        <f t="shared" si="180"/>
        <v>10</v>
      </c>
      <c r="Q356" s="10">
        <f t="shared" si="180"/>
        <v>0</v>
      </c>
      <c r="R356" s="27"/>
      <c r="S356" s="98"/>
    </row>
    <row r="357" spans="1:19" s="11" customFormat="1" ht="37.5">
      <c r="A357" s="47" t="s">
        <v>32</v>
      </c>
      <c r="B357" s="15" t="s">
        <v>129</v>
      </c>
      <c r="C357" s="15" t="s">
        <v>129</v>
      </c>
      <c r="D357" s="15" t="s">
        <v>316</v>
      </c>
      <c r="E357" s="15"/>
      <c r="F357" s="10">
        <f>F358</f>
        <v>10</v>
      </c>
      <c r="G357" s="10">
        <f t="shared" si="180"/>
        <v>0</v>
      </c>
      <c r="H357" s="10">
        <f t="shared" si="180"/>
        <v>10</v>
      </c>
      <c r="I357" s="10">
        <f t="shared" si="180"/>
        <v>0</v>
      </c>
      <c r="J357" s="10">
        <f t="shared" si="180"/>
        <v>10</v>
      </c>
      <c r="K357" s="10">
        <f t="shared" si="180"/>
        <v>0</v>
      </c>
      <c r="L357" s="10">
        <f t="shared" si="180"/>
        <v>10</v>
      </c>
      <c r="M357" s="10">
        <f t="shared" si="180"/>
        <v>0</v>
      </c>
      <c r="N357" s="10">
        <f t="shared" si="180"/>
        <v>10</v>
      </c>
      <c r="O357" s="10">
        <f t="shared" si="180"/>
        <v>0</v>
      </c>
      <c r="P357" s="10">
        <f t="shared" si="180"/>
        <v>10</v>
      </c>
      <c r="Q357" s="10">
        <f t="shared" si="180"/>
        <v>0</v>
      </c>
      <c r="R357" s="27"/>
      <c r="S357" s="98"/>
    </row>
    <row r="358" spans="1:19" s="11" customFormat="1" ht="56.25">
      <c r="A358" s="47" t="s">
        <v>209</v>
      </c>
      <c r="B358" s="15" t="s">
        <v>129</v>
      </c>
      <c r="C358" s="15" t="s">
        <v>129</v>
      </c>
      <c r="D358" s="15" t="s">
        <v>359</v>
      </c>
      <c r="E358" s="15"/>
      <c r="F358" s="10">
        <f>F359</f>
        <v>10</v>
      </c>
      <c r="G358" s="10">
        <f t="shared" si="180"/>
        <v>0</v>
      </c>
      <c r="H358" s="10">
        <f t="shared" si="180"/>
        <v>10</v>
      </c>
      <c r="I358" s="10">
        <f t="shared" si="180"/>
        <v>0</v>
      </c>
      <c r="J358" s="10">
        <f t="shared" si="180"/>
        <v>10</v>
      </c>
      <c r="K358" s="10">
        <f t="shared" si="180"/>
        <v>0</v>
      </c>
      <c r="L358" s="10">
        <f t="shared" si="180"/>
        <v>10</v>
      </c>
      <c r="M358" s="10">
        <f t="shared" si="180"/>
        <v>0</v>
      </c>
      <c r="N358" s="10">
        <f t="shared" si="180"/>
        <v>10</v>
      </c>
      <c r="O358" s="10">
        <f t="shared" si="180"/>
        <v>0</v>
      </c>
      <c r="P358" s="10">
        <f t="shared" si="180"/>
        <v>10</v>
      </c>
      <c r="Q358" s="10">
        <f t="shared" si="180"/>
        <v>0</v>
      </c>
      <c r="R358" s="27"/>
      <c r="S358" s="98"/>
    </row>
    <row r="359" spans="1:19" s="11" customFormat="1" ht="37.5">
      <c r="A359" s="47" t="s">
        <v>92</v>
      </c>
      <c r="B359" s="15" t="s">
        <v>129</v>
      </c>
      <c r="C359" s="15" t="s">
        <v>129</v>
      </c>
      <c r="D359" s="15" t="s">
        <v>359</v>
      </c>
      <c r="E359" s="15" t="s">
        <v>177</v>
      </c>
      <c r="F359" s="10">
        <f>G359+H359+I359</f>
        <v>10</v>
      </c>
      <c r="G359" s="10"/>
      <c r="H359" s="10">
        <v>10</v>
      </c>
      <c r="I359" s="10"/>
      <c r="J359" s="10">
        <f>K359+L359+M359</f>
        <v>10</v>
      </c>
      <c r="K359" s="10"/>
      <c r="L359" s="10">
        <v>10</v>
      </c>
      <c r="M359" s="10"/>
      <c r="N359" s="10">
        <f>O359+P359+Q359</f>
        <v>10</v>
      </c>
      <c r="O359" s="10"/>
      <c r="P359" s="10">
        <v>10</v>
      </c>
      <c r="Q359" s="10"/>
      <c r="R359" s="27"/>
      <c r="S359" s="98"/>
    </row>
    <row r="360" spans="1:19" s="11" customFormat="1" ht="39.75" customHeight="1">
      <c r="A360" s="47" t="s">
        <v>500</v>
      </c>
      <c r="B360" s="15" t="s">
        <v>129</v>
      </c>
      <c r="C360" s="15" t="s">
        <v>129</v>
      </c>
      <c r="D360" s="15" t="s">
        <v>256</v>
      </c>
      <c r="E360" s="15"/>
      <c r="F360" s="10">
        <f>F361+F365+F368+F371</f>
        <v>290</v>
      </c>
      <c r="G360" s="10">
        <f aca="true" t="shared" si="181" ref="G360:Q360">G361+G365+G368+G371</f>
        <v>0</v>
      </c>
      <c r="H360" s="10">
        <f t="shared" si="181"/>
        <v>290</v>
      </c>
      <c r="I360" s="10">
        <f t="shared" si="181"/>
        <v>0</v>
      </c>
      <c r="J360" s="10">
        <f t="shared" si="181"/>
        <v>290</v>
      </c>
      <c r="K360" s="10">
        <f t="shared" si="181"/>
        <v>0</v>
      </c>
      <c r="L360" s="10">
        <f t="shared" si="181"/>
        <v>290</v>
      </c>
      <c r="M360" s="10">
        <f t="shared" si="181"/>
        <v>0</v>
      </c>
      <c r="N360" s="10">
        <f t="shared" si="181"/>
        <v>290</v>
      </c>
      <c r="O360" s="10">
        <f t="shared" si="181"/>
        <v>0</v>
      </c>
      <c r="P360" s="10">
        <f t="shared" si="181"/>
        <v>290</v>
      </c>
      <c r="Q360" s="10">
        <f t="shared" si="181"/>
        <v>0</v>
      </c>
      <c r="R360" s="27"/>
      <c r="S360" s="98"/>
    </row>
    <row r="361" spans="1:19" s="11" customFormat="1" ht="37.5">
      <c r="A361" s="47" t="s">
        <v>257</v>
      </c>
      <c r="B361" s="15" t="s">
        <v>129</v>
      </c>
      <c r="C361" s="15" t="s">
        <v>129</v>
      </c>
      <c r="D361" s="15" t="s">
        <v>502</v>
      </c>
      <c r="E361" s="15"/>
      <c r="F361" s="10">
        <f>F362</f>
        <v>180.1</v>
      </c>
      <c r="G361" s="10">
        <f aca="true" t="shared" si="182" ref="G361:Q361">G362</f>
        <v>0</v>
      </c>
      <c r="H361" s="10">
        <f t="shared" si="182"/>
        <v>180.1</v>
      </c>
      <c r="I361" s="10">
        <f t="shared" si="182"/>
        <v>0</v>
      </c>
      <c r="J361" s="10">
        <f t="shared" si="182"/>
        <v>180.1</v>
      </c>
      <c r="K361" s="10">
        <f t="shared" si="182"/>
        <v>0</v>
      </c>
      <c r="L361" s="10">
        <f t="shared" si="182"/>
        <v>180.1</v>
      </c>
      <c r="M361" s="10">
        <f t="shared" si="182"/>
        <v>0</v>
      </c>
      <c r="N361" s="10">
        <f t="shared" si="182"/>
        <v>180.1</v>
      </c>
      <c r="O361" s="10">
        <f t="shared" si="182"/>
        <v>0</v>
      </c>
      <c r="P361" s="10">
        <f t="shared" si="182"/>
        <v>180.1</v>
      </c>
      <c r="Q361" s="10">
        <f t="shared" si="182"/>
        <v>0</v>
      </c>
      <c r="R361" s="27"/>
      <c r="S361" s="98"/>
    </row>
    <row r="362" spans="1:19" s="11" customFormat="1" ht="18.75">
      <c r="A362" s="47" t="s">
        <v>180</v>
      </c>
      <c r="B362" s="15" t="s">
        <v>129</v>
      </c>
      <c r="C362" s="15" t="s">
        <v>129</v>
      </c>
      <c r="D362" s="15" t="s">
        <v>503</v>
      </c>
      <c r="E362" s="15"/>
      <c r="F362" s="10">
        <f>F363+F364</f>
        <v>180.1</v>
      </c>
      <c r="G362" s="10">
        <f aca="true" t="shared" si="183" ref="G362:Q362">G363+G364</f>
        <v>0</v>
      </c>
      <c r="H362" s="10">
        <f t="shared" si="183"/>
        <v>180.1</v>
      </c>
      <c r="I362" s="10">
        <f t="shared" si="183"/>
        <v>0</v>
      </c>
      <c r="J362" s="10">
        <f t="shared" si="183"/>
        <v>180.1</v>
      </c>
      <c r="K362" s="10">
        <f t="shared" si="183"/>
        <v>0</v>
      </c>
      <c r="L362" s="10">
        <f t="shared" si="183"/>
        <v>180.1</v>
      </c>
      <c r="M362" s="10">
        <f t="shared" si="183"/>
        <v>0</v>
      </c>
      <c r="N362" s="10">
        <f t="shared" si="183"/>
        <v>180.1</v>
      </c>
      <c r="O362" s="10">
        <f t="shared" si="183"/>
        <v>0</v>
      </c>
      <c r="P362" s="10">
        <f t="shared" si="183"/>
        <v>180.1</v>
      </c>
      <c r="Q362" s="10">
        <f t="shared" si="183"/>
        <v>0</v>
      </c>
      <c r="R362" s="27"/>
      <c r="S362" s="98"/>
    </row>
    <row r="363" spans="1:19" s="11" customFormat="1" ht="37.5">
      <c r="A363" s="47" t="s">
        <v>92</v>
      </c>
      <c r="B363" s="15" t="s">
        <v>129</v>
      </c>
      <c r="C363" s="15" t="s">
        <v>129</v>
      </c>
      <c r="D363" s="15" t="s">
        <v>503</v>
      </c>
      <c r="E363" s="15" t="s">
        <v>177</v>
      </c>
      <c r="F363" s="10">
        <f>G363+H363+I363</f>
        <v>6.5</v>
      </c>
      <c r="G363" s="10"/>
      <c r="H363" s="10">
        <v>6.5</v>
      </c>
      <c r="I363" s="10"/>
      <c r="J363" s="10">
        <f>K363+L363+M363</f>
        <v>6.5</v>
      </c>
      <c r="K363" s="10"/>
      <c r="L363" s="10">
        <v>6.5</v>
      </c>
      <c r="M363" s="10"/>
      <c r="N363" s="10">
        <f>O363+P363+Q363</f>
        <v>6.5</v>
      </c>
      <c r="O363" s="100"/>
      <c r="P363" s="100">
        <v>6.5</v>
      </c>
      <c r="Q363" s="100"/>
      <c r="R363" s="27"/>
      <c r="S363" s="98"/>
    </row>
    <row r="364" spans="1:19" s="11" customFormat="1" ht="18.75">
      <c r="A364" s="47" t="s">
        <v>191</v>
      </c>
      <c r="B364" s="15" t="s">
        <v>129</v>
      </c>
      <c r="C364" s="15" t="s">
        <v>129</v>
      </c>
      <c r="D364" s="15" t="s">
        <v>503</v>
      </c>
      <c r="E364" s="15" t="s">
        <v>190</v>
      </c>
      <c r="F364" s="10">
        <f>G364+H364+I364</f>
        <v>173.6</v>
      </c>
      <c r="G364" s="10"/>
      <c r="H364" s="10">
        <f>148+25.6</f>
        <v>173.6</v>
      </c>
      <c r="I364" s="10"/>
      <c r="J364" s="10">
        <f>K364+L364+M364</f>
        <v>173.6</v>
      </c>
      <c r="K364" s="10"/>
      <c r="L364" s="10">
        <f>148+25.6</f>
        <v>173.6</v>
      </c>
      <c r="M364" s="10"/>
      <c r="N364" s="10">
        <f>O364+P364+Q364</f>
        <v>173.6</v>
      </c>
      <c r="O364" s="10"/>
      <c r="P364" s="10">
        <f>148+25.6</f>
        <v>173.6</v>
      </c>
      <c r="Q364" s="10"/>
      <c r="R364" s="27"/>
      <c r="S364" s="98"/>
    </row>
    <row r="365" spans="1:19" s="11" customFormat="1" ht="37.5">
      <c r="A365" s="47" t="s">
        <v>501</v>
      </c>
      <c r="B365" s="15" t="s">
        <v>129</v>
      </c>
      <c r="C365" s="15" t="s">
        <v>129</v>
      </c>
      <c r="D365" s="15" t="s">
        <v>258</v>
      </c>
      <c r="E365" s="15"/>
      <c r="F365" s="10">
        <f>F366</f>
        <v>3.6</v>
      </c>
      <c r="G365" s="10">
        <f aca="true" t="shared" si="184" ref="G365:Q366">G366</f>
        <v>0</v>
      </c>
      <c r="H365" s="10">
        <f t="shared" si="184"/>
        <v>3.6</v>
      </c>
      <c r="I365" s="10">
        <f t="shared" si="184"/>
        <v>0</v>
      </c>
      <c r="J365" s="10">
        <f t="shared" si="184"/>
        <v>3.6</v>
      </c>
      <c r="K365" s="10">
        <f t="shared" si="184"/>
        <v>0</v>
      </c>
      <c r="L365" s="10">
        <f t="shared" si="184"/>
        <v>3.6</v>
      </c>
      <c r="M365" s="10">
        <f t="shared" si="184"/>
        <v>0</v>
      </c>
      <c r="N365" s="10">
        <f t="shared" si="184"/>
        <v>3.6</v>
      </c>
      <c r="O365" s="10">
        <f t="shared" si="184"/>
        <v>0</v>
      </c>
      <c r="P365" s="10">
        <f t="shared" si="184"/>
        <v>3.6</v>
      </c>
      <c r="Q365" s="10">
        <f t="shared" si="184"/>
        <v>0</v>
      </c>
      <c r="R365" s="27"/>
      <c r="S365" s="98"/>
    </row>
    <row r="366" spans="1:19" s="11" customFormat="1" ht="18.75">
      <c r="A366" s="47" t="s">
        <v>180</v>
      </c>
      <c r="B366" s="15" t="s">
        <v>129</v>
      </c>
      <c r="C366" s="15" t="s">
        <v>129</v>
      </c>
      <c r="D366" s="15" t="s">
        <v>259</v>
      </c>
      <c r="E366" s="15"/>
      <c r="F366" s="10">
        <f>F367</f>
        <v>3.6</v>
      </c>
      <c r="G366" s="10">
        <f t="shared" si="184"/>
        <v>0</v>
      </c>
      <c r="H366" s="10">
        <f t="shared" si="184"/>
        <v>3.6</v>
      </c>
      <c r="I366" s="10">
        <f t="shared" si="184"/>
        <v>0</v>
      </c>
      <c r="J366" s="10">
        <f t="shared" si="184"/>
        <v>3.6</v>
      </c>
      <c r="K366" s="10">
        <f t="shared" si="184"/>
        <v>0</v>
      </c>
      <c r="L366" s="10">
        <f t="shared" si="184"/>
        <v>3.6</v>
      </c>
      <c r="M366" s="10">
        <f t="shared" si="184"/>
        <v>0</v>
      </c>
      <c r="N366" s="10">
        <f t="shared" si="184"/>
        <v>3.6</v>
      </c>
      <c r="O366" s="10">
        <f t="shared" si="184"/>
        <v>0</v>
      </c>
      <c r="P366" s="10">
        <f t="shared" si="184"/>
        <v>3.6</v>
      </c>
      <c r="Q366" s="10">
        <f t="shared" si="184"/>
        <v>0</v>
      </c>
      <c r="R366" s="27"/>
      <c r="S366" s="98"/>
    </row>
    <row r="367" spans="1:19" s="11" customFormat="1" ht="18.75">
      <c r="A367" s="47" t="s">
        <v>191</v>
      </c>
      <c r="B367" s="15" t="s">
        <v>129</v>
      </c>
      <c r="C367" s="15" t="s">
        <v>129</v>
      </c>
      <c r="D367" s="15" t="s">
        <v>259</v>
      </c>
      <c r="E367" s="15" t="s">
        <v>190</v>
      </c>
      <c r="F367" s="10">
        <f>G367+I367+H367</f>
        <v>3.6</v>
      </c>
      <c r="G367" s="10"/>
      <c r="H367" s="10">
        <v>3.6</v>
      </c>
      <c r="I367" s="10"/>
      <c r="J367" s="10">
        <f>K367+M367+L367</f>
        <v>3.6</v>
      </c>
      <c r="K367" s="10"/>
      <c r="L367" s="10">
        <v>3.6</v>
      </c>
      <c r="M367" s="10"/>
      <c r="N367" s="10">
        <f>O367+Q367+P367</f>
        <v>3.6</v>
      </c>
      <c r="O367" s="10"/>
      <c r="P367" s="10">
        <v>3.6</v>
      </c>
      <c r="Q367" s="10"/>
      <c r="R367" s="27"/>
      <c r="S367" s="98"/>
    </row>
    <row r="368" spans="1:19" s="11" customFormat="1" ht="41.25" customHeight="1">
      <c r="A368" s="47" t="s">
        <v>31</v>
      </c>
      <c r="B368" s="15" t="s">
        <v>129</v>
      </c>
      <c r="C368" s="15" t="s">
        <v>129</v>
      </c>
      <c r="D368" s="15" t="s">
        <v>260</v>
      </c>
      <c r="E368" s="15"/>
      <c r="F368" s="10">
        <f>F369</f>
        <v>56.9</v>
      </c>
      <c r="G368" s="10">
        <f aca="true" t="shared" si="185" ref="G368:Q369">G369</f>
        <v>0</v>
      </c>
      <c r="H368" s="10">
        <f t="shared" si="185"/>
        <v>56.9</v>
      </c>
      <c r="I368" s="10">
        <f t="shared" si="185"/>
        <v>0</v>
      </c>
      <c r="J368" s="10">
        <f t="shared" si="185"/>
        <v>56.9</v>
      </c>
      <c r="K368" s="10">
        <f t="shared" si="185"/>
        <v>0</v>
      </c>
      <c r="L368" s="10">
        <f t="shared" si="185"/>
        <v>56.9</v>
      </c>
      <c r="M368" s="10">
        <f t="shared" si="185"/>
        <v>0</v>
      </c>
      <c r="N368" s="10">
        <f t="shared" si="185"/>
        <v>56.9</v>
      </c>
      <c r="O368" s="10">
        <f t="shared" si="185"/>
        <v>0</v>
      </c>
      <c r="P368" s="10">
        <f t="shared" si="185"/>
        <v>56.9</v>
      </c>
      <c r="Q368" s="10">
        <f t="shared" si="185"/>
        <v>0</v>
      </c>
      <c r="R368" s="27"/>
      <c r="S368" s="98"/>
    </row>
    <row r="369" spans="1:19" s="11" customFormat="1" ht="18.75">
      <c r="A369" s="47" t="s">
        <v>180</v>
      </c>
      <c r="B369" s="15" t="s">
        <v>129</v>
      </c>
      <c r="C369" s="15" t="s">
        <v>129</v>
      </c>
      <c r="D369" s="15" t="s">
        <v>261</v>
      </c>
      <c r="E369" s="15"/>
      <c r="F369" s="10">
        <f>F370</f>
        <v>56.9</v>
      </c>
      <c r="G369" s="10">
        <f t="shared" si="185"/>
        <v>0</v>
      </c>
      <c r="H369" s="10">
        <f t="shared" si="185"/>
        <v>56.9</v>
      </c>
      <c r="I369" s="10">
        <f t="shared" si="185"/>
        <v>0</v>
      </c>
      <c r="J369" s="10">
        <f t="shared" si="185"/>
        <v>56.9</v>
      </c>
      <c r="K369" s="10">
        <f t="shared" si="185"/>
        <v>0</v>
      </c>
      <c r="L369" s="10">
        <f t="shared" si="185"/>
        <v>56.9</v>
      </c>
      <c r="M369" s="10">
        <f t="shared" si="185"/>
        <v>0</v>
      </c>
      <c r="N369" s="10">
        <f t="shared" si="185"/>
        <v>56.9</v>
      </c>
      <c r="O369" s="10">
        <f t="shared" si="185"/>
        <v>0</v>
      </c>
      <c r="P369" s="10">
        <f t="shared" si="185"/>
        <v>56.9</v>
      </c>
      <c r="Q369" s="10">
        <f t="shared" si="185"/>
        <v>0</v>
      </c>
      <c r="R369" s="27"/>
      <c r="S369" s="98"/>
    </row>
    <row r="370" spans="1:19" s="11" customFormat="1" ht="18.75">
      <c r="A370" s="47" t="s">
        <v>191</v>
      </c>
      <c r="B370" s="15" t="s">
        <v>129</v>
      </c>
      <c r="C370" s="15" t="s">
        <v>129</v>
      </c>
      <c r="D370" s="15" t="s">
        <v>261</v>
      </c>
      <c r="E370" s="15" t="s">
        <v>190</v>
      </c>
      <c r="F370" s="10">
        <f>G370+H370+I370</f>
        <v>56.9</v>
      </c>
      <c r="G370" s="10"/>
      <c r="H370" s="10">
        <f>15+41.9</f>
        <v>56.9</v>
      </c>
      <c r="I370" s="10"/>
      <c r="J370" s="10">
        <f>K370+L370+M370</f>
        <v>56.9</v>
      </c>
      <c r="K370" s="10"/>
      <c r="L370" s="10">
        <f>15+41.9</f>
        <v>56.9</v>
      </c>
      <c r="M370" s="10"/>
      <c r="N370" s="10">
        <f>O370+P370+Q370</f>
        <v>56.9</v>
      </c>
      <c r="O370" s="10"/>
      <c r="P370" s="10">
        <f>15+41.9</f>
        <v>56.9</v>
      </c>
      <c r="Q370" s="10"/>
      <c r="R370" s="27"/>
      <c r="S370" s="98"/>
    </row>
    <row r="371" spans="1:19" s="11" customFormat="1" ht="41.25" customHeight="1">
      <c r="A371" s="47" t="s">
        <v>264</v>
      </c>
      <c r="B371" s="15" t="s">
        <v>129</v>
      </c>
      <c r="C371" s="15" t="s">
        <v>129</v>
      </c>
      <c r="D371" s="15" t="s">
        <v>262</v>
      </c>
      <c r="E371" s="15"/>
      <c r="F371" s="10">
        <f>F372</f>
        <v>49.4</v>
      </c>
      <c r="G371" s="10">
        <f aca="true" t="shared" si="186" ref="G371:Q372">G372</f>
        <v>0</v>
      </c>
      <c r="H371" s="10">
        <f t="shared" si="186"/>
        <v>49.4</v>
      </c>
      <c r="I371" s="10">
        <f t="shared" si="186"/>
        <v>0</v>
      </c>
      <c r="J371" s="10">
        <f t="shared" si="186"/>
        <v>49.4</v>
      </c>
      <c r="K371" s="10">
        <f t="shared" si="186"/>
        <v>0</v>
      </c>
      <c r="L371" s="10">
        <f t="shared" si="186"/>
        <v>49.4</v>
      </c>
      <c r="M371" s="10">
        <f t="shared" si="186"/>
        <v>0</v>
      </c>
      <c r="N371" s="10">
        <f t="shared" si="186"/>
        <v>49.4</v>
      </c>
      <c r="O371" s="10">
        <f t="shared" si="186"/>
        <v>0</v>
      </c>
      <c r="P371" s="10">
        <f t="shared" si="186"/>
        <v>49.4</v>
      </c>
      <c r="Q371" s="10">
        <f t="shared" si="186"/>
        <v>0</v>
      </c>
      <c r="R371" s="27"/>
      <c r="S371" s="98"/>
    </row>
    <row r="372" spans="1:19" s="11" customFormat="1" ht="18.75">
      <c r="A372" s="47" t="s">
        <v>180</v>
      </c>
      <c r="B372" s="15" t="s">
        <v>129</v>
      </c>
      <c r="C372" s="15" t="s">
        <v>129</v>
      </c>
      <c r="D372" s="15" t="s">
        <v>263</v>
      </c>
      <c r="E372" s="15"/>
      <c r="F372" s="10">
        <f>F373</f>
        <v>49.4</v>
      </c>
      <c r="G372" s="10">
        <f t="shared" si="186"/>
        <v>0</v>
      </c>
      <c r="H372" s="10">
        <f t="shared" si="186"/>
        <v>49.4</v>
      </c>
      <c r="I372" s="10">
        <f t="shared" si="186"/>
        <v>0</v>
      </c>
      <c r="J372" s="10">
        <f t="shared" si="186"/>
        <v>49.4</v>
      </c>
      <c r="K372" s="10">
        <f t="shared" si="186"/>
        <v>0</v>
      </c>
      <c r="L372" s="10">
        <f t="shared" si="186"/>
        <v>49.4</v>
      </c>
      <c r="M372" s="10">
        <f t="shared" si="186"/>
        <v>0</v>
      </c>
      <c r="N372" s="10">
        <f t="shared" si="186"/>
        <v>49.4</v>
      </c>
      <c r="O372" s="10">
        <f t="shared" si="186"/>
        <v>0</v>
      </c>
      <c r="P372" s="10">
        <f t="shared" si="186"/>
        <v>49.4</v>
      </c>
      <c r="Q372" s="10">
        <f t="shared" si="186"/>
        <v>0</v>
      </c>
      <c r="R372" s="27"/>
      <c r="S372" s="98"/>
    </row>
    <row r="373" spans="1:19" s="11" customFormat="1" ht="18.75">
      <c r="A373" s="47" t="s">
        <v>191</v>
      </c>
      <c r="B373" s="15" t="s">
        <v>129</v>
      </c>
      <c r="C373" s="15" t="s">
        <v>129</v>
      </c>
      <c r="D373" s="15" t="s">
        <v>263</v>
      </c>
      <c r="E373" s="15" t="s">
        <v>190</v>
      </c>
      <c r="F373" s="10">
        <f>G373+H373+I373</f>
        <v>49.4</v>
      </c>
      <c r="G373" s="10"/>
      <c r="H373" s="10">
        <f>35+14.4</f>
        <v>49.4</v>
      </c>
      <c r="I373" s="10"/>
      <c r="J373" s="10">
        <f>K373+L373+M373</f>
        <v>49.4</v>
      </c>
      <c r="K373" s="10"/>
      <c r="L373" s="10">
        <f>35+14.4</f>
        <v>49.4</v>
      </c>
      <c r="M373" s="10"/>
      <c r="N373" s="10">
        <f>O373+P373+Q373</f>
        <v>49.4</v>
      </c>
      <c r="O373" s="10"/>
      <c r="P373" s="10">
        <f>35+14.4</f>
        <v>49.4</v>
      </c>
      <c r="Q373" s="10"/>
      <c r="R373" s="27"/>
      <c r="S373" s="98"/>
    </row>
    <row r="374" spans="1:19" s="11" customFormat="1" ht="18.75">
      <c r="A374" s="48" t="s">
        <v>153</v>
      </c>
      <c r="B374" s="12" t="s">
        <v>129</v>
      </c>
      <c r="C374" s="12" t="s">
        <v>125</v>
      </c>
      <c r="D374" s="12"/>
      <c r="E374" s="12"/>
      <c r="F374" s="13">
        <f>F375+F405</f>
        <v>89209.4</v>
      </c>
      <c r="G374" s="13">
        <f aca="true" t="shared" si="187" ref="G374:Q374">G375+G405</f>
        <v>38468.799999999996</v>
      </c>
      <c r="H374" s="13">
        <f t="shared" si="187"/>
        <v>50740.600000000006</v>
      </c>
      <c r="I374" s="13">
        <f t="shared" si="187"/>
        <v>0</v>
      </c>
      <c r="J374" s="13">
        <f t="shared" si="187"/>
        <v>89837.2</v>
      </c>
      <c r="K374" s="13">
        <f t="shared" si="187"/>
        <v>38468.799999999996</v>
      </c>
      <c r="L374" s="13">
        <f t="shared" si="187"/>
        <v>51368.4</v>
      </c>
      <c r="M374" s="13">
        <f t="shared" si="187"/>
        <v>0</v>
      </c>
      <c r="N374" s="13">
        <f t="shared" si="187"/>
        <v>51253.700000000004</v>
      </c>
      <c r="O374" s="13">
        <f t="shared" si="187"/>
        <v>131.2</v>
      </c>
      <c r="P374" s="13">
        <f t="shared" si="187"/>
        <v>51122.50000000001</v>
      </c>
      <c r="Q374" s="13">
        <f t="shared" si="187"/>
        <v>0</v>
      </c>
      <c r="R374" s="27"/>
      <c r="S374" s="98"/>
    </row>
    <row r="375" spans="1:19" s="11" customFormat="1" ht="37.5">
      <c r="A375" s="47" t="s">
        <v>506</v>
      </c>
      <c r="B375" s="15" t="s">
        <v>129</v>
      </c>
      <c r="C375" s="15" t="s">
        <v>125</v>
      </c>
      <c r="D375" s="30" t="s">
        <v>285</v>
      </c>
      <c r="E375" s="15"/>
      <c r="F375" s="10">
        <f>F376+F390</f>
        <v>89188.9</v>
      </c>
      <c r="G375" s="10">
        <f aca="true" t="shared" si="188" ref="G375:Q375">G376+G390</f>
        <v>38468.799999999996</v>
      </c>
      <c r="H375" s="10">
        <f t="shared" si="188"/>
        <v>50720.100000000006</v>
      </c>
      <c r="I375" s="10">
        <f t="shared" si="188"/>
        <v>0</v>
      </c>
      <c r="J375" s="10">
        <f t="shared" si="188"/>
        <v>89816.7</v>
      </c>
      <c r="K375" s="10">
        <f t="shared" si="188"/>
        <v>38468.799999999996</v>
      </c>
      <c r="L375" s="10">
        <f t="shared" si="188"/>
        <v>51347.9</v>
      </c>
      <c r="M375" s="10">
        <f t="shared" si="188"/>
        <v>0</v>
      </c>
      <c r="N375" s="10">
        <f t="shared" si="188"/>
        <v>51233.200000000004</v>
      </c>
      <c r="O375" s="10">
        <f t="shared" si="188"/>
        <v>131.2</v>
      </c>
      <c r="P375" s="10">
        <f t="shared" si="188"/>
        <v>51102.00000000001</v>
      </c>
      <c r="Q375" s="10">
        <f t="shared" si="188"/>
        <v>0</v>
      </c>
      <c r="R375" s="27"/>
      <c r="S375" s="98"/>
    </row>
    <row r="376" spans="1:19" s="11" customFormat="1" ht="27.75" customHeight="1">
      <c r="A376" s="39" t="s">
        <v>18</v>
      </c>
      <c r="B376" s="15" t="s">
        <v>129</v>
      </c>
      <c r="C376" s="15" t="s">
        <v>125</v>
      </c>
      <c r="D376" s="30" t="s">
        <v>286</v>
      </c>
      <c r="E376" s="15"/>
      <c r="F376" s="10">
        <f>F377+F380+F385</f>
        <v>42986.299999999996</v>
      </c>
      <c r="G376" s="10">
        <f aca="true" t="shared" si="189" ref="G376:Q376">G377+G380+G385</f>
        <v>38468.799999999996</v>
      </c>
      <c r="H376" s="10">
        <f t="shared" si="189"/>
        <v>4517.5</v>
      </c>
      <c r="I376" s="10">
        <f t="shared" si="189"/>
        <v>0</v>
      </c>
      <c r="J376" s="10">
        <f t="shared" si="189"/>
        <v>42872.299999999996</v>
      </c>
      <c r="K376" s="10">
        <f t="shared" si="189"/>
        <v>38468.799999999996</v>
      </c>
      <c r="L376" s="10">
        <f t="shared" si="189"/>
        <v>4403.5</v>
      </c>
      <c r="M376" s="10">
        <f t="shared" si="189"/>
        <v>0</v>
      </c>
      <c r="N376" s="10">
        <f t="shared" si="189"/>
        <v>3582.1</v>
      </c>
      <c r="O376" s="10">
        <f t="shared" si="189"/>
        <v>131.2</v>
      </c>
      <c r="P376" s="10">
        <f t="shared" si="189"/>
        <v>3450.9</v>
      </c>
      <c r="Q376" s="10">
        <f t="shared" si="189"/>
        <v>0</v>
      </c>
      <c r="R376" s="27"/>
      <c r="S376" s="98"/>
    </row>
    <row r="377" spans="1:19" s="11" customFormat="1" ht="69.75" customHeight="1">
      <c r="A377" s="39" t="s">
        <v>293</v>
      </c>
      <c r="B377" s="15" t="s">
        <v>129</v>
      </c>
      <c r="C377" s="15" t="s">
        <v>125</v>
      </c>
      <c r="D377" s="30" t="s">
        <v>48</v>
      </c>
      <c r="E377" s="15"/>
      <c r="F377" s="10">
        <f>F378</f>
        <v>31.2</v>
      </c>
      <c r="G377" s="10">
        <f aca="true" t="shared" si="190" ref="G377:Q378">G378</f>
        <v>31.2</v>
      </c>
      <c r="H377" s="10">
        <f t="shared" si="190"/>
        <v>0</v>
      </c>
      <c r="I377" s="10">
        <f t="shared" si="190"/>
        <v>0</v>
      </c>
      <c r="J377" s="10">
        <f t="shared" si="190"/>
        <v>31.2</v>
      </c>
      <c r="K377" s="10">
        <f t="shared" si="190"/>
        <v>31.2</v>
      </c>
      <c r="L377" s="10">
        <f t="shared" si="190"/>
        <v>0</v>
      </c>
      <c r="M377" s="10">
        <f t="shared" si="190"/>
        <v>0</v>
      </c>
      <c r="N377" s="10">
        <f t="shared" si="190"/>
        <v>31.2</v>
      </c>
      <c r="O377" s="10">
        <f t="shared" si="190"/>
        <v>31.2</v>
      </c>
      <c r="P377" s="10">
        <f t="shared" si="190"/>
        <v>0</v>
      </c>
      <c r="Q377" s="10">
        <f t="shared" si="190"/>
        <v>0</v>
      </c>
      <c r="R377" s="27"/>
      <c r="S377" s="98"/>
    </row>
    <row r="378" spans="1:19" s="11" customFormat="1" ht="78" customHeight="1">
      <c r="A378" s="47" t="s">
        <v>98</v>
      </c>
      <c r="B378" s="15" t="s">
        <v>129</v>
      </c>
      <c r="C378" s="15" t="s">
        <v>125</v>
      </c>
      <c r="D378" s="30" t="s">
        <v>49</v>
      </c>
      <c r="E378" s="15"/>
      <c r="F378" s="10">
        <f>F379</f>
        <v>31.2</v>
      </c>
      <c r="G378" s="10">
        <f t="shared" si="190"/>
        <v>31.2</v>
      </c>
      <c r="H378" s="10">
        <f t="shared" si="190"/>
        <v>0</v>
      </c>
      <c r="I378" s="10">
        <f t="shared" si="190"/>
        <v>0</v>
      </c>
      <c r="J378" s="10">
        <f t="shared" si="190"/>
        <v>31.2</v>
      </c>
      <c r="K378" s="10">
        <f t="shared" si="190"/>
        <v>31.2</v>
      </c>
      <c r="L378" s="10">
        <f t="shared" si="190"/>
        <v>0</v>
      </c>
      <c r="M378" s="10">
        <f t="shared" si="190"/>
        <v>0</v>
      </c>
      <c r="N378" s="10">
        <f t="shared" si="190"/>
        <v>31.2</v>
      </c>
      <c r="O378" s="10">
        <f t="shared" si="190"/>
        <v>31.2</v>
      </c>
      <c r="P378" s="10">
        <f t="shared" si="190"/>
        <v>0</v>
      </c>
      <c r="Q378" s="10">
        <f t="shared" si="190"/>
        <v>0</v>
      </c>
      <c r="R378" s="27"/>
      <c r="S378" s="98"/>
    </row>
    <row r="379" spans="1:19" s="11" customFormat="1" ht="37.5">
      <c r="A379" s="47" t="s">
        <v>221</v>
      </c>
      <c r="B379" s="15" t="s">
        <v>129</v>
      </c>
      <c r="C379" s="15" t="s">
        <v>125</v>
      </c>
      <c r="D379" s="30" t="s">
        <v>49</v>
      </c>
      <c r="E379" s="15" t="s">
        <v>220</v>
      </c>
      <c r="F379" s="10">
        <f>G379+H379+I379</f>
        <v>31.2</v>
      </c>
      <c r="G379" s="10">
        <v>31.2</v>
      </c>
      <c r="H379" s="10"/>
      <c r="I379" s="10"/>
      <c r="J379" s="10">
        <f>K379+L379+M379</f>
        <v>31.2</v>
      </c>
      <c r="K379" s="10">
        <v>31.2</v>
      </c>
      <c r="L379" s="10"/>
      <c r="M379" s="10"/>
      <c r="N379" s="10">
        <f>O379+P379+Q379</f>
        <v>31.2</v>
      </c>
      <c r="O379" s="100">
        <v>31.2</v>
      </c>
      <c r="P379" s="100"/>
      <c r="Q379" s="100"/>
      <c r="R379" s="27"/>
      <c r="S379" s="98"/>
    </row>
    <row r="380" spans="1:19" s="11" customFormat="1" ht="56.25">
      <c r="A380" s="47" t="s">
        <v>358</v>
      </c>
      <c r="B380" s="15" t="s">
        <v>129</v>
      </c>
      <c r="C380" s="15" t="s">
        <v>125</v>
      </c>
      <c r="D380" s="30" t="s">
        <v>290</v>
      </c>
      <c r="E380" s="15"/>
      <c r="F380" s="10">
        <f>F383+F381</f>
        <v>136</v>
      </c>
      <c r="G380" s="10">
        <f aca="true" t="shared" si="191" ref="G380:Q380">G383+G381</f>
        <v>100</v>
      </c>
      <c r="H380" s="10">
        <f t="shared" si="191"/>
        <v>36</v>
      </c>
      <c r="I380" s="10">
        <f t="shared" si="191"/>
        <v>0</v>
      </c>
      <c r="J380" s="10">
        <f t="shared" si="191"/>
        <v>136</v>
      </c>
      <c r="K380" s="10">
        <f t="shared" si="191"/>
        <v>100</v>
      </c>
      <c r="L380" s="10">
        <f t="shared" si="191"/>
        <v>36</v>
      </c>
      <c r="M380" s="10">
        <f t="shared" si="191"/>
        <v>0</v>
      </c>
      <c r="N380" s="10">
        <f t="shared" si="191"/>
        <v>136</v>
      </c>
      <c r="O380" s="10">
        <f t="shared" si="191"/>
        <v>100</v>
      </c>
      <c r="P380" s="10">
        <f t="shared" si="191"/>
        <v>36</v>
      </c>
      <c r="Q380" s="10">
        <f t="shared" si="191"/>
        <v>0</v>
      </c>
      <c r="R380" s="27"/>
      <c r="S380" s="98"/>
    </row>
    <row r="381" spans="1:19" s="11" customFormat="1" ht="37.5">
      <c r="A381" s="47" t="s">
        <v>452</v>
      </c>
      <c r="B381" s="15" t="s">
        <v>129</v>
      </c>
      <c r="C381" s="15" t="s">
        <v>125</v>
      </c>
      <c r="D381" s="30" t="s">
        <v>450</v>
      </c>
      <c r="E381" s="15"/>
      <c r="F381" s="10">
        <f>F382</f>
        <v>36</v>
      </c>
      <c r="G381" s="10">
        <f aca="true" t="shared" si="192" ref="G381:Q381">G382</f>
        <v>0</v>
      </c>
      <c r="H381" s="10">
        <f t="shared" si="192"/>
        <v>36</v>
      </c>
      <c r="I381" s="10">
        <f t="shared" si="192"/>
        <v>0</v>
      </c>
      <c r="J381" s="10">
        <f t="shared" si="192"/>
        <v>36</v>
      </c>
      <c r="K381" s="10">
        <f t="shared" si="192"/>
        <v>0</v>
      </c>
      <c r="L381" s="10">
        <f t="shared" si="192"/>
        <v>36</v>
      </c>
      <c r="M381" s="10">
        <f t="shared" si="192"/>
        <v>0</v>
      </c>
      <c r="N381" s="10">
        <f t="shared" si="192"/>
        <v>36</v>
      </c>
      <c r="O381" s="10">
        <f t="shared" si="192"/>
        <v>0</v>
      </c>
      <c r="P381" s="10">
        <f t="shared" si="192"/>
        <v>36</v>
      </c>
      <c r="Q381" s="10">
        <f t="shared" si="192"/>
        <v>0</v>
      </c>
      <c r="R381" s="27"/>
      <c r="S381" s="98"/>
    </row>
    <row r="382" spans="1:19" s="11" customFormat="1" ht="37.5">
      <c r="A382" s="47" t="s">
        <v>221</v>
      </c>
      <c r="B382" s="15" t="s">
        <v>129</v>
      </c>
      <c r="C382" s="15" t="s">
        <v>125</v>
      </c>
      <c r="D382" s="30" t="s">
        <v>450</v>
      </c>
      <c r="E382" s="15" t="s">
        <v>220</v>
      </c>
      <c r="F382" s="10">
        <f>G382+H382+I382</f>
        <v>36</v>
      </c>
      <c r="G382" s="10"/>
      <c r="H382" s="10">
        <v>36</v>
      </c>
      <c r="I382" s="10"/>
      <c r="J382" s="10">
        <f>K382+L382+M382</f>
        <v>36</v>
      </c>
      <c r="K382" s="10"/>
      <c r="L382" s="10">
        <v>36</v>
      </c>
      <c r="M382" s="10"/>
      <c r="N382" s="10">
        <f>O382+P382+Q382</f>
        <v>36</v>
      </c>
      <c r="O382" s="10"/>
      <c r="P382" s="10">
        <v>36</v>
      </c>
      <c r="Q382" s="10"/>
      <c r="R382" s="27"/>
      <c r="S382" s="98"/>
    </row>
    <row r="383" spans="1:19" s="11" customFormat="1" ht="77.25" customHeight="1">
      <c r="A383" s="47" t="s">
        <v>98</v>
      </c>
      <c r="B383" s="15" t="s">
        <v>129</v>
      </c>
      <c r="C383" s="15" t="s">
        <v>125</v>
      </c>
      <c r="D383" s="30" t="s">
        <v>51</v>
      </c>
      <c r="E383" s="15"/>
      <c r="F383" s="10">
        <f>F384</f>
        <v>100</v>
      </c>
      <c r="G383" s="10">
        <f aca="true" t="shared" si="193" ref="G383:Q383">G384</f>
        <v>100</v>
      </c>
      <c r="H383" s="10">
        <f t="shared" si="193"/>
        <v>0</v>
      </c>
      <c r="I383" s="10">
        <f t="shared" si="193"/>
        <v>0</v>
      </c>
      <c r="J383" s="10">
        <f t="shared" si="193"/>
        <v>100</v>
      </c>
      <c r="K383" s="10">
        <f t="shared" si="193"/>
        <v>100</v>
      </c>
      <c r="L383" s="10">
        <f t="shared" si="193"/>
        <v>0</v>
      </c>
      <c r="M383" s="10">
        <f t="shared" si="193"/>
        <v>0</v>
      </c>
      <c r="N383" s="10">
        <f t="shared" si="193"/>
        <v>100</v>
      </c>
      <c r="O383" s="10">
        <f t="shared" si="193"/>
        <v>100</v>
      </c>
      <c r="P383" s="10">
        <f t="shared" si="193"/>
        <v>0</v>
      </c>
      <c r="Q383" s="10">
        <f t="shared" si="193"/>
        <v>0</v>
      </c>
      <c r="R383" s="27"/>
      <c r="S383" s="98"/>
    </row>
    <row r="384" spans="1:19" s="11" customFormat="1" ht="37.5">
      <c r="A384" s="47" t="s">
        <v>221</v>
      </c>
      <c r="B384" s="15" t="s">
        <v>129</v>
      </c>
      <c r="C384" s="15" t="s">
        <v>125</v>
      </c>
      <c r="D384" s="30" t="s">
        <v>51</v>
      </c>
      <c r="E384" s="15" t="s">
        <v>220</v>
      </c>
      <c r="F384" s="10">
        <f>G384+H384+I384</f>
        <v>100</v>
      </c>
      <c r="G384" s="10">
        <v>100</v>
      </c>
      <c r="H384" s="10"/>
      <c r="I384" s="10"/>
      <c r="J384" s="10">
        <f>K384+L384+M384</f>
        <v>100</v>
      </c>
      <c r="K384" s="10">
        <v>100</v>
      </c>
      <c r="L384" s="10"/>
      <c r="M384" s="10"/>
      <c r="N384" s="10">
        <f>O384+P384+Q384</f>
        <v>100</v>
      </c>
      <c r="O384" s="10">
        <v>100</v>
      </c>
      <c r="P384" s="10"/>
      <c r="Q384" s="10"/>
      <c r="R384" s="27"/>
      <c r="S384" s="98"/>
    </row>
    <row r="385" spans="1:19" s="11" customFormat="1" ht="56.25">
      <c r="A385" s="47" t="s">
        <v>433</v>
      </c>
      <c r="B385" s="15" t="s">
        <v>129</v>
      </c>
      <c r="C385" s="15" t="s">
        <v>125</v>
      </c>
      <c r="D385" s="30" t="s">
        <v>432</v>
      </c>
      <c r="E385" s="15"/>
      <c r="F385" s="10">
        <f>F388+F386</f>
        <v>42819.1</v>
      </c>
      <c r="G385" s="10">
        <f aca="true" t="shared" si="194" ref="G385:Q385">G388+G386</f>
        <v>38337.6</v>
      </c>
      <c r="H385" s="10">
        <f t="shared" si="194"/>
        <v>4481.5</v>
      </c>
      <c r="I385" s="10">
        <f t="shared" si="194"/>
        <v>0</v>
      </c>
      <c r="J385" s="10">
        <f t="shared" si="194"/>
        <v>42705.1</v>
      </c>
      <c r="K385" s="10">
        <f t="shared" si="194"/>
        <v>38337.6</v>
      </c>
      <c r="L385" s="10">
        <f t="shared" si="194"/>
        <v>4367.5</v>
      </c>
      <c r="M385" s="10">
        <f t="shared" si="194"/>
        <v>0</v>
      </c>
      <c r="N385" s="10">
        <f t="shared" si="194"/>
        <v>3414.9</v>
      </c>
      <c r="O385" s="10">
        <f t="shared" si="194"/>
        <v>0</v>
      </c>
      <c r="P385" s="10">
        <f t="shared" si="194"/>
        <v>3414.9</v>
      </c>
      <c r="Q385" s="10">
        <f t="shared" si="194"/>
        <v>0</v>
      </c>
      <c r="R385" s="27"/>
      <c r="S385" s="98"/>
    </row>
    <row r="386" spans="1:19" s="11" customFormat="1" ht="75">
      <c r="A386" s="126" t="s">
        <v>650</v>
      </c>
      <c r="B386" s="15" t="s">
        <v>129</v>
      </c>
      <c r="C386" s="15" t="s">
        <v>125</v>
      </c>
      <c r="D386" s="30" t="s">
        <v>560</v>
      </c>
      <c r="E386" s="15"/>
      <c r="F386" s="10">
        <f>F387</f>
        <v>3295.8</v>
      </c>
      <c r="G386" s="10">
        <f aca="true" t="shared" si="195" ref="G386:Q386">G387</f>
        <v>0</v>
      </c>
      <c r="H386" s="10">
        <f t="shared" si="195"/>
        <v>3295.8</v>
      </c>
      <c r="I386" s="10">
        <f t="shared" si="195"/>
        <v>0</v>
      </c>
      <c r="J386" s="10">
        <f t="shared" si="195"/>
        <v>3181.8</v>
      </c>
      <c r="K386" s="10">
        <f t="shared" si="195"/>
        <v>0</v>
      </c>
      <c r="L386" s="10">
        <f t="shared" si="195"/>
        <v>3181.8</v>
      </c>
      <c r="M386" s="10">
        <f t="shared" si="195"/>
        <v>0</v>
      </c>
      <c r="N386" s="10">
        <f t="shared" si="195"/>
        <v>3414.9</v>
      </c>
      <c r="O386" s="10">
        <f t="shared" si="195"/>
        <v>0</v>
      </c>
      <c r="P386" s="10">
        <f t="shared" si="195"/>
        <v>3414.9</v>
      </c>
      <c r="Q386" s="10">
        <f t="shared" si="195"/>
        <v>0</v>
      </c>
      <c r="R386" s="27"/>
      <c r="S386" s="98"/>
    </row>
    <row r="387" spans="1:19" s="11" customFormat="1" ht="37.5">
      <c r="A387" s="47" t="s">
        <v>92</v>
      </c>
      <c r="B387" s="15" t="s">
        <v>129</v>
      </c>
      <c r="C387" s="15" t="s">
        <v>125</v>
      </c>
      <c r="D387" s="30" t="s">
        <v>560</v>
      </c>
      <c r="E387" s="15" t="s">
        <v>177</v>
      </c>
      <c r="F387" s="10">
        <f>G387+H387+I387</f>
        <v>3295.8</v>
      </c>
      <c r="G387" s="10"/>
      <c r="H387" s="10">
        <v>3295.8</v>
      </c>
      <c r="I387" s="10"/>
      <c r="J387" s="10">
        <f>K387+L387+M387</f>
        <v>3181.8</v>
      </c>
      <c r="K387" s="10"/>
      <c r="L387" s="10">
        <v>3181.8</v>
      </c>
      <c r="M387" s="10"/>
      <c r="N387" s="10">
        <f>O387+P387+Q387</f>
        <v>3414.9</v>
      </c>
      <c r="O387" s="10"/>
      <c r="P387" s="10">
        <v>3414.9</v>
      </c>
      <c r="Q387" s="10"/>
      <c r="R387" s="27"/>
      <c r="S387" s="98"/>
    </row>
    <row r="388" spans="1:19" s="11" customFormat="1" ht="45.75" customHeight="1">
      <c r="A388" s="47" t="s">
        <v>646</v>
      </c>
      <c r="B388" s="15" t="s">
        <v>129</v>
      </c>
      <c r="C388" s="15" t="s">
        <v>125</v>
      </c>
      <c r="D388" s="30" t="s">
        <v>524</v>
      </c>
      <c r="E388" s="15"/>
      <c r="F388" s="10">
        <f>F389</f>
        <v>39523.299999999996</v>
      </c>
      <c r="G388" s="10">
        <f aca="true" t="shared" si="196" ref="G388:Q388">G389</f>
        <v>38337.6</v>
      </c>
      <c r="H388" s="10">
        <f t="shared" si="196"/>
        <v>1185.7</v>
      </c>
      <c r="I388" s="10">
        <f t="shared" si="196"/>
        <v>0</v>
      </c>
      <c r="J388" s="10">
        <f t="shared" si="196"/>
        <v>39523.299999999996</v>
      </c>
      <c r="K388" s="10">
        <f t="shared" si="196"/>
        <v>38337.6</v>
      </c>
      <c r="L388" s="10">
        <f t="shared" si="196"/>
        <v>1185.7</v>
      </c>
      <c r="M388" s="10">
        <f t="shared" si="196"/>
        <v>0</v>
      </c>
      <c r="N388" s="10">
        <f t="shared" si="196"/>
        <v>0</v>
      </c>
      <c r="O388" s="10">
        <f t="shared" si="196"/>
        <v>0</v>
      </c>
      <c r="P388" s="10">
        <f t="shared" si="196"/>
        <v>0</v>
      </c>
      <c r="Q388" s="10">
        <f t="shared" si="196"/>
        <v>0</v>
      </c>
      <c r="R388" s="27"/>
      <c r="S388" s="98"/>
    </row>
    <row r="389" spans="1:19" s="11" customFormat="1" ht="18.75">
      <c r="A389" s="47" t="s">
        <v>155</v>
      </c>
      <c r="B389" s="15" t="s">
        <v>129</v>
      </c>
      <c r="C389" s="15" t="s">
        <v>125</v>
      </c>
      <c r="D389" s="30" t="s">
        <v>524</v>
      </c>
      <c r="E389" s="15" t="s">
        <v>184</v>
      </c>
      <c r="F389" s="10">
        <f>G389+H389+I389</f>
        <v>39523.299999999996</v>
      </c>
      <c r="G389" s="10">
        <v>38337.6</v>
      </c>
      <c r="H389" s="10">
        <v>1185.7</v>
      </c>
      <c r="I389" s="10"/>
      <c r="J389" s="10">
        <f>K389+L389+M389</f>
        <v>39523.299999999996</v>
      </c>
      <c r="K389" s="10">
        <v>38337.6</v>
      </c>
      <c r="L389" s="10">
        <v>1185.7</v>
      </c>
      <c r="M389" s="10"/>
      <c r="N389" s="10">
        <f>O389+P389+Q389</f>
        <v>0</v>
      </c>
      <c r="O389" s="100"/>
      <c r="P389" s="100"/>
      <c r="Q389" s="100"/>
      <c r="R389" s="27"/>
      <c r="S389" s="98"/>
    </row>
    <row r="390" spans="1:19" s="11" customFormat="1" ht="18.75">
      <c r="A390" s="53" t="s">
        <v>29</v>
      </c>
      <c r="B390" s="15" t="s">
        <v>129</v>
      </c>
      <c r="C390" s="15" t="s">
        <v>125</v>
      </c>
      <c r="D390" s="15" t="s">
        <v>76</v>
      </c>
      <c r="E390" s="15"/>
      <c r="F390" s="10">
        <f>F391+F398</f>
        <v>46202.600000000006</v>
      </c>
      <c r="G390" s="10">
        <f aca="true" t="shared" si="197" ref="G390:Q390">G391+G398</f>
        <v>0</v>
      </c>
      <c r="H390" s="10">
        <f t="shared" si="197"/>
        <v>46202.600000000006</v>
      </c>
      <c r="I390" s="10">
        <f t="shared" si="197"/>
        <v>0</v>
      </c>
      <c r="J390" s="10">
        <f t="shared" si="197"/>
        <v>46944.4</v>
      </c>
      <c r="K390" s="10">
        <f t="shared" si="197"/>
        <v>0</v>
      </c>
      <c r="L390" s="10">
        <f t="shared" si="197"/>
        <v>46944.4</v>
      </c>
      <c r="M390" s="10">
        <f t="shared" si="197"/>
        <v>0</v>
      </c>
      <c r="N390" s="10">
        <f t="shared" si="197"/>
        <v>47651.100000000006</v>
      </c>
      <c r="O390" s="10">
        <f t="shared" si="197"/>
        <v>0</v>
      </c>
      <c r="P390" s="10">
        <f t="shared" si="197"/>
        <v>47651.100000000006</v>
      </c>
      <c r="Q390" s="10">
        <f t="shared" si="197"/>
        <v>0</v>
      </c>
      <c r="R390" s="27"/>
      <c r="S390" s="98"/>
    </row>
    <row r="391" spans="1:19" s="11" customFormat="1" ht="118.5" customHeight="1">
      <c r="A391" s="47" t="s">
        <v>507</v>
      </c>
      <c r="B391" s="15" t="s">
        <v>129</v>
      </c>
      <c r="C391" s="15" t="s">
        <v>125</v>
      </c>
      <c r="D391" s="15" t="s">
        <v>110</v>
      </c>
      <c r="E391" s="15"/>
      <c r="F391" s="10">
        <f>F392+F396</f>
        <v>42938.8</v>
      </c>
      <c r="G391" s="10">
        <f aca="true" t="shared" si="198" ref="G391:Q391">G392+G396</f>
        <v>0</v>
      </c>
      <c r="H391" s="10">
        <f t="shared" si="198"/>
        <v>42938.8</v>
      </c>
      <c r="I391" s="10">
        <f t="shared" si="198"/>
        <v>0</v>
      </c>
      <c r="J391" s="10">
        <f t="shared" si="198"/>
        <v>43680.6</v>
      </c>
      <c r="K391" s="10">
        <f t="shared" si="198"/>
        <v>0</v>
      </c>
      <c r="L391" s="10">
        <f t="shared" si="198"/>
        <v>43680.6</v>
      </c>
      <c r="M391" s="10">
        <f t="shared" si="198"/>
        <v>0</v>
      </c>
      <c r="N391" s="10">
        <f t="shared" si="198"/>
        <v>44387.3</v>
      </c>
      <c r="O391" s="10">
        <f t="shared" si="198"/>
        <v>0</v>
      </c>
      <c r="P391" s="10">
        <f t="shared" si="198"/>
        <v>44387.3</v>
      </c>
      <c r="Q391" s="10">
        <f t="shared" si="198"/>
        <v>0</v>
      </c>
      <c r="R391" s="27"/>
      <c r="S391" s="98"/>
    </row>
    <row r="392" spans="1:19" s="11" customFormat="1" ht="18.75">
      <c r="A392" s="47" t="s">
        <v>397</v>
      </c>
      <c r="B392" s="15" t="s">
        <v>129</v>
      </c>
      <c r="C392" s="15" t="s">
        <v>125</v>
      </c>
      <c r="D392" s="15" t="s">
        <v>398</v>
      </c>
      <c r="E392" s="15"/>
      <c r="F392" s="10">
        <f>F393+F394+F395</f>
        <v>23489.5</v>
      </c>
      <c r="G392" s="10">
        <f aca="true" t="shared" si="199" ref="G392:Q392">G393+G394+G395</f>
        <v>0</v>
      </c>
      <c r="H392" s="10">
        <f t="shared" si="199"/>
        <v>23489.5</v>
      </c>
      <c r="I392" s="10">
        <f t="shared" si="199"/>
        <v>0</v>
      </c>
      <c r="J392" s="10">
        <f t="shared" si="199"/>
        <v>24231.3</v>
      </c>
      <c r="K392" s="10">
        <f t="shared" si="199"/>
        <v>0</v>
      </c>
      <c r="L392" s="10">
        <f t="shared" si="199"/>
        <v>24231.3</v>
      </c>
      <c r="M392" s="10">
        <f t="shared" si="199"/>
        <v>0</v>
      </c>
      <c r="N392" s="10">
        <f t="shared" si="199"/>
        <v>24938</v>
      </c>
      <c r="O392" s="10">
        <f t="shared" si="199"/>
        <v>0</v>
      </c>
      <c r="P392" s="10">
        <f t="shared" si="199"/>
        <v>24938</v>
      </c>
      <c r="Q392" s="10">
        <f t="shared" si="199"/>
        <v>0</v>
      </c>
      <c r="R392" s="27"/>
      <c r="S392" s="98"/>
    </row>
    <row r="393" spans="1:19" s="11" customFormat="1" ht="18.75">
      <c r="A393" s="47" t="s">
        <v>179</v>
      </c>
      <c r="B393" s="15" t="s">
        <v>129</v>
      </c>
      <c r="C393" s="15" t="s">
        <v>125</v>
      </c>
      <c r="D393" s="15" t="s">
        <v>398</v>
      </c>
      <c r="E393" s="15" t="s">
        <v>152</v>
      </c>
      <c r="F393" s="10">
        <f>G393+H393+I393</f>
        <v>20517.5</v>
      </c>
      <c r="G393" s="10"/>
      <c r="H393" s="10">
        <v>20517.5</v>
      </c>
      <c r="I393" s="10"/>
      <c r="J393" s="10">
        <f>K393+L393+M393</f>
        <v>21259.3</v>
      </c>
      <c r="K393" s="10"/>
      <c r="L393" s="10">
        <v>21259.3</v>
      </c>
      <c r="M393" s="10"/>
      <c r="N393" s="10">
        <f>O393+P393+Q393</f>
        <v>21966</v>
      </c>
      <c r="O393" s="100"/>
      <c r="P393" s="10">
        <v>21966</v>
      </c>
      <c r="Q393" s="100"/>
      <c r="R393" s="27"/>
      <c r="S393" s="98"/>
    </row>
    <row r="394" spans="1:19" s="11" customFormat="1" ht="37.5">
      <c r="A394" s="47" t="s">
        <v>92</v>
      </c>
      <c r="B394" s="15" t="s">
        <v>129</v>
      </c>
      <c r="C394" s="15" t="s">
        <v>125</v>
      </c>
      <c r="D394" s="15" t="s">
        <v>398</v>
      </c>
      <c r="E394" s="15" t="s">
        <v>177</v>
      </c>
      <c r="F394" s="10">
        <f>G394+H394+I394</f>
        <v>2958.9</v>
      </c>
      <c r="G394" s="10"/>
      <c r="H394" s="10">
        <v>2958.9</v>
      </c>
      <c r="I394" s="10"/>
      <c r="J394" s="10">
        <f>K394+L394+M394</f>
        <v>2958.9</v>
      </c>
      <c r="K394" s="10"/>
      <c r="L394" s="10">
        <v>2958.9</v>
      </c>
      <c r="M394" s="10"/>
      <c r="N394" s="10">
        <f>O394+P394+Q394</f>
        <v>2958.9</v>
      </c>
      <c r="O394" s="100"/>
      <c r="P394" s="10">
        <v>2958.9</v>
      </c>
      <c r="Q394" s="100"/>
      <c r="R394" s="27"/>
      <c r="S394" s="98"/>
    </row>
    <row r="395" spans="1:19" s="11" customFormat="1" ht="18.75">
      <c r="A395" s="47" t="s">
        <v>175</v>
      </c>
      <c r="B395" s="15" t="s">
        <v>129</v>
      </c>
      <c r="C395" s="15" t="s">
        <v>125</v>
      </c>
      <c r="D395" s="15" t="s">
        <v>398</v>
      </c>
      <c r="E395" s="15" t="s">
        <v>176</v>
      </c>
      <c r="F395" s="10">
        <f>G395+H395+I395</f>
        <v>13.1</v>
      </c>
      <c r="G395" s="10"/>
      <c r="H395" s="10">
        <v>13.1</v>
      </c>
      <c r="I395" s="10"/>
      <c r="J395" s="10">
        <f>K395+L395+M395</f>
        <v>13.1</v>
      </c>
      <c r="K395" s="10"/>
      <c r="L395" s="10">
        <v>13.1</v>
      </c>
      <c r="M395" s="10"/>
      <c r="N395" s="10">
        <f>O395+P395+Q395</f>
        <v>13.1</v>
      </c>
      <c r="O395" s="100"/>
      <c r="P395" s="10">
        <v>13.1</v>
      </c>
      <c r="Q395" s="100"/>
      <c r="R395" s="27"/>
      <c r="S395" s="98"/>
    </row>
    <row r="396" spans="1:19" s="11" customFormat="1" ht="56.25">
      <c r="A396" s="47" t="s">
        <v>460</v>
      </c>
      <c r="B396" s="15" t="s">
        <v>129</v>
      </c>
      <c r="C396" s="15" t="s">
        <v>125</v>
      </c>
      <c r="D396" s="15" t="s">
        <v>463</v>
      </c>
      <c r="E396" s="15"/>
      <c r="F396" s="10">
        <f>F397</f>
        <v>19449.3</v>
      </c>
      <c r="G396" s="10">
        <f aca="true" t="shared" si="200" ref="G396:Q396">G397</f>
        <v>0</v>
      </c>
      <c r="H396" s="10">
        <f t="shared" si="200"/>
        <v>19449.3</v>
      </c>
      <c r="I396" s="10">
        <f t="shared" si="200"/>
        <v>0</v>
      </c>
      <c r="J396" s="10">
        <f t="shared" si="200"/>
        <v>19449.3</v>
      </c>
      <c r="K396" s="10">
        <f t="shared" si="200"/>
        <v>0</v>
      </c>
      <c r="L396" s="10">
        <f t="shared" si="200"/>
        <v>19449.3</v>
      </c>
      <c r="M396" s="10">
        <f t="shared" si="200"/>
        <v>0</v>
      </c>
      <c r="N396" s="10">
        <f t="shared" si="200"/>
        <v>19449.3</v>
      </c>
      <c r="O396" s="10">
        <f t="shared" si="200"/>
        <v>0</v>
      </c>
      <c r="P396" s="10">
        <f t="shared" si="200"/>
        <v>19449.3</v>
      </c>
      <c r="Q396" s="10">
        <f t="shared" si="200"/>
        <v>0</v>
      </c>
      <c r="R396" s="27"/>
      <c r="S396" s="98"/>
    </row>
    <row r="397" spans="1:19" s="11" customFormat="1" ht="18.75">
      <c r="A397" s="47" t="s">
        <v>179</v>
      </c>
      <c r="B397" s="15" t="s">
        <v>129</v>
      </c>
      <c r="C397" s="15" t="s">
        <v>125</v>
      </c>
      <c r="D397" s="15" t="s">
        <v>463</v>
      </c>
      <c r="E397" s="15" t="s">
        <v>152</v>
      </c>
      <c r="F397" s="10">
        <f>G397+H397+I397</f>
        <v>19449.3</v>
      </c>
      <c r="G397" s="10"/>
      <c r="H397" s="10">
        <v>19449.3</v>
      </c>
      <c r="I397" s="10"/>
      <c r="J397" s="10">
        <f>K397+L397+M397</f>
        <v>19449.3</v>
      </c>
      <c r="K397" s="10"/>
      <c r="L397" s="10">
        <v>19449.3</v>
      </c>
      <c r="M397" s="10"/>
      <c r="N397" s="10">
        <f>O397+P397+Q397</f>
        <v>19449.3</v>
      </c>
      <c r="O397" s="100"/>
      <c r="P397" s="100">
        <v>19449.3</v>
      </c>
      <c r="Q397" s="100"/>
      <c r="R397" s="27"/>
      <c r="S397" s="98"/>
    </row>
    <row r="398" spans="1:19" s="11" customFormat="1" ht="56.25">
      <c r="A398" s="47" t="s">
        <v>336</v>
      </c>
      <c r="B398" s="15" t="s">
        <v>129</v>
      </c>
      <c r="C398" s="15" t="s">
        <v>125</v>
      </c>
      <c r="D398" s="15" t="s">
        <v>111</v>
      </c>
      <c r="E398" s="15"/>
      <c r="F398" s="10">
        <f>F399+F403</f>
        <v>3263.8</v>
      </c>
      <c r="G398" s="10">
        <f aca="true" t="shared" si="201" ref="G398:Q398">G399+G403</f>
        <v>0</v>
      </c>
      <c r="H398" s="10">
        <f t="shared" si="201"/>
        <v>3263.8</v>
      </c>
      <c r="I398" s="10">
        <f t="shared" si="201"/>
        <v>0</v>
      </c>
      <c r="J398" s="10">
        <f t="shared" si="201"/>
        <v>3263.8</v>
      </c>
      <c r="K398" s="10">
        <f t="shared" si="201"/>
        <v>0</v>
      </c>
      <c r="L398" s="10">
        <f t="shared" si="201"/>
        <v>3263.8</v>
      </c>
      <c r="M398" s="10">
        <f t="shared" si="201"/>
        <v>0</v>
      </c>
      <c r="N398" s="10">
        <f t="shared" si="201"/>
        <v>3263.8</v>
      </c>
      <c r="O398" s="10">
        <f t="shared" si="201"/>
        <v>0</v>
      </c>
      <c r="P398" s="10">
        <f t="shared" si="201"/>
        <v>3263.8</v>
      </c>
      <c r="Q398" s="10">
        <f t="shared" si="201"/>
        <v>0</v>
      </c>
      <c r="R398" s="27"/>
      <c r="S398" s="98"/>
    </row>
    <row r="399" spans="1:19" s="11" customFormat="1" ht="24.75" customHeight="1">
      <c r="A399" s="47" t="s">
        <v>189</v>
      </c>
      <c r="B399" s="15" t="s">
        <v>129</v>
      </c>
      <c r="C399" s="15" t="s">
        <v>125</v>
      </c>
      <c r="D399" s="15" t="s">
        <v>112</v>
      </c>
      <c r="E399" s="15"/>
      <c r="F399" s="10">
        <f>F400+F401+F402</f>
        <v>2573.8</v>
      </c>
      <c r="G399" s="10">
        <f aca="true" t="shared" si="202" ref="G399:Q399">G400+G401+G402</f>
        <v>0</v>
      </c>
      <c r="H399" s="10">
        <f t="shared" si="202"/>
        <v>2573.8</v>
      </c>
      <c r="I399" s="10">
        <f t="shared" si="202"/>
        <v>0</v>
      </c>
      <c r="J399" s="10">
        <f t="shared" si="202"/>
        <v>2573.8</v>
      </c>
      <c r="K399" s="10">
        <f t="shared" si="202"/>
        <v>0</v>
      </c>
      <c r="L399" s="10">
        <f t="shared" si="202"/>
        <v>2573.8</v>
      </c>
      <c r="M399" s="10">
        <f t="shared" si="202"/>
        <v>0</v>
      </c>
      <c r="N399" s="10">
        <f t="shared" si="202"/>
        <v>2573.8</v>
      </c>
      <c r="O399" s="10">
        <f t="shared" si="202"/>
        <v>0</v>
      </c>
      <c r="P399" s="10">
        <f t="shared" si="202"/>
        <v>2573.8</v>
      </c>
      <c r="Q399" s="10">
        <f t="shared" si="202"/>
        <v>0</v>
      </c>
      <c r="R399" s="27"/>
      <c r="S399" s="98"/>
    </row>
    <row r="400" spans="1:19" s="11" customFormat="1" ht="37.5">
      <c r="A400" s="47" t="s">
        <v>173</v>
      </c>
      <c r="B400" s="15" t="s">
        <v>129</v>
      </c>
      <c r="C400" s="15" t="s">
        <v>125</v>
      </c>
      <c r="D400" s="15" t="s">
        <v>112</v>
      </c>
      <c r="E400" s="15" t="s">
        <v>174</v>
      </c>
      <c r="F400" s="10">
        <f>G400+H400+I400</f>
        <v>2256.5</v>
      </c>
      <c r="G400" s="10"/>
      <c r="H400" s="10">
        <v>2256.5</v>
      </c>
      <c r="I400" s="10"/>
      <c r="J400" s="10">
        <f>K400+L400+M400</f>
        <v>2256.5</v>
      </c>
      <c r="K400" s="10"/>
      <c r="L400" s="10">
        <v>2256.5</v>
      </c>
      <c r="M400" s="10"/>
      <c r="N400" s="10">
        <f>O400+P400+Q400</f>
        <v>2256.5</v>
      </c>
      <c r="O400" s="100"/>
      <c r="P400" s="10">
        <v>2256.5</v>
      </c>
      <c r="Q400" s="100"/>
      <c r="R400" s="27"/>
      <c r="S400" s="98"/>
    </row>
    <row r="401" spans="1:19" s="11" customFormat="1" ht="37.5">
      <c r="A401" s="47" t="s">
        <v>92</v>
      </c>
      <c r="B401" s="15" t="s">
        <v>129</v>
      </c>
      <c r="C401" s="15" t="s">
        <v>125</v>
      </c>
      <c r="D401" s="15" t="s">
        <v>112</v>
      </c>
      <c r="E401" s="15" t="s">
        <v>177</v>
      </c>
      <c r="F401" s="10">
        <f>G401+H401+I401</f>
        <v>304.8</v>
      </c>
      <c r="G401" s="10"/>
      <c r="H401" s="10">
        <v>304.8</v>
      </c>
      <c r="I401" s="10"/>
      <c r="J401" s="10">
        <f>K401+L401+M401</f>
        <v>304.8</v>
      </c>
      <c r="K401" s="10"/>
      <c r="L401" s="10">
        <v>304.8</v>
      </c>
      <c r="M401" s="10"/>
      <c r="N401" s="10">
        <f>O401+P401+Q401</f>
        <v>304.8</v>
      </c>
      <c r="O401" s="100"/>
      <c r="P401" s="10">
        <v>304.8</v>
      </c>
      <c r="Q401" s="100"/>
      <c r="R401" s="27"/>
      <c r="S401" s="98"/>
    </row>
    <row r="402" spans="1:19" s="11" customFormat="1" ht="18.75">
      <c r="A402" s="47" t="s">
        <v>175</v>
      </c>
      <c r="B402" s="15" t="s">
        <v>129</v>
      </c>
      <c r="C402" s="15" t="s">
        <v>125</v>
      </c>
      <c r="D402" s="15" t="s">
        <v>112</v>
      </c>
      <c r="E402" s="15" t="s">
        <v>176</v>
      </c>
      <c r="F402" s="10">
        <f>G402+H402+I402</f>
        <v>12.5</v>
      </c>
      <c r="G402" s="10"/>
      <c r="H402" s="10">
        <v>12.5</v>
      </c>
      <c r="I402" s="10"/>
      <c r="J402" s="10">
        <f>K402+L402+M402</f>
        <v>12.5</v>
      </c>
      <c r="K402" s="10"/>
      <c r="L402" s="10">
        <v>12.5</v>
      </c>
      <c r="M402" s="10"/>
      <c r="N402" s="10">
        <f>O402+P402+Q402</f>
        <v>12.5</v>
      </c>
      <c r="O402" s="100"/>
      <c r="P402" s="10">
        <v>12.5</v>
      </c>
      <c r="Q402" s="100"/>
      <c r="R402" s="27"/>
      <c r="S402" s="98"/>
    </row>
    <row r="403" spans="1:19" s="11" customFormat="1" ht="59.25" customHeight="1">
      <c r="A403" s="47" t="s">
        <v>460</v>
      </c>
      <c r="B403" s="15" t="s">
        <v>129</v>
      </c>
      <c r="C403" s="15" t="s">
        <v>125</v>
      </c>
      <c r="D403" s="15" t="s">
        <v>471</v>
      </c>
      <c r="E403" s="15"/>
      <c r="F403" s="10">
        <f>F404</f>
        <v>690</v>
      </c>
      <c r="G403" s="10">
        <f aca="true" t="shared" si="203" ref="G403:Q403">G404</f>
        <v>0</v>
      </c>
      <c r="H403" s="10">
        <f t="shared" si="203"/>
        <v>690</v>
      </c>
      <c r="I403" s="10">
        <f t="shared" si="203"/>
        <v>0</v>
      </c>
      <c r="J403" s="10">
        <f t="shared" si="203"/>
        <v>690</v>
      </c>
      <c r="K403" s="10">
        <f t="shared" si="203"/>
        <v>0</v>
      </c>
      <c r="L403" s="10">
        <f t="shared" si="203"/>
        <v>690</v>
      </c>
      <c r="M403" s="10">
        <f t="shared" si="203"/>
        <v>0</v>
      </c>
      <c r="N403" s="10">
        <f t="shared" si="203"/>
        <v>690</v>
      </c>
      <c r="O403" s="10">
        <f t="shared" si="203"/>
        <v>0</v>
      </c>
      <c r="P403" s="10">
        <f t="shared" si="203"/>
        <v>690</v>
      </c>
      <c r="Q403" s="10">
        <f t="shared" si="203"/>
        <v>0</v>
      </c>
      <c r="R403" s="27"/>
      <c r="S403" s="98"/>
    </row>
    <row r="404" spans="1:19" s="11" customFormat="1" ht="37.5">
      <c r="A404" s="47" t="s">
        <v>173</v>
      </c>
      <c r="B404" s="15" t="s">
        <v>129</v>
      </c>
      <c r="C404" s="15" t="s">
        <v>125</v>
      </c>
      <c r="D404" s="15" t="s">
        <v>471</v>
      </c>
      <c r="E404" s="15" t="s">
        <v>174</v>
      </c>
      <c r="F404" s="10">
        <f>G404+H404+I404</f>
        <v>690</v>
      </c>
      <c r="G404" s="10"/>
      <c r="H404" s="10">
        <v>690</v>
      </c>
      <c r="I404" s="10"/>
      <c r="J404" s="10">
        <f>K404+L404+M404</f>
        <v>690</v>
      </c>
      <c r="K404" s="10"/>
      <c r="L404" s="10">
        <v>690</v>
      </c>
      <c r="M404" s="10"/>
      <c r="N404" s="10">
        <f>O404+P404+Q404</f>
        <v>690</v>
      </c>
      <c r="O404" s="100"/>
      <c r="P404" s="10">
        <v>690</v>
      </c>
      <c r="Q404" s="100"/>
      <c r="R404" s="27"/>
      <c r="S404" s="98"/>
    </row>
    <row r="405" spans="1:19" s="11" customFormat="1" ht="56.25">
      <c r="A405" s="47" t="s">
        <v>545</v>
      </c>
      <c r="B405" s="15" t="s">
        <v>129</v>
      </c>
      <c r="C405" s="15" t="s">
        <v>125</v>
      </c>
      <c r="D405" s="15" t="s">
        <v>248</v>
      </c>
      <c r="E405" s="15"/>
      <c r="F405" s="10">
        <f>F414+F410+F406</f>
        <v>20.5</v>
      </c>
      <c r="G405" s="10">
        <f aca="true" t="shared" si="204" ref="G405:Q405">G414+G410+G406</f>
        <v>0</v>
      </c>
      <c r="H405" s="10">
        <f t="shared" si="204"/>
        <v>20.5</v>
      </c>
      <c r="I405" s="10">
        <f t="shared" si="204"/>
        <v>0</v>
      </c>
      <c r="J405" s="10">
        <f t="shared" si="204"/>
        <v>20.5</v>
      </c>
      <c r="K405" s="10">
        <f t="shared" si="204"/>
        <v>0</v>
      </c>
      <c r="L405" s="10">
        <f t="shared" si="204"/>
        <v>20.5</v>
      </c>
      <c r="M405" s="10">
        <f t="shared" si="204"/>
        <v>0</v>
      </c>
      <c r="N405" s="10">
        <f t="shared" si="204"/>
        <v>20.5</v>
      </c>
      <c r="O405" s="10">
        <f t="shared" si="204"/>
        <v>0</v>
      </c>
      <c r="P405" s="10">
        <f t="shared" si="204"/>
        <v>20.5</v>
      </c>
      <c r="Q405" s="10">
        <f t="shared" si="204"/>
        <v>0</v>
      </c>
      <c r="R405" s="27"/>
      <c r="S405" s="98"/>
    </row>
    <row r="406" spans="1:19" s="11" customFormat="1" ht="37.5">
      <c r="A406" s="47" t="s">
        <v>196</v>
      </c>
      <c r="B406" s="15" t="s">
        <v>129</v>
      </c>
      <c r="C406" s="15" t="s">
        <v>125</v>
      </c>
      <c r="D406" s="15" t="s">
        <v>61</v>
      </c>
      <c r="E406" s="15"/>
      <c r="F406" s="10">
        <f>F407</f>
        <v>5</v>
      </c>
      <c r="G406" s="10">
        <f aca="true" t="shared" si="205" ref="G406:Q408">G407</f>
        <v>0</v>
      </c>
      <c r="H406" s="10">
        <f t="shared" si="205"/>
        <v>5</v>
      </c>
      <c r="I406" s="10">
        <f t="shared" si="205"/>
        <v>0</v>
      </c>
      <c r="J406" s="10">
        <f t="shared" si="205"/>
        <v>5</v>
      </c>
      <c r="K406" s="10">
        <f t="shared" si="205"/>
        <v>0</v>
      </c>
      <c r="L406" s="10">
        <f t="shared" si="205"/>
        <v>5</v>
      </c>
      <c r="M406" s="10">
        <f t="shared" si="205"/>
        <v>0</v>
      </c>
      <c r="N406" s="10">
        <f t="shared" si="205"/>
        <v>5</v>
      </c>
      <c r="O406" s="10">
        <f t="shared" si="205"/>
        <v>0</v>
      </c>
      <c r="P406" s="10">
        <f t="shared" si="205"/>
        <v>5</v>
      </c>
      <c r="Q406" s="10">
        <f t="shared" si="205"/>
        <v>0</v>
      </c>
      <c r="R406" s="27"/>
      <c r="S406" s="98"/>
    </row>
    <row r="407" spans="1:19" s="11" customFormat="1" ht="56.25">
      <c r="A407" s="47" t="s">
        <v>410</v>
      </c>
      <c r="B407" s="15" t="s">
        <v>129</v>
      </c>
      <c r="C407" s="15" t="s">
        <v>125</v>
      </c>
      <c r="D407" s="15" t="s">
        <v>409</v>
      </c>
      <c r="E407" s="15"/>
      <c r="F407" s="10">
        <f>F408</f>
        <v>5</v>
      </c>
      <c r="G407" s="10">
        <f t="shared" si="205"/>
        <v>0</v>
      </c>
      <c r="H407" s="10">
        <f t="shared" si="205"/>
        <v>5</v>
      </c>
      <c r="I407" s="10">
        <f t="shared" si="205"/>
        <v>0</v>
      </c>
      <c r="J407" s="10">
        <f t="shared" si="205"/>
        <v>5</v>
      </c>
      <c r="K407" s="10">
        <f t="shared" si="205"/>
        <v>0</v>
      </c>
      <c r="L407" s="10">
        <f t="shared" si="205"/>
        <v>5</v>
      </c>
      <c r="M407" s="10">
        <f t="shared" si="205"/>
        <v>0</v>
      </c>
      <c r="N407" s="10">
        <f t="shared" si="205"/>
        <v>5</v>
      </c>
      <c r="O407" s="10">
        <f t="shared" si="205"/>
        <v>0</v>
      </c>
      <c r="P407" s="10">
        <f t="shared" si="205"/>
        <v>5</v>
      </c>
      <c r="Q407" s="10">
        <f t="shared" si="205"/>
        <v>0</v>
      </c>
      <c r="R407" s="27"/>
      <c r="S407" s="98"/>
    </row>
    <row r="408" spans="1:19" s="11" customFormat="1" ht="18.75">
      <c r="A408" s="18" t="s">
        <v>335</v>
      </c>
      <c r="B408" s="15" t="s">
        <v>129</v>
      </c>
      <c r="C408" s="15" t="s">
        <v>125</v>
      </c>
      <c r="D408" s="15" t="s">
        <v>617</v>
      </c>
      <c r="E408" s="15"/>
      <c r="F408" s="10">
        <f>F409</f>
        <v>5</v>
      </c>
      <c r="G408" s="10">
        <f t="shared" si="205"/>
        <v>0</v>
      </c>
      <c r="H408" s="10">
        <f t="shared" si="205"/>
        <v>5</v>
      </c>
      <c r="I408" s="10">
        <f t="shared" si="205"/>
        <v>0</v>
      </c>
      <c r="J408" s="10">
        <f t="shared" si="205"/>
        <v>5</v>
      </c>
      <c r="K408" s="10">
        <f t="shared" si="205"/>
        <v>0</v>
      </c>
      <c r="L408" s="10">
        <f t="shared" si="205"/>
        <v>5</v>
      </c>
      <c r="M408" s="10">
        <f t="shared" si="205"/>
        <v>0</v>
      </c>
      <c r="N408" s="10">
        <f t="shared" si="205"/>
        <v>5</v>
      </c>
      <c r="O408" s="10">
        <f t="shared" si="205"/>
        <v>0</v>
      </c>
      <c r="P408" s="10">
        <f t="shared" si="205"/>
        <v>5</v>
      </c>
      <c r="Q408" s="10">
        <f t="shared" si="205"/>
        <v>0</v>
      </c>
      <c r="R408" s="27"/>
      <c r="S408" s="98"/>
    </row>
    <row r="409" spans="1:19" s="11" customFormat="1" ht="18.75">
      <c r="A409" s="18" t="s">
        <v>191</v>
      </c>
      <c r="B409" s="15" t="s">
        <v>129</v>
      </c>
      <c r="C409" s="15" t="s">
        <v>125</v>
      </c>
      <c r="D409" s="15" t="s">
        <v>617</v>
      </c>
      <c r="E409" s="15" t="s">
        <v>190</v>
      </c>
      <c r="F409" s="10">
        <f>G409+H409+I409</f>
        <v>5</v>
      </c>
      <c r="G409" s="10"/>
      <c r="H409" s="10">
        <v>5</v>
      </c>
      <c r="I409" s="10"/>
      <c r="J409" s="10">
        <f>K409+L409+M409</f>
        <v>5</v>
      </c>
      <c r="K409" s="10"/>
      <c r="L409" s="10">
        <v>5</v>
      </c>
      <c r="M409" s="10"/>
      <c r="N409" s="10">
        <f>O409+P409+Q409</f>
        <v>5</v>
      </c>
      <c r="O409" s="10"/>
      <c r="P409" s="10">
        <v>5</v>
      </c>
      <c r="Q409" s="10"/>
      <c r="R409" s="27"/>
      <c r="S409" s="98"/>
    </row>
    <row r="410" spans="1:19" s="11" customFormat="1" ht="37.5">
      <c r="A410" s="47" t="s">
        <v>416</v>
      </c>
      <c r="B410" s="15" t="s">
        <v>129</v>
      </c>
      <c r="C410" s="15" t="s">
        <v>125</v>
      </c>
      <c r="D410" s="15" t="s">
        <v>63</v>
      </c>
      <c r="E410" s="15"/>
      <c r="F410" s="10">
        <f>F411</f>
        <v>2.5</v>
      </c>
      <c r="G410" s="10">
        <f aca="true" t="shared" si="206" ref="G410:Q410">G411</f>
        <v>0</v>
      </c>
      <c r="H410" s="10">
        <f t="shared" si="206"/>
        <v>2.5</v>
      </c>
      <c r="I410" s="10">
        <f t="shared" si="206"/>
        <v>0</v>
      </c>
      <c r="J410" s="10">
        <f t="shared" si="206"/>
        <v>2.5</v>
      </c>
      <c r="K410" s="10">
        <f t="shared" si="206"/>
        <v>0</v>
      </c>
      <c r="L410" s="10">
        <f t="shared" si="206"/>
        <v>2.5</v>
      </c>
      <c r="M410" s="10">
        <f t="shared" si="206"/>
        <v>0</v>
      </c>
      <c r="N410" s="10">
        <f t="shared" si="206"/>
        <v>2.5</v>
      </c>
      <c r="O410" s="10">
        <f t="shared" si="206"/>
        <v>0</v>
      </c>
      <c r="P410" s="10">
        <f t="shared" si="206"/>
        <v>2.5</v>
      </c>
      <c r="Q410" s="10">
        <f t="shared" si="206"/>
        <v>0</v>
      </c>
      <c r="R410" s="27"/>
      <c r="S410" s="98"/>
    </row>
    <row r="411" spans="1:19" s="11" customFormat="1" ht="69.75" customHeight="1">
      <c r="A411" s="47" t="s">
        <v>64</v>
      </c>
      <c r="B411" s="15" t="s">
        <v>129</v>
      </c>
      <c r="C411" s="15" t="s">
        <v>125</v>
      </c>
      <c r="D411" s="15" t="s">
        <v>553</v>
      </c>
      <c r="E411" s="15"/>
      <c r="F411" s="10">
        <f>F412</f>
        <v>2.5</v>
      </c>
      <c r="G411" s="10">
        <f aca="true" t="shared" si="207" ref="G411:Q412">G412</f>
        <v>0</v>
      </c>
      <c r="H411" s="10">
        <f t="shared" si="207"/>
        <v>2.5</v>
      </c>
      <c r="I411" s="10">
        <f t="shared" si="207"/>
        <v>0</v>
      </c>
      <c r="J411" s="10">
        <f t="shared" si="207"/>
        <v>2.5</v>
      </c>
      <c r="K411" s="10">
        <f t="shared" si="207"/>
        <v>0</v>
      </c>
      <c r="L411" s="10">
        <f t="shared" si="207"/>
        <v>2.5</v>
      </c>
      <c r="M411" s="10">
        <f t="shared" si="207"/>
        <v>0</v>
      </c>
      <c r="N411" s="10">
        <f t="shared" si="207"/>
        <v>2.5</v>
      </c>
      <c r="O411" s="10">
        <f t="shared" si="207"/>
        <v>0</v>
      </c>
      <c r="P411" s="10">
        <f t="shared" si="207"/>
        <v>2.5</v>
      </c>
      <c r="Q411" s="10">
        <f t="shared" si="207"/>
        <v>0</v>
      </c>
      <c r="R411" s="27"/>
      <c r="S411" s="98"/>
    </row>
    <row r="412" spans="1:19" s="11" customFormat="1" ht="21.75" customHeight="1">
      <c r="A412" s="47" t="s">
        <v>212</v>
      </c>
      <c r="B412" s="15" t="s">
        <v>129</v>
      </c>
      <c r="C412" s="15" t="s">
        <v>125</v>
      </c>
      <c r="D412" s="15" t="s">
        <v>554</v>
      </c>
      <c r="E412" s="15"/>
      <c r="F412" s="10">
        <f>F413</f>
        <v>2.5</v>
      </c>
      <c r="G412" s="10">
        <f t="shared" si="207"/>
        <v>0</v>
      </c>
      <c r="H412" s="10">
        <f t="shared" si="207"/>
        <v>2.5</v>
      </c>
      <c r="I412" s="10">
        <f t="shared" si="207"/>
        <v>0</v>
      </c>
      <c r="J412" s="10">
        <f t="shared" si="207"/>
        <v>2.5</v>
      </c>
      <c r="K412" s="10">
        <f t="shared" si="207"/>
        <v>0</v>
      </c>
      <c r="L412" s="10">
        <f t="shared" si="207"/>
        <v>2.5</v>
      </c>
      <c r="M412" s="10">
        <f t="shared" si="207"/>
        <v>0</v>
      </c>
      <c r="N412" s="10">
        <f t="shared" si="207"/>
        <v>2.5</v>
      </c>
      <c r="O412" s="10">
        <f t="shared" si="207"/>
        <v>0</v>
      </c>
      <c r="P412" s="10">
        <f t="shared" si="207"/>
        <v>2.5</v>
      </c>
      <c r="Q412" s="10">
        <f t="shared" si="207"/>
        <v>0</v>
      </c>
      <c r="R412" s="27"/>
      <c r="S412" s="98"/>
    </row>
    <row r="413" spans="1:19" s="11" customFormat="1" ht="24" customHeight="1">
      <c r="A413" s="47" t="s">
        <v>191</v>
      </c>
      <c r="B413" s="15" t="s">
        <v>129</v>
      </c>
      <c r="C413" s="15" t="s">
        <v>125</v>
      </c>
      <c r="D413" s="15" t="s">
        <v>554</v>
      </c>
      <c r="E413" s="15" t="s">
        <v>190</v>
      </c>
      <c r="F413" s="10">
        <f>G413+H413+I413</f>
        <v>2.5</v>
      </c>
      <c r="G413" s="10"/>
      <c r="H413" s="10">
        <v>2.5</v>
      </c>
      <c r="I413" s="10"/>
      <c r="J413" s="10">
        <f>K413+L413+M413</f>
        <v>2.5</v>
      </c>
      <c r="K413" s="10"/>
      <c r="L413" s="10">
        <v>2.5</v>
      </c>
      <c r="M413" s="10"/>
      <c r="N413" s="10">
        <f>O413+P413+Q413</f>
        <v>2.5</v>
      </c>
      <c r="O413" s="10"/>
      <c r="P413" s="10">
        <v>2.5</v>
      </c>
      <c r="Q413" s="10"/>
      <c r="R413" s="27"/>
      <c r="S413" s="98"/>
    </row>
    <row r="414" spans="1:19" s="11" customFormat="1" ht="56.25">
      <c r="A414" s="47" t="s">
        <v>364</v>
      </c>
      <c r="B414" s="15" t="s">
        <v>129</v>
      </c>
      <c r="C414" s="15" t="s">
        <v>125</v>
      </c>
      <c r="D414" s="15" t="s">
        <v>65</v>
      </c>
      <c r="E414" s="15"/>
      <c r="F414" s="10">
        <f>F415+F418</f>
        <v>13</v>
      </c>
      <c r="G414" s="10">
        <f aca="true" t="shared" si="208" ref="G414:Q414">G415+G418</f>
        <v>0</v>
      </c>
      <c r="H414" s="10">
        <f t="shared" si="208"/>
        <v>13</v>
      </c>
      <c r="I414" s="10">
        <f t="shared" si="208"/>
        <v>0</v>
      </c>
      <c r="J414" s="10">
        <f t="shared" si="208"/>
        <v>13</v>
      </c>
      <c r="K414" s="10">
        <f t="shared" si="208"/>
        <v>0</v>
      </c>
      <c r="L414" s="10">
        <f t="shared" si="208"/>
        <v>13</v>
      </c>
      <c r="M414" s="10">
        <f t="shared" si="208"/>
        <v>0</v>
      </c>
      <c r="N414" s="10">
        <f t="shared" si="208"/>
        <v>13</v>
      </c>
      <c r="O414" s="10">
        <f t="shared" si="208"/>
        <v>0</v>
      </c>
      <c r="P414" s="10">
        <f t="shared" si="208"/>
        <v>13</v>
      </c>
      <c r="Q414" s="10">
        <f t="shared" si="208"/>
        <v>0</v>
      </c>
      <c r="R414" s="27"/>
      <c r="S414" s="98"/>
    </row>
    <row r="415" spans="1:19" s="11" customFormat="1" ht="56.25">
      <c r="A415" s="47" t="s">
        <v>334</v>
      </c>
      <c r="B415" s="15" t="s">
        <v>129</v>
      </c>
      <c r="C415" s="15" t="s">
        <v>125</v>
      </c>
      <c r="D415" s="15" t="s">
        <v>332</v>
      </c>
      <c r="E415" s="15"/>
      <c r="F415" s="10">
        <f>F416</f>
        <v>5</v>
      </c>
      <c r="G415" s="10">
        <f aca="true" t="shared" si="209" ref="G415:Q415">G416</f>
        <v>0</v>
      </c>
      <c r="H415" s="10">
        <f t="shared" si="209"/>
        <v>5</v>
      </c>
      <c r="I415" s="10">
        <f t="shared" si="209"/>
        <v>0</v>
      </c>
      <c r="J415" s="10">
        <f t="shared" si="209"/>
        <v>5</v>
      </c>
      <c r="K415" s="10">
        <f t="shared" si="209"/>
        <v>0</v>
      </c>
      <c r="L415" s="10">
        <f t="shared" si="209"/>
        <v>5</v>
      </c>
      <c r="M415" s="10">
        <f t="shared" si="209"/>
        <v>0</v>
      </c>
      <c r="N415" s="10">
        <f t="shared" si="209"/>
        <v>5</v>
      </c>
      <c r="O415" s="10">
        <f t="shared" si="209"/>
        <v>0</v>
      </c>
      <c r="P415" s="10">
        <f t="shared" si="209"/>
        <v>5</v>
      </c>
      <c r="Q415" s="10">
        <f t="shared" si="209"/>
        <v>0</v>
      </c>
      <c r="R415" s="27"/>
      <c r="S415" s="98"/>
    </row>
    <row r="416" spans="1:19" s="11" customFormat="1" ht="37.5">
      <c r="A416" s="47" t="s">
        <v>104</v>
      </c>
      <c r="B416" s="15" t="s">
        <v>129</v>
      </c>
      <c r="C416" s="15" t="s">
        <v>125</v>
      </c>
      <c r="D416" s="15" t="s">
        <v>333</v>
      </c>
      <c r="E416" s="15"/>
      <c r="F416" s="10">
        <f>F417</f>
        <v>5</v>
      </c>
      <c r="G416" s="10">
        <f aca="true" t="shared" si="210" ref="G416:Q416">G417</f>
        <v>0</v>
      </c>
      <c r="H416" s="10">
        <f t="shared" si="210"/>
        <v>5</v>
      </c>
      <c r="I416" s="10">
        <f t="shared" si="210"/>
        <v>0</v>
      </c>
      <c r="J416" s="10">
        <f t="shared" si="210"/>
        <v>5</v>
      </c>
      <c r="K416" s="10">
        <f t="shared" si="210"/>
        <v>0</v>
      </c>
      <c r="L416" s="10">
        <f t="shared" si="210"/>
        <v>5</v>
      </c>
      <c r="M416" s="10">
        <f t="shared" si="210"/>
        <v>0</v>
      </c>
      <c r="N416" s="10">
        <f t="shared" si="210"/>
        <v>5</v>
      </c>
      <c r="O416" s="10">
        <f t="shared" si="210"/>
        <v>0</v>
      </c>
      <c r="P416" s="10">
        <f t="shared" si="210"/>
        <v>5</v>
      </c>
      <c r="Q416" s="10">
        <f t="shared" si="210"/>
        <v>0</v>
      </c>
      <c r="R416" s="27"/>
      <c r="S416" s="98"/>
    </row>
    <row r="417" spans="1:19" s="11" customFormat="1" ht="18.75">
      <c r="A417" s="47" t="s">
        <v>191</v>
      </c>
      <c r="B417" s="15" t="s">
        <v>129</v>
      </c>
      <c r="C417" s="15" t="s">
        <v>125</v>
      </c>
      <c r="D417" s="15" t="s">
        <v>333</v>
      </c>
      <c r="E417" s="15" t="s">
        <v>190</v>
      </c>
      <c r="F417" s="10">
        <f>G417+H417+I417</f>
        <v>5</v>
      </c>
      <c r="G417" s="10"/>
      <c r="H417" s="10">
        <v>5</v>
      </c>
      <c r="I417" s="10"/>
      <c r="J417" s="10">
        <f>K417+L417+M417</f>
        <v>5</v>
      </c>
      <c r="K417" s="10"/>
      <c r="L417" s="10">
        <v>5</v>
      </c>
      <c r="M417" s="10"/>
      <c r="N417" s="10">
        <f>O417+P417+Q417</f>
        <v>5</v>
      </c>
      <c r="O417" s="100"/>
      <c r="P417" s="100">
        <v>5</v>
      </c>
      <c r="Q417" s="100"/>
      <c r="R417" s="27"/>
      <c r="S417" s="98"/>
    </row>
    <row r="418" spans="1:19" s="11" customFormat="1" ht="56.25">
      <c r="A418" s="47" t="s">
        <v>323</v>
      </c>
      <c r="B418" s="15" t="s">
        <v>129</v>
      </c>
      <c r="C418" s="15" t="s">
        <v>125</v>
      </c>
      <c r="D418" s="15" t="s">
        <v>544</v>
      </c>
      <c r="E418" s="15"/>
      <c r="F418" s="10">
        <f>F419</f>
        <v>8</v>
      </c>
      <c r="G418" s="10">
        <f aca="true" t="shared" si="211" ref="G418:Q419">G419</f>
        <v>0</v>
      </c>
      <c r="H418" s="10">
        <f t="shared" si="211"/>
        <v>8</v>
      </c>
      <c r="I418" s="10">
        <f t="shared" si="211"/>
        <v>0</v>
      </c>
      <c r="J418" s="10">
        <f t="shared" si="211"/>
        <v>8</v>
      </c>
      <c r="K418" s="10">
        <f t="shared" si="211"/>
        <v>0</v>
      </c>
      <c r="L418" s="10">
        <f t="shared" si="211"/>
        <v>8</v>
      </c>
      <c r="M418" s="10">
        <f t="shared" si="211"/>
        <v>0</v>
      </c>
      <c r="N418" s="10">
        <f t="shared" si="211"/>
        <v>8</v>
      </c>
      <c r="O418" s="10">
        <f t="shared" si="211"/>
        <v>0</v>
      </c>
      <c r="P418" s="10">
        <f t="shared" si="211"/>
        <v>8</v>
      </c>
      <c r="Q418" s="10">
        <f t="shared" si="211"/>
        <v>0</v>
      </c>
      <c r="R418" s="27"/>
      <c r="S418" s="98"/>
    </row>
    <row r="419" spans="1:19" s="11" customFormat="1" ht="37.5">
      <c r="A419" s="47" t="s">
        <v>104</v>
      </c>
      <c r="B419" s="15" t="s">
        <v>129</v>
      </c>
      <c r="C419" s="15" t="s">
        <v>125</v>
      </c>
      <c r="D419" s="15" t="s">
        <v>543</v>
      </c>
      <c r="E419" s="15"/>
      <c r="F419" s="10">
        <f>F420</f>
        <v>8</v>
      </c>
      <c r="G419" s="10">
        <f t="shared" si="211"/>
        <v>0</v>
      </c>
      <c r="H419" s="10">
        <f t="shared" si="211"/>
        <v>8</v>
      </c>
      <c r="I419" s="10">
        <f t="shared" si="211"/>
        <v>0</v>
      </c>
      <c r="J419" s="10">
        <f t="shared" si="211"/>
        <v>8</v>
      </c>
      <c r="K419" s="10">
        <f t="shared" si="211"/>
        <v>0</v>
      </c>
      <c r="L419" s="10">
        <f t="shared" si="211"/>
        <v>8</v>
      </c>
      <c r="M419" s="10">
        <f t="shared" si="211"/>
        <v>0</v>
      </c>
      <c r="N419" s="10">
        <f t="shared" si="211"/>
        <v>8</v>
      </c>
      <c r="O419" s="10">
        <f t="shared" si="211"/>
        <v>0</v>
      </c>
      <c r="P419" s="10">
        <f t="shared" si="211"/>
        <v>8</v>
      </c>
      <c r="Q419" s="10">
        <f t="shared" si="211"/>
        <v>0</v>
      </c>
      <c r="R419" s="27"/>
      <c r="S419" s="98"/>
    </row>
    <row r="420" spans="1:19" s="11" customFormat="1" ht="18.75">
      <c r="A420" s="47" t="s">
        <v>191</v>
      </c>
      <c r="B420" s="15" t="s">
        <v>129</v>
      </c>
      <c r="C420" s="15" t="s">
        <v>125</v>
      </c>
      <c r="D420" s="15" t="s">
        <v>543</v>
      </c>
      <c r="E420" s="15" t="s">
        <v>190</v>
      </c>
      <c r="F420" s="10">
        <f>G420+H420+I420</f>
        <v>8</v>
      </c>
      <c r="G420" s="10"/>
      <c r="H420" s="10">
        <v>8</v>
      </c>
      <c r="I420" s="10"/>
      <c r="J420" s="10">
        <f>K420+L420+M420</f>
        <v>8</v>
      </c>
      <c r="K420" s="10"/>
      <c r="L420" s="10">
        <v>8</v>
      </c>
      <c r="M420" s="10"/>
      <c r="N420" s="10">
        <f>O420+P420+Q420</f>
        <v>8</v>
      </c>
      <c r="O420" s="100"/>
      <c r="P420" s="100">
        <v>8</v>
      </c>
      <c r="Q420" s="100"/>
      <c r="R420" s="27"/>
      <c r="S420" s="98"/>
    </row>
    <row r="421" spans="1:19" s="11" customFormat="1" ht="18.75">
      <c r="A421" s="48" t="s">
        <v>404</v>
      </c>
      <c r="B421" s="12" t="s">
        <v>133</v>
      </c>
      <c r="C421" s="12" t="s">
        <v>405</v>
      </c>
      <c r="D421" s="12"/>
      <c r="E421" s="12"/>
      <c r="F421" s="13">
        <f aca="true" t="shared" si="212" ref="F421:Q421">F422+F461</f>
        <v>37504.4</v>
      </c>
      <c r="G421" s="13">
        <f t="shared" si="212"/>
        <v>1712.5</v>
      </c>
      <c r="H421" s="13">
        <f t="shared" si="212"/>
        <v>35691.9</v>
      </c>
      <c r="I421" s="13">
        <f t="shared" si="212"/>
        <v>100</v>
      </c>
      <c r="J421" s="13">
        <f t="shared" si="212"/>
        <v>37977.4</v>
      </c>
      <c r="K421" s="13">
        <f t="shared" si="212"/>
        <v>1712.5</v>
      </c>
      <c r="L421" s="13">
        <f t="shared" si="212"/>
        <v>36164.9</v>
      </c>
      <c r="M421" s="13">
        <f t="shared" si="212"/>
        <v>100</v>
      </c>
      <c r="N421" s="13">
        <f t="shared" si="212"/>
        <v>38450.4</v>
      </c>
      <c r="O421" s="13">
        <f t="shared" si="212"/>
        <v>1712.5</v>
      </c>
      <c r="P421" s="13">
        <f t="shared" si="212"/>
        <v>36637.9</v>
      </c>
      <c r="Q421" s="13">
        <f t="shared" si="212"/>
        <v>100</v>
      </c>
      <c r="R421" s="27"/>
      <c r="S421" s="98"/>
    </row>
    <row r="422" spans="1:19" s="11" customFormat="1" ht="18.75">
      <c r="A422" s="48" t="s">
        <v>134</v>
      </c>
      <c r="B422" s="12" t="s">
        <v>133</v>
      </c>
      <c r="C422" s="12" t="s">
        <v>120</v>
      </c>
      <c r="D422" s="12"/>
      <c r="E422" s="12"/>
      <c r="F422" s="13">
        <f>F423</f>
        <v>33442.8</v>
      </c>
      <c r="G422" s="13">
        <f aca="true" t="shared" si="213" ref="G422:Q422">G423</f>
        <v>1712.5</v>
      </c>
      <c r="H422" s="13">
        <f t="shared" si="213"/>
        <v>31630.3</v>
      </c>
      <c r="I422" s="13">
        <f t="shared" si="213"/>
        <v>100</v>
      </c>
      <c r="J422" s="13">
        <f t="shared" si="213"/>
        <v>33915.8</v>
      </c>
      <c r="K422" s="13">
        <f t="shared" si="213"/>
        <v>1712.5</v>
      </c>
      <c r="L422" s="13">
        <f>L423</f>
        <v>32103.300000000003</v>
      </c>
      <c r="M422" s="13">
        <f t="shared" si="213"/>
        <v>100</v>
      </c>
      <c r="N422" s="13">
        <f t="shared" si="213"/>
        <v>34388.8</v>
      </c>
      <c r="O422" s="13">
        <f t="shared" si="213"/>
        <v>1712.5</v>
      </c>
      <c r="P422" s="13">
        <f t="shared" si="213"/>
        <v>32576.300000000003</v>
      </c>
      <c r="Q422" s="13">
        <f t="shared" si="213"/>
        <v>100</v>
      </c>
      <c r="R422" s="27"/>
      <c r="S422" s="98"/>
    </row>
    <row r="423" spans="1:19" s="11" customFormat="1" ht="37.5">
      <c r="A423" s="47" t="s">
        <v>641</v>
      </c>
      <c r="B423" s="15" t="s">
        <v>133</v>
      </c>
      <c r="C423" s="15" t="s">
        <v>120</v>
      </c>
      <c r="D423" s="15" t="s">
        <v>265</v>
      </c>
      <c r="E423" s="15"/>
      <c r="F423" s="10">
        <f aca="true" t="shared" si="214" ref="F423:Q423">F424+F437+F443+F455</f>
        <v>33442.8</v>
      </c>
      <c r="G423" s="10">
        <f t="shared" si="214"/>
        <v>1712.5</v>
      </c>
      <c r="H423" s="10">
        <f t="shared" si="214"/>
        <v>31630.3</v>
      </c>
      <c r="I423" s="10">
        <f t="shared" si="214"/>
        <v>100</v>
      </c>
      <c r="J423" s="10">
        <f t="shared" si="214"/>
        <v>33915.8</v>
      </c>
      <c r="K423" s="10">
        <f t="shared" si="214"/>
        <v>1712.5</v>
      </c>
      <c r="L423" s="10">
        <f t="shared" si="214"/>
        <v>32103.300000000003</v>
      </c>
      <c r="M423" s="10">
        <f t="shared" si="214"/>
        <v>100</v>
      </c>
      <c r="N423" s="10">
        <f t="shared" si="214"/>
        <v>34388.8</v>
      </c>
      <c r="O423" s="10">
        <f t="shared" si="214"/>
        <v>1712.5</v>
      </c>
      <c r="P423" s="10">
        <f t="shared" si="214"/>
        <v>32576.300000000003</v>
      </c>
      <c r="Q423" s="10">
        <f t="shared" si="214"/>
        <v>100</v>
      </c>
      <c r="R423" s="27"/>
      <c r="S423" s="98"/>
    </row>
    <row r="424" spans="1:19" s="11" customFormat="1" ht="75">
      <c r="A424" s="47" t="s">
        <v>411</v>
      </c>
      <c r="B424" s="15" t="s">
        <v>133</v>
      </c>
      <c r="C424" s="15" t="s">
        <v>120</v>
      </c>
      <c r="D424" s="15" t="s">
        <v>266</v>
      </c>
      <c r="E424" s="15"/>
      <c r="F424" s="10">
        <f>F425+F432</f>
        <v>6732.6</v>
      </c>
      <c r="G424" s="10">
        <f aca="true" t="shared" si="215" ref="G424:Q424">G425+G432</f>
        <v>0</v>
      </c>
      <c r="H424" s="10">
        <f t="shared" si="215"/>
        <v>6632.6</v>
      </c>
      <c r="I424" s="10">
        <f t="shared" si="215"/>
        <v>100</v>
      </c>
      <c r="J424" s="10">
        <f t="shared" si="215"/>
        <v>6918.7</v>
      </c>
      <c r="K424" s="10">
        <f t="shared" si="215"/>
        <v>0</v>
      </c>
      <c r="L424" s="10">
        <f t="shared" si="215"/>
        <v>6818.7</v>
      </c>
      <c r="M424" s="10">
        <f t="shared" si="215"/>
        <v>100</v>
      </c>
      <c r="N424" s="10">
        <f t="shared" si="215"/>
        <v>7019.2</v>
      </c>
      <c r="O424" s="10">
        <f t="shared" si="215"/>
        <v>0</v>
      </c>
      <c r="P424" s="10">
        <f t="shared" si="215"/>
        <v>6919.2</v>
      </c>
      <c r="Q424" s="10">
        <f t="shared" si="215"/>
        <v>100</v>
      </c>
      <c r="R424" s="27"/>
      <c r="S424" s="98"/>
    </row>
    <row r="425" spans="1:19" s="11" customFormat="1" ht="22.5" customHeight="1">
      <c r="A425" s="47" t="s">
        <v>367</v>
      </c>
      <c r="B425" s="15" t="s">
        <v>133</v>
      </c>
      <c r="C425" s="15" t="s">
        <v>120</v>
      </c>
      <c r="D425" s="15" t="s">
        <v>267</v>
      </c>
      <c r="E425" s="15"/>
      <c r="F425" s="10">
        <f>F426+F430+F428</f>
        <v>1957.7</v>
      </c>
      <c r="G425" s="10">
        <f aca="true" t="shared" si="216" ref="G425:Q425">G426+G430+G428</f>
        <v>0</v>
      </c>
      <c r="H425" s="10">
        <f t="shared" si="216"/>
        <v>1857.7</v>
      </c>
      <c r="I425" s="10">
        <f t="shared" si="216"/>
        <v>100</v>
      </c>
      <c r="J425" s="10">
        <f t="shared" si="216"/>
        <v>1999.7</v>
      </c>
      <c r="K425" s="10">
        <f t="shared" si="216"/>
        <v>0</v>
      </c>
      <c r="L425" s="10">
        <f t="shared" si="216"/>
        <v>1899.7</v>
      </c>
      <c r="M425" s="10">
        <f t="shared" si="216"/>
        <v>100</v>
      </c>
      <c r="N425" s="10">
        <f t="shared" si="216"/>
        <v>2027.7</v>
      </c>
      <c r="O425" s="10">
        <f t="shared" si="216"/>
        <v>0</v>
      </c>
      <c r="P425" s="10">
        <f t="shared" si="216"/>
        <v>1927.7</v>
      </c>
      <c r="Q425" s="10">
        <f t="shared" si="216"/>
        <v>100</v>
      </c>
      <c r="R425" s="27"/>
      <c r="S425" s="98"/>
    </row>
    <row r="426" spans="1:19" s="11" customFormat="1" ht="18.75">
      <c r="A426" s="47" t="s">
        <v>192</v>
      </c>
      <c r="B426" s="15" t="s">
        <v>133</v>
      </c>
      <c r="C426" s="15" t="s">
        <v>120</v>
      </c>
      <c r="D426" s="15" t="s">
        <v>268</v>
      </c>
      <c r="E426" s="15"/>
      <c r="F426" s="10">
        <f>F427</f>
        <v>1340.7</v>
      </c>
      <c r="G426" s="10">
        <f aca="true" t="shared" si="217" ref="G426:Q426">G427</f>
        <v>0</v>
      </c>
      <c r="H426" s="10">
        <f t="shared" si="217"/>
        <v>1340.7</v>
      </c>
      <c r="I426" s="10">
        <f t="shared" si="217"/>
        <v>0</v>
      </c>
      <c r="J426" s="10">
        <f t="shared" si="217"/>
        <v>1382.7</v>
      </c>
      <c r="K426" s="10">
        <f t="shared" si="217"/>
        <v>0</v>
      </c>
      <c r="L426" s="10">
        <f t="shared" si="217"/>
        <v>1382.7</v>
      </c>
      <c r="M426" s="10">
        <f t="shared" si="217"/>
        <v>0</v>
      </c>
      <c r="N426" s="10">
        <f t="shared" si="217"/>
        <v>1410.7</v>
      </c>
      <c r="O426" s="10">
        <f t="shared" si="217"/>
        <v>0</v>
      </c>
      <c r="P426" s="10">
        <f t="shared" si="217"/>
        <v>1410.7</v>
      </c>
      <c r="Q426" s="10">
        <f t="shared" si="217"/>
        <v>0</v>
      </c>
      <c r="R426" s="27"/>
      <c r="S426" s="98"/>
    </row>
    <row r="427" spans="1:19" s="11" customFormat="1" ht="18.75">
      <c r="A427" s="47" t="s">
        <v>191</v>
      </c>
      <c r="B427" s="15" t="s">
        <v>133</v>
      </c>
      <c r="C427" s="15" t="s">
        <v>120</v>
      </c>
      <c r="D427" s="15" t="s">
        <v>268</v>
      </c>
      <c r="E427" s="15" t="s">
        <v>190</v>
      </c>
      <c r="F427" s="10">
        <f>G427+H427+I427</f>
        <v>1340.7</v>
      </c>
      <c r="G427" s="10"/>
      <c r="H427" s="10">
        <v>1340.7</v>
      </c>
      <c r="I427" s="10"/>
      <c r="J427" s="10">
        <f>K427+L427+M427</f>
        <v>1382.7</v>
      </c>
      <c r="K427" s="10"/>
      <c r="L427" s="10">
        <v>1382.7</v>
      </c>
      <c r="M427" s="10"/>
      <c r="N427" s="10">
        <f>O427+P427+Q427</f>
        <v>1410.7</v>
      </c>
      <c r="O427" s="100"/>
      <c r="P427" s="100">
        <v>1410.7</v>
      </c>
      <c r="Q427" s="100"/>
      <c r="R427" s="27"/>
      <c r="S427" s="98"/>
    </row>
    <row r="428" spans="1:19" s="11" customFormat="1" ht="56.25">
      <c r="A428" s="47" t="s">
        <v>591</v>
      </c>
      <c r="B428" s="15" t="s">
        <v>133</v>
      </c>
      <c r="C428" s="15" t="s">
        <v>120</v>
      </c>
      <c r="D428" s="15" t="s">
        <v>598</v>
      </c>
      <c r="E428" s="15"/>
      <c r="F428" s="10">
        <f>F429</f>
        <v>100</v>
      </c>
      <c r="G428" s="10">
        <f aca="true" t="shared" si="218" ref="G428:Q428">G429</f>
        <v>0</v>
      </c>
      <c r="H428" s="10">
        <f t="shared" si="218"/>
        <v>0</v>
      </c>
      <c r="I428" s="10">
        <f t="shared" si="218"/>
        <v>100</v>
      </c>
      <c r="J428" s="10">
        <f t="shared" si="218"/>
        <v>100</v>
      </c>
      <c r="K428" s="10">
        <f t="shared" si="218"/>
        <v>0</v>
      </c>
      <c r="L428" s="10">
        <f t="shared" si="218"/>
        <v>0</v>
      </c>
      <c r="M428" s="10">
        <f t="shared" si="218"/>
        <v>100</v>
      </c>
      <c r="N428" s="10">
        <f t="shared" si="218"/>
        <v>100</v>
      </c>
      <c r="O428" s="10">
        <f t="shared" si="218"/>
        <v>0</v>
      </c>
      <c r="P428" s="10">
        <f t="shared" si="218"/>
        <v>0</v>
      </c>
      <c r="Q428" s="10">
        <f t="shared" si="218"/>
        <v>100</v>
      </c>
      <c r="R428" s="27"/>
      <c r="S428" s="98"/>
    </row>
    <row r="429" spans="1:19" s="11" customFormat="1" ht="18.75">
      <c r="A429" s="47" t="s">
        <v>191</v>
      </c>
      <c r="B429" s="15" t="s">
        <v>133</v>
      </c>
      <c r="C429" s="15" t="s">
        <v>120</v>
      </c>
      <c r="D429" s="15" t="s">
        <v>598</v>
      </c>
      <c r="E429" s="15" t="s">
        <v>190</v>
      </c>
      <c r="F429" s="10">
        <f>G429+I429</f>
        <v>100</v>
      </c>
      <c r="G429" s="10"/>
      <c r="H429" s="10"/>
      <c r="I429" s="10">
        <v>100</v>
      </c>
      <c r="J429" s="10">
        <f>K429+L429+M429</f>
        <v>100</v>
      </c>
      <c r="K429" s="10"/>
      <c r="L429" s="10"/>
      <c r="M429" s="10">
        <v>100</v>
      </c>
      <c r="N429" s="10">
        <f>O429+P429+Q429</f>
        <v>100</v>
      </c>
      <c r="O429" s="100"/>
      <c r="P429" s="100"/>
      <c r="Q429" s="100">
        <v>100</v>
      </c>
      <c r="R429" s="27"/>
      <c r="S429" s="98"/>
    </row>
    <row r="430" spans="1:19" s="11" customFormat="1" ht="56.25">
      <c r="A430" s="47" t="s">
        <v>460</v>
      </c>
      <c r="B430" s="15" t="s">
        <v>133</v>
      </c>
      <c r="C430" s="15" t="s">
        <v>120</v>
      </c>
      <c r="D430" s="15" t="s">
        <v>464</v>
      </c>
      <c r="E430" s="15"/>
      <c r="F430" s="10">
        <f>F431</f>
        <v>517</v>
      </c>
      <c r="G430" s="10">
        <f aca="true" t="shared" si="219" ref="G430:Q430">G431</f>
        <v>0</v>
      </c>
      <c r="H430" s="10">
        <f t="shared" si="219"/>
        <v>517</v>
      </c>
      <c r="I430" s="10">
        <f t="shared" si="219"/>
        <v>0</v>
      </c>
      <c r="J430" s="10">
        <f t="shared" si="219"/>
        <v>517</v>
      </c>
      <c r="K430" s="10">
        <f t="shared" si="219"/>
        <v>0</v>
      </c>
      <c r="L430" s="10">
        <f t="shared" si="219"/>
        <v>517</v>
      </c>
      <c r="M430" s="10">
        <f t="shared" si="219"/>
        <v>0</v>
      </c>
      <c r="N430" s="10">
        <f t="shared" si="219"/>
        <v>517</v>
      </c>
      <c r="O430" s="10">
        <f t="shared" si="219"/>
        <v>0</v>
      </c>
      <c r="P430" s="10">
        <f t="shared" si="219"/>
        <v>517</v>
      </c>
      <c r="Q430" s="10">
        <f t="shared" si="219"/>
        <v>0</v>
      </c>
      <c r="R430" s="27"/>
      <c r="S430" s="98"/>
    </row>
    <row r="431" spans="1:19" s="11" customFormat="1" ht="18.75">
      <c r="A431" s="47" t="s">
        <v>191</v>
      </c>
      <c r="B431" s="15" t="s">
        <v>133</v>
      </c>
      <c r="C431" s="15" t="s">
        <v>120</v>
      </c>
      <c r="D431" s="15" t="s">
        <v>464</v>
      </c>
      <c r="E431" s="15" t="s">
        <v>190</v>
      </c>
      <c r="F431" s="10">
        <f>G431+H431+I431</f>
        <v>517</v>
      </c>
      <c r="G431" s="10"/>
      <c r="H431" s="10">
        <v>517</v>
      </c>
      <c r="I431" s="10"/>
      <c r="J431" s="10">
        <f>K431+L431+M431</f>
        <v>517</v>
      </c>
      <c r="K431" s="10"/>
      <c r="L431" s="10">
        <v>517</v>
      </c>
      <c r="M431" s="10"/>
      <c r="N431" s="10">
        <f>O431+P431+Q431</f>
        <v>517</v>
      </c>
      <c r="O431" s="100"/>
      <c r="P431" s="100">
        <v>517</v>
      </c>
      <c r="Q431" s="100"/>
      <c r="R431" s="27"/>
      <c r="S431" s="98"/>
    </row>
    <row r="432" spans="1:19" s="11" customFormat="1" ht="18.75">
      <c r="A432" s="47" t="s">
        <v>368</v>
      </c>
      <c r="B432" s="15" t="s">
        <v>133</v>
      </c>
      <c r="C432" s="15" t="s">
        <v>120</v>
      </c>
      <c r="D432" s="15" t="s">
        <v>58</v>
      </c>
      <c r="E432" s="15"/>
      <c r="F432" s="10">
        <f>F433+F435</f>
        <v>4774.900000000001</v>
      </c>
      <c r="G432" s="10">
        <f aca="true" t="shared" si="220" ref="G432:Q432">G433+G435</f>
        <v>0</v>
      </c>
      <c r="H432" s="10">
        <f t="shared" si="220"/>
        <v>4774.900000000001</v>
      </c>
      <c r="I432" s="10">
        <f t="shared" si="220"/>
        <v>0</v>
      </c>
      <c r="J432" s="10">
        <f t="shared" si="220"/>
        <v>4919</v>
      </c>
      <c r="K432" s="10">
        <f t="shared" si="220"/>
        <v>0</v>
      </c>
      <c r="L432" s="10">
        <f t="shared" si="220"/>
        <v>4919</v>
      </c>
      <c r="M432" s="10">
        <f t="shared" si="220"/>
        <v>0</v>
      </c>
      <c r="N432" s="10">
        <f t="shared" si="220"/>
        <v>4991.5</v>
      </c>
      <c r="O432" s="10">
        <f t="shared" si="220"/>
        <v>0</v>
      </c>
      <c r="P432" s="10">
        <f t="shared" si="220"/>
        <v>4991.5</v>
      </c>
      <c r="Q432" s="10">
        <f t="shared" si="220"/>
        <v>0</v>
      </c>
      <c r="R432" s="27"/>
      <c r="S432" s="98"/>
    </row>
    <row r="433" spans="1:19" s="11" customFormat="1" ht="18.75">
      <c r="A433" s="47" t="s">
        <v>192</v>
      </c>
      <c r="B433" s="15" t="s">
        <v>133</v>
      </c>
      <c r="C433" s="15" t="s">
        <v>120</v>
      </c>
      <c r="D433" s="15" t="s">
        <v>59</v>
      </c>
      <c r="E433" s="15"/>
      <c r="F433" s="10">
        <f>F434</f>
        <v>3860.3</v>
      </c>
      <c r="G433" s="10">
        <f aca="true" t="shared" si="221" ref="G433:Q433">G434</f>
        <v>0</v>
      </c>
      <c r="H433" s="10">
        <f t="shared" si="221"/>
        <v>3860.3</v>
      </c>
      <c r="I433" s="10">
        <f t="shared" si="221"/>
        <v>0</v>
      </c>
      <c r="J433" s="10">
        <f t="shared" si="221"/>
        <v>4004.4</v>
      </c>
      <c r="K433" s="10">
        <f t="shared" si="221"/>
        <v>0</v>
      </c>
      <c r="L433" s="10">
        <f t="shared" si="221"/>
        <v>4004.4</v>
      </c>
      <c r="M433" s="10">
        <f t="shared" si="221"/>
        <v>0</v>
      </c>
      <c r="N433" s="10">
        <f t="shared" si="221"/>
        <v>4076.9</v>
      </c>
      <c r="O433" s="10">
        <f t="shared" si="221"/>
        <v>0</v>
      </c>
      <c r="P433" s="10">
        <f t="shared" si="221"/>
        <v>4076.9</v>
      </c>
      <c r="Q433" s="10">
        <f t="shared" si="221"/>
        <v>0</v>
      </c>
      <c r="R433" s="27"/>
      <c r="S433" s="98"/>
    </row>
    <row r="434" spans="1:19" s="11" customFormat="1" ht="18.75">
      <c r="A434" s="47" t="s">
        <v>191</v>
      </c>
      <c r="B434" s="15" t="s">
        <v>133</v>
      </c>
      <c r="C434" s="15" t="s">
        <v>120</v>
      </c>
      <c r="D434" s="15" t="s">
        <v>59</v>
      </c>
      <c r="E434" s="15" t="s">
        <v>190</v>
      </c>
      <c r="F434" s="10">
        <f>G434+H434+I434</f>
        <v>3860.3</v>
      </c>
      <c r="G434" s="10"/>
      <c r="H434" s="10">
        <v>3860.3</v>
      </c>
      <c r="I434" s="10"/>
      <c r="J434" s="10">
        <f>K434+L434+M434</f>
        <v>4004.4</v>
      </c>
      <c r="K434" s="10"/>
      <c r="L434" s="10">
        <v>4004.4</v>
      </c>
      <c r="M434" s="10"/>
      <c r="N434" s="10">
        <f>O434+P434+Q434</f>
        <v>4076.9</v>
      </c>
      <c r="O434" s="100"/>
      <c r="P434" s="100">
        <v>4076.9</v>
      </c>
      <c r="Q434" s="100"/>
      <c r="R434" s="27"/>
      <c r="S434" s="98"/>
    </row>
    <row r="435" spans="1:19" s="11" customFormat="1" ht="56.25">
      <c r="A435" s="47" t="s">
        <v>460</v>
      </c>
      <c r="B435" s="15" t="s">
        <v>133</v>
      </c>
      <c r="C435" s="15" t="s">
        <v>120</v>
      </c>
      <c r="D435" s="15" t="s">
        <v>465</v>
      </c>
      <c r="E435" s="15"/>
      <c r="F435" s="10">
        <f>F436</f>
        <v>914.6</v>
      </c>
      <c r="G435" s="10">
        <f aca="true" t="shared" si="222" ref="G435:P435">G436</f>
        <v>0</v>
      </c>
      <c r="H435" s="10">
        <f t="shared" si="222"/>
        <v>914.6</v>
      </c>
      <c r="I435" s="10">
        <f t="shared" si="222"/>
        <v>0</v>
      </c>
      <c r="J435" s="10">
        <f t="shared" si="222"/>
        <v>914.6</v>
      </c>
      <c r="K435" s="10">
        <f t="shared" si="222"/>
        <v>0</v>
      </c>
      <c r="L435" s="10">
        <f t="shared" si="222"/>
        <v>914.6</v>
      </c>
      <c r="M435" s="10">
        <f t="shared" si="222"/>
        <v>0</v>
      </c>
      <c r="N435" s="10">
        <f t="shared" si="222"/>
        <v>914.6</v>
      </c>
      <c r="O435" s="10">
        <f t="shared" si="222"/>
        <v>0</v>
      </c>
      <c r="P435" s="10">
        <f t="shared" si="222"/>
        <v>914.6</v>
      </c>
      <c r="Q435" s="10">
        <f>Q436</f>
        <v>0</v>
      </c>
      <c r="R435" s="27"/>
      <c r="S435" s="98"/>
    </row>
    <row r="436" spans="1:19" s="11" customFormat="1" ht="18.75">
      <c r="A436" s="47" t="s">
        <v>191</v>
      </c>
      <c r="B436" s="15" t="s">
        <v>133</v>
      </c>
      <c r="C436" s="15" t="s">
        <v>120</v>
      </c>
      <c r="D436" s="15" t="s">
        <v>465</v>
      </c>
      <c r="E436" s="15" t="s">
        <v>190</v>
      </c>
      <c r="F436" s="10">
        <f>G436+H436+I436</f>
        <v>914.6</v>
      </c>
      <c r="G436" s="10"/>
      <c r="H436" s="10">
        <v>914.6</v>
      </c>
      <c r="I436" s="10"/>
      <c r="J436" s="10">
        <f>K436+L436+M436</f>
        <v>914.6</v>
      </c>
      <c r="K436" s="10"/>
      <c r="L436" s="10">
        <v>914.6</v>
      </c>
      <c r="M436" s="10"/>
      <c r="N436" s="10">
        <f>O436+P436+Q436</f>
        <v>914.6</v>
      </c>
      <c r="O436" s="100"/>
      <c r="P436" s="100">
        <v>914.6</v>
      </c>
      <c r="Q436" s="100"/>
      <c r="R436" s="27"/>
      <c r="S436" s="98"/>
    </row>
    <row r="437" spans="1:19" s="11" customFormat="1" ht="37.5">
      <c r="A437" s="47" t="s">
        <v>204</v>
      </c>
      <c r="B437" s="15" t="s">
        <v>133</v>
      </c>
      <c r="C437" s="15" t="s">
        <v>120</v>
      </c>
      <c r="D437" s="15" t="s">
        <v>269</v>
      </c>
      <c r="E437" s="15"/>
      <c r="F437" s="10">
        <f>F438</f>
        <v>7342.5</v>
      </c>
      <c r="G437" s="10">
        <f aca="true" t="shared" si="223" ref="G437:Q437">G438</f>
        <v>0</v>
      </c>
      <c r="H437" s="10">
        <f t="shared" si="223"/>
        <v>7342.5</v>
      </c>
      <c r="I437" s="10">
        <f t="shared" si="223"/>
        <v>0</v>
      </c>
      <c r="J437" s="10">
        <f t="shared" si="223"/>
        <v>7424.200000000001</v>
      </c>
      <c r="K437" s="10">
        <f t="shared" si="223"/>
        <v>0</v>
      </c>
      <c r="L437" s="10">
        <f t="shared" si="223"/>
        <v>7424.200000000001</v>
      </c>
      <c r="M437" s="10">
        <f t="shared" si="223"/>
        <v>0</v>
      </c>
      <c r="N437" s="10">
        <f t="shared" si="223"/>
        <v>7536.700000000001</v>
      </c>
      <c r="O437" s="10">
        <f t="shared" si="223"/>
        <v>0</v>
      </c>
      <c r="P437" s="10">
        <f t="shared" si="223"/>
        <v>7536.700000000001</v>
      </c>
      <c r="Q437" s="10">
        <f t="shared" si="223"/>
        <v>0</v>
      </c>
      <c r="R437" s="27"/>
      <c r="S437" s="98"/>
    </row>
    <row r="438" spans="1:19" s="11" customFormat="1" ht="18.75">
      <c r="A438" s="47" t="s">
        <v>60</v>
      </c>
      <c r="B438" s="15" t="s">
        <v>133</v>
      </c>
      <c r="C438" s="15" t="s">
        <v>120</v>
      </c>
      <c r="D438" s="15" t="s">
        <v>270</v>
      </c>
      <c r="E438" s="15"/>
      <c r="F438" s="10">
        <f>F439+F441</f>
        <v>7342.5</v>
      </c>
      <c r="G438" s="10">
        <f aca="true" t="shared" si="224" ref="G438:Q438">G439+G441</f>
        <v>0</v>
      </c>
      <c r="H438" s="10">
        <f t="shared" si="224"/>
        <v>7342.5</v>
      </c>
      <c r="I438" s="10">
        <f t="shared" si="224"/>
        <v>0</v>
      </c>
      <c r="J438" s="10">
        <f t="shared" si="224"/>
        <v>7424.200000000001</v>
      </c>
      <c r="K438" s="10">
        <f t="shared" si="224"/>
        <v>0</v>
      </c>
      <c r="L438" s="10">
        <f t="shared" si="224"/>
        <v>7424.200000000001</v>
      </c>
      <c r="M438" s="10">
        <f t="shared" si="224"/>
        <v>0</v>
      </c>
      <c r="N438" s="10">
        <f t="shared" si="224"/>
        <v>7536.700000000001</v>
      </c>
      <c r="O438" s="10">
        <f t="shared" si="224"/>
        <v>0</v>
      </c>
      <c r="P438" s="10">
        <f t="shared" si="224"/>
        <v>7536.700000000001</v>
      </c>
      <c r="Q438" s="10">
        <f t="shared" si="224"/>
        <v>0</v>
      </c>
      <c r="R438" s="27"/>
      <c r="S438" s="98"/>
    </row>
    <row r="439" spans="1:19" s="11" customFormat="1" ht="18.75">
      <c r="A439" s="47" t="s">
        <v>192</v>
      </c>
      <c r="B439" s="15" t="s">
        <v>133</v>
      </c>
      <c r="C439" s="15" t="s">
        <v>120</v>
      </c>
      <c r="D439" s="15" t="s">
        <v>271</v>
      </c>
      <c r="E439" s="15"/>
      <c r="F439" s="10">
        <f>F440</f>
        <v>5772.1</v>
      </c>
      <c r="G439" s="10">
        <f aca="true" t="shared" si="225" ref="G439:Q439">G440</f>
        <v>0</v>
      </c>
      <c r="H439" s="10">
        <f t="shared" si="225"/>
        <v>5772.1</v>
      </c>
      <c r="I439" s="10">
        <f t="shared" si="225"/>
        <v>0</v>
      </c>
      <c r="J439" s="10">
        <f t="shared" si="225"/>
        <v>5853.8</v>
      </c>
      <c r="K439" s="10">
        <f t="shared" si="225"/>
        <v>0</v>
      </c>
      <c r="L439" s="10">
        <f t="shared" si="225"/>
        <v>5853.8</v>
      </c>
      <c r="M439" s="10">
        <f t="shared" si="225"/>
        <v>0</v>
      </c>
      <c r="N439" s="10">
        <f t="shared" si="225"/>
        <v>5966.3</v>
      </c>
      <c r="O439" s="10">
        <f t="shared" si="225"/>
        <v>0</v>
      </c>
      <c r="P439" s="10">
        <f t="shared" si="225"/>
        <v>5966.3</v>
      </c>
      <c r="Q439" s="10">
        <f t="shared" si="225"/>
        <v>0</v>
      </c>
      <c r="R439" s="27"/>
      <c r="S439" s="98"/>
    </row>
    <row r="440" spans="1:19" s="11" customFormat="1" ht="18.75">
      <c r="A440" s="47" t="s">
        <v>191</v>
      </c>
      <c r="B440" s="15" t="s">
        <v>133</v>
      </c>
      <c r="C440" s="15" t="s">
        <v>120</v>
      </c>
      <c r="D440" s="15" t="s">
        <v>271</v>
      </c>
      <c r="E440" s="15" t="s">
        <v>190</v>
      </c>
      <c r="F440" s="10">
        <f>G440+H440+I440</f>
        <v>5772.1</v>
      </c>
      <c r="G440" s="10"/>
      <c r="H440" s="10">
        <v>5772.1</v>
      </c>
      <c r="I440" s="10"/>
      <c r="J440" s="10">
        <f>K440+L440+M440</f>
        <v>5853.8</v>
      </c>
      <c r="K440" s="10"/>
      <c r="L440" s="10">
        <v>5853.8</v>
      </c>
      <c r="M440" s="10"/>
      <c r="N440" s="10">
        <f>O440+P440+Q440</f>
        <v>5966.3</v>
      </c>
      <c r="O440" s="100"/>
      <c r="P440" s="100">
        <v>5966.3</v>
      </c>
      <c r="Q440" s="100"/>
      <c r="R440" s="27"/>
      <c r="S440" s="98"/>
    </row>
    <row r="441" spans="1:19" s="11" customFormat="1" ht="56.25">
      <c r="A441" s="47" t="s">
        <v>460</v>
      </c>
      <c r="B441" s="15" t="s">
        <v>133</v>
      </c>
      <c r="C441" s="15" t="s">
        <v>120</v>
      </c>
      <c r="D441" s="15" t="s">
        <v>466</v>
      </c>
      <c r="E441" s="15"/>
      <c r="F441" s="10">
        <f>F442</f>
        <v>1570.4</v>
      </c>
      <c r="G441" s="10">
        <f aca="true" t="shared" si="226" ref="G441:Q441">G442</f>
        <v>0</v>
      </c>
      <c r="H441" s="10">
        <f t="shared" si="226"/>
        <v>1570.4</v>
      </c>
      <c r="I441" s="10">
        <f t="shared" si="226"/>
        <v>0</v>
      </c>
      <c r="J441" s="10">
        <f t="shared" si="226"/>
        <v>1570.4</v>
      </c>
      <c r="K441" s="10">
        <f t="shared" si="226"/>
        <v>0</v>
      </c>
      <c r="L441" s="10">
        <f t="shared" si="226"/>
        <v>1570.4</v>
      </c>
      <c r="M441" s="10">
        <f t="shared" si="226"/>
        <v>0</v>
      </c>
      <c r="N441" s="10">
        <f t="shared" si="226"/>
        <v>1570.4</v>
      </c>
      <c r="O441" s="10">
        <f t="shared" si="226"/>
        <v>0</v>
      </c>
      <c r="P441" s="10">
        <f t="shared" si="226"/>
        <v>1570.4</v>
      </c>
      <c r="Q441" s="10">
        <f t="shared" si="226"/>
        <v>0</v>
      </c>
      <c r="R441" s="27"/>
      <c r="S441" s="98"/>
    </row>
    <row r="442" spans="1:19" s="11" customFormat="1" ht="18.75">
      <c r="A442" s="47" t="s">
        <v>191</v>
      </c>
      <c r="B442" s="15" t="s">
        <v>133</v>
      </c>
      <c r="C442" s="15" t="s">
        <v>120</v>
      </c>
      <c r="D442" s="15" t="s">
        <v>466</v>
      </c>
      <c r="E442" s="15" t="s">
        <v>190</v>
      </c>
      <c r="F442" s="10">
        <f>G442+H442+I442</f>
        <v>1570.4</v>
      </c>
      <c r="G442" s="10"/>
      <c r="H442" s="10">
        <v>1570.4</v>
      </c>
      <c r="I442" s="10">
        <v>0</v>
      </c>
      <c r="J442" s="10">
        <f>K442+L442+M442</f>
        <v>1570.4</v>
      </c>
      <c r="K442" s="10"/>
      <c r="L442" s="10">
        <v>1570.4</v>
      </c>
      <c r="M442" s="10"/>
      <c r="N442" s="10">
        <f>O442+P442+Q442</f>
        <v>1570.4</v>
      </c>
      <c r="O442" s="100"/>
      <c r="P442" s="100">
        <v>1570.4</v>
      </c>
      <c r="Q442" s="100"/>
      <c r="R442" s="27"/>
      <c r="S442" s="98"/>
    </row>
    <row r="443" spans="1:19" s="11" customFormat="1" ht="37.5">
      <c r="A443" s="47" t="s">
        <v>193</v>
      </c>
      <c r="B443" s="15" t="s">
        <v>133</v>
      </c>
      <c r="C443" s="15" t="s">
        <v>120</v>
      </c>
      <c r="D443" s="15" t="s">
        <v>272</v>
      </c>
      <c r="E443" s="15"/>
      <c r="F443" s="10">
        <f>F444</f>
        <v>15626.1</v>
      </c>
      <c r="G443" s="10">
        <f aca="true" t="shared" si="227" ref="G443:Q443">G444</f>
        <v>1712.5</v>
      </c>
      <c r="H443" s="10">
        <f t="shared" si="227"/>
        <v>13913.6</v>
      </c>
      <c r="I443" s="10">
        <f t="shared" si="227"/>
        <v>0</v>
      </c>
      <c r="J443" s="10">
        <f t="shared" si="227"/>
        <v>16121.800000000001</v>
      </c>
      <c r="K443" s="10">
        <f t="shared" si="227"/>
        <v>1712.5</v>
      </c>
      <c r="L443" s="10">
        <f>L444</f>
        <v>14409.300000000001</v>
      </c>
      <c r="M443" s="10">
        <f t="shared" si="227"/>
        <v>0</v>
      </c>
      <c r="N443" s="10">
        <f t="shared" si="227"/>
        <v>16327.900000000001</v>
      </c>
      <c r="O443" s="10">
        <f t="shared" si="227"/>
        <v>1712.5</v>
      </c>
      <c r="P443" s="10">
        <f t="shared" si="227"/>
        <v>14615.400000000001</v>
      </c>
      <c r="Q443" s="10">
        <f t="shared" si="227"/>
        <v>0</v>
      </c>
      <c r="R443" s="27"/>
      <c r="S443" s="98"/>
    </row>
    <row r="444" spans="1:19" s="11" customFormat="1" ht="23.25" customHeight="1">
      <c r="A444" s="47" t="s">
        <v>21</v>
      </c>
      <c r="B444" s="15" t="s">
        <v>133</v>
      </c>
      <c r="C444" s="15" t="s">
        <v>120</v>
      </c>
      <c r="D444" s="15" t="s">
        <v>273</v>
      </c>
      <c r="E444" s="15"/>
      <c r="F444" s="10">
        <f>F445+F449+F451+F453</f>
        <v>15626.1</v>
      </c>
      <c r="G444" s="10">
        <f aca="true" t="shared" si="228" ref="G444:Q444">G445+G449+G451+G453</f>
        <v>1712.5</v>
      </c>
      <c r="H444" s="10">
        <f t="shared" si="228"/>
        <v>13913.6</v>
      </c>
      <c r="I444" s="10">
        <f t="shared" si="228"/>
        <v>0</v>
      </c>
      <c r="J444" s="10">
        <f t="shared" si="228"/>
        <v>16121.800000000001</v>
      </c>
      <c r="K444" s="10">
        <f t="shared" si="228"/>
        <v>1712.5</v>
      </c>
      <c r="L444" s="10">
        <f t="shared" si="228"/>
        <v>14409.300000000001</v>
      </c>
      <c r="M444" s="10">
        <f t="shared" si="228"/>
        <v>0</v>
      </c>
      <c r="N444" s="10">
        <f t="shared" si="228"/>
        <v>16327.900000000001</v>
      </c>
      <c r="O444" s="10">
        <f t="shared" si="228"/>
        <v>1712.5</v>
      </c>
      <c r="P444" s="10">
        <f t="shared" si="228"/>
        <v>14615.400000000001</v>
      </c>
      <c r="Q444" s="10">
        <f t="shared" si="228"/>
        <v>0</v>
      </c>
      <c r="R444" s="27"/>
      <c r="S444" s="98"/>
    </row>
    <row r="445" spans="1:19" s="11" customFormat="1" ht="18.75">
      <c r="A445" s="47" t="s">
        <v>135</v>
      </c>
      <c r="B445" s="15" t="s">
        <v>133</v>
      </c>
      <c r="C445" s="15" t="s">
        <v>120</v>
      </c>
      <c r="D445" s="15" t="s">
        <v>274</v>
      </c>
      <c r="E445" s="15"/>
      <c r="F445" s="10">
        <f>F446+F447+F448</f>
        <v>11016</v>
      </c>
      <c r="G445" s="10">
        <f aca="true" t="shared" si="229" ref="G445:Q445">G446+G447+G448</f>
        <v>0</v>
      </c>
      <c r="H445" s="10">
        <f t="shared" si="229"/>
        <v>11016</v>
      </c>
      <c r="I445" s="10">
        <f t="shared" si="229"/>
        <v>0</v>
      </c>
      <c r="J445" s="10">
        <f t="shared" si="229"/>
        <v>11511.7</v>
      </c>
      <c r="K445" s="10">
        <f t="shared" si="229"/>
        <v>0</v>
      </c>
      <c r="L445" s="10">
        <f t="shared" si="229"/>
        <v>11511.7</v>
      </c>
      <c r="M445" s="10">
        <f t="shared" si="229"/>
        <v>0</v>
      </c>
      <c r="N445" s="10">
        <f t="shared" si="229"/>
        <v>11717.800000000001</v>
      </c>
      <c r="O445" s="10">
        <f t="shared" si="229"/>
        <v>0</v>
      </c>
      <c r="P445" s="10">
        <f t="shared" si="229"/>
        <v>11717.800000000001</v>
      </c>
      <c r="Q445" s="10">
        <f t="shared" si="229"/>
        <v>0</v>
      </c>
      <c r="R445" s="27"/>
      <c r="S445" s="98"/>
    </row>
    <row r="446" spans="1:19" s="11" customFormat="1" ht="18.75">
      <c r="A446" s="47" t="s">
        <v>179</v>
      </c>
      <c r="B446" s="15" t="s">
        <v>133</v>
      </c>
      <c r="C446" s="15" t="s">
        <v>120</v>
      </c>
      <c r="D446" s="15" t="s">
        <v>274</v>
      </c>
      <c r="E446" s="15" t="s">
        <v>152</v>
      </c>
      <c r="F446" s="10">
        <f>G446+H446+I446</f>
        <v>9098.8</v>
      </c>
      <c r="G446" s="10"/>
      <c r="H446" s="10">
        <v>9098.8</v>
      </c>
      <c r="I446" s="10"/>
      <c r="J446" s="10">
        <f>K446+L446+M446</f>
        <v>9841.6</v>
      </c>
      <c r="K446" s="10"/>
      <c r="L446" s="10">
        <v>9841.6</v>
      </c>
      <c r="M446" s="10"/>
      <c r="N446" s="10">
        <f>O446+P446+Q446</f>
        <v>10047.7</v>
      </c>
      <c r="O446" s="100"/>
      <c r="P446" s="100">
        <v>10047.7</v>
      </c>
      <c r="Q446" s="100"/>
      <c r="R446" s="27"/>
      <c r="S446" s="98"/>
    </row>
    <row r="447" spans="1:19" s="11" customFormat="1" ht="37.5">
      <c r="A447" s="47" t="s">
        <v>92</v>
      </c>
      <c r="B447" s="15" t="s">
        <v>133</v>
      </c>
      <c r="C447" s="15" t="s">
        <v>120</v>
      </c>
      <c r="D447" s="15" t="s">
        <v>274</v>
      </c>
      <c r="E447" s="15" t="s">
        <v>177</v>
      </c>
      <c r="F447" s="10">
        <f>G447+H447+I447</f>
        <v>1892.2</v>
      </c>
      <c r="G447" s="10"/>
      <c r="H447" s="10">
        <v>1892.2</v>
      </c>
      <c r="I447" s="10"/>
      <c r="J447" s="10">
        <f>K447+L447+M447</f>
        <v>1645.1</v>
      </c>
      <c r="K447" s="10"/>
      <c r="L447" s="10">
        <v>1645.1</v>
      </c>
      <c r="M447" s="10"/>
      <c r="N447" s="10">
        <f>O447+P447+Q447</f>
        <v>1645.1</v>
      </c>
      <c r="O447" s="100"/>
      <c r="P447" s="100">
        <v>1645.1</v>
      </c>
      <c r="Q447" s="100"/>
      <c r="R447" s="27"/>
      <c r="S447" s="98"/>
    </row>
    <row r="448" spans="1:19" s="11" customFormat="1" ht="18.75">
      <c r="A448" s="47" t="s">
        <v>175</v>
      </c>
      <c r="B448" s="15" t="s">
        <v>133</v>
      </c>
      <c r="C448" s="15" t="s">
        <v>120</v>
      </c>
      <c r="D448" s="15" t="s">
        <v>274</v>
      </c>
      <c r="E448" s="15" t="s">
        <v>176</v>
      </c>
      <c r="F448" s="10">
        <f>G448+H448+I448</f>
        <v>25</v>
      </c>
      <c r="G448" s="10"/>
      <c r="H448" s="10">
        <v>25</v>
      </c>
      <c r="I448" s="10"/>
      <c r="J448" s="10">
        <f>K448+L448+M448</f>
        <v>25</v>
      </c>
      <c r="K448" s="10"/>
      <c r="L448" s="10">
        <v>25</v>
      </c>
      <c r="M448" s="10"/>
      <c r="N448" s="10">
        <f>O448+P448+Q448</f>
        <v>25</v>
      </c>
      <c r="O448" s="100"/>
      <c r="P448" s="100">
        <v>25</v>
      </c>
      <c r="Q448" s="100"/>
      <c r="R448" s="27"/>
      <c r="S448" s="98"/>
    </row>
    <row r="449" spans="1:19" s="11" customFormat="1" ht="56.25">
      <c r="A449" s="47" t="s">
        <v>460</v>
      </c>
      <c r="B449" s="15" t="s">
        <v>133</v>
      </c>
      <c r="C449" s="15" t="s">
        <v>120</v>
      </c>
      <c r="D449" s="15" t="s">
        <v>467</v>
      </c>
      <c r="E449" s="15"/>
      <c r="F449" s="10">
        <f>F450</f>
        <v>2803.4</v>
      </c>
      <c r="G449" s="10">
        <f aca="true" t="shared" si="230" ref="G449:Q449">G450</f>
        <v>0</v>
      </c>
      <c r="H449" s="10">
        <f t="shared" si="230"/>
        <v>2803.4</v>
      </c>
      <c r="I449" s="10">
        <f t="shared" si="230"/>
        <v>0</v>
      </c>
      <c r="J449" s="10">
        <f t="shared" si="230"/>
        <v>2803.4</v>
      </c>
      <c r="K449" s="10">
        <f t="shared" si="230"/>
        <v>0</v>
      </c>
      <c r="L449" s="10">
        <f t="shared" si="230"/>
        <v>2803.4</v>
      </c>
      <c r="M449" s="10">
        <f t="shared" si="230"/>
        <v>0</v>
      </c>
      <c r="N449" s="10">
        <f t="shared" si="230"/>
        <v>2803.4</v>
      </c>
      <c r="O449" s="10">
        <f t="shared" si="230"/>
        <v>0</v>
      </c>
      <c r="P449" s="10">
        <f t="shared" si="230"/>
        <v>2803.4</v>
      </c>
      <c r="Q449" s="10">
        <f t="shared" si="230"/>
        <v>0</v>
      </c>
      <c r="R449" s="27"/>
      <c r="S449" s="98"/>
    </row>
    <row r="450" spans="1:19" s="11" customFormat="1" ht="18.75">
      <c r="A450" s="47" t="s">
        <v>179</v>
      </c>
      <c r="B450" s="15" t="s">
        <v>133</v>
      </c>
      <c r="C450" s="15" t="s">
        <v>120</v>
      </c>
      <c r="D450" s="15" t="s">
        <v>467</v>
      </c>
      <c r="E450" s="15" t="s">
        <v>152</v>
      </c>
      <c r="F450" s="10">
        <f>G450+H450+I450</f>
        <v>2803.4</v>
      </c>
      <c r="G450" s="10"/>
      <c r="H450" s="10">
        <v>2803.4</v>
      </c>
      <c r="I450" s="10"/>
      <c r="J450" s="10">
        <f>K450+L450+M450</f>
        <v>2803.4</v>
      </c>
      <c r="K450" s="10"/>
      <c r="L450" s="10">
        <v>2803.4</v>
      </c>
      <c r="M450" s="10"/>
      <c r="N450" s="10">
        <f>O450+P450+Q450</f>
        <v>2803.4</v>
      </c>
      <c r="O450" s="100"/>
      <c r="P450" s="100">
        <v>2803.4</v>
      </c>
      <c r="Q450" s="100"/>
      <c r="R450" s="27"/>
      <c r="S450" s="98"/>
    </row>
    <row r="451" spans="1:19" s="11" customFormat="1" ht="18.75">
      <c r="A451" s="47" t="s">
        <v>435</v>
      </c>
      <c r="B451" s="15" t="s">
        <v>133</v>
      </c>
      <c r="C451" s="15" t="s">
        <v>120</v>
      </c>
      <c r="D451" s="15" t="s">
        <v>434</v>
      </c>
      <c r="E451" s="15"/>
      <c r="F451" s="10">
        <f>F452</f>
        <v>340</v>
      </c>
      <c r="G451" s="10">
        <f aca="true" t="shared" si="231" ref="G451:Q451">G452</f>
        <v>340</v>
      </c>
      <c r="H451" s="10">
        <f t="shared" si="231"/>
        <v>0</v>
      </c>
      <c r="I451" s="10">
        <f t="shared" si="231"/>
        <v>0</v>
      </c>
      <c r="J451" s="10">
        <f t="shared" si="231"/>
        <v>340</v>
      </c>
      <c r="K451" s="10">
        <f t="shared" si="231"/>
        <v>340</v>
      </c>
      <c r="L451" s="10">
        <f t="shared" si="231"/>
        <v>0</v>
      </c>
      <c r="M451" s="10">
        <f t="shared" si="231"/>
        <v>0</v>
      </c>
      <c r="N451" s="10">
        <f t="shared" si="231"/>
        <v>340</v>
      </c>
      <c r="O451" s="10">
        <f t="shared" si="231"/>
        <v>340</v>
      </c>
      <c r="P451" s="10">
        <f t="shared" si="231"/>
        <v>0</v>
      </c>
      <c r="Q451" s="10">
        <f t="shared" si="231"/>
        <v>0</v>
      </c>
      <c r="R451" s="27"/>
      <c r="S451" s="98"/>
    </row>
    <row r="452" spans="1:19" s="11" customFormat="1" ht="37.5">
      <c r="A452" s="47" t="s">
        <v>92</v>
      </c>
      <c r="B452" s="15" t="s">
        <v>133</v>
      </c>
      <c r="C452" s="15" t="s">
        <v>120</v>
      </c>
      <c r="D452" s="15" t="s">
        <v>434</v>
      </c>
      <c r="E452" s="15" t="s">
        <v>177</v>
      </c>
      <c r="F452" s="10">
        <f>G452+H452+I452</f>
        <v>340</v>
      </c>
      <c r="G452" s="10">
        <v>340</v>
      </c>
      <c r="H452" s="10"/>
      <c r="I452" s="10"/>
      <c r="J452" s="10">
        <f>K452+L452+M452</f>
        <v>340</v>
      </c>
      <c r="K452" s="10">
        <v>340</v>
      </c>
      <c r="L452" s="10"/>
      <c r="M452" s="10"/>
      <c r="N452" s="10">
        <f>O452+P452+Q452</f>
        <v>340</v>
      </c>
      <c r="O452" s="100">
        <v>340</v>
      </c>
      <c r="P452" s="100"/>
      <c r="Q452" s="100"/>
      <c r="R452" s="27"/>
      <c r="S452" s="98"/>
    </row>
    <row r="453" spans="1:19" s="11" customFormat="1" ht="37.5">
      <c r="A453" s="47" t="s">
        <v>510</v>
      </c>
      <c r="B453" s="15" t="s">
        <v>133</v>
      </c>
      <c r="C453" s="15" t="s">
        <v>120</v>
      </c>
      <c r="D453" s="15" t="s">
        <v>522</v>
      </c>
      <c r="E453" s="15"/>
      <c r="F453" s="10">
        <f>F454</f>
        <v>1466.7</v>
      </c>
      <c r="G453" s="10">
        <f aca="true" t="shared" si="232" ref="G453:Q453">G454</f>
        <v>1372.5</v>
      </c>
      <c r="H453" s="10">
        <f t="shared" si="232"/>
        <v>94.2</v>
      </c>
      <c r="I453" s="10">
        <f t="shared" si="232"/>
        <v>0</v>
      </c>
      <c r="J453" s="10">
        <f t="shared" si="232"/>
        <v>1466.7</v>
      </c>
      <c r="K453" s="10">
        <f t="shared" si="232"/>
        <v>1372.5</v>
      </c>
      <c r="L453" s="10">
        <f>L454</f>
        <v>94.2</v>
      </c>
      <c r="M453" s="10">
        <f t="shared" si="232"/>
        <v>0</v>
      </c>
      <c r="N453" s="10">
        <f t="shared" si="232"/>
        <v>1466.7</v>
      </c>
      <c r="O453" s="10">
        <f t="shared" si="232"/>
        <v>1372.5</v>
      </c>
      <c r="P453" s="10">
        <f t="shared" si="232"/>
        <v>94.2</v>
      </c>
      <c r="Q453" s="10">
        <f t="shared" si="232"/>
        <v>0</v>
      </c>
      <c r="R453" s="27"/>
      <c r="S453" s="98"/>
    </row>
    <row r="454" spans="1:19" s="11" customFormat="1" ht="37.5">
      <c r="A454" s="47" t="s">
        <v>92</v>
      </c>
      <c r="B454" s="15" t="s">
        <v>133</v>
      </c>
      <c r="C454" s="15" t="s">
        <v>120</v>
      </c>
      <c r="D454" s="15" t="s">
        <v>523</v>
      </c>
      <c r="E454" s="15" t="s">
        <v>177</v>
      </c>
      <c r="F454" s="10">
        <f>G454+H454+I454</f>
        <v>1466.7</v>
      </c>
      <c r="G454" s="10">
        <v>1372.5</v>
      </c>
      <c r="H454" s="10">
        <v>94.2</v>
      </c>
      <c r="I454" s="10"/>
      <c r="J454" s="10">
        <f>K454+L454+M454</f>
        <v>1466.7</v>
      </c>
      <c r="K454" s="102">
        <v>1372.5</v>
      </c>
      <c r="L454" s="10">
        <v>94.2</v>
      </c>
      <c r="M454" s="10"/>
      <c r="N454" s="10">
        <f>O454+P454+Q454</f>
        <v>1466.7</v>
      </c>
      <c r="O454" s="102">
        <v>1372.5</v>
      </c>
      <c r="P454" s="102">
        <v>94.2</v>
      </c>
      <c r="Q454" s="102"/>
      <c r="R454" s="27"/>
      <c r="S454" s="98"/>
    </row>
    <row r="455" spans="1:19" s="11" customFormat="1" ht="37.5">
      <c r="A455" s="47" t="s">
        <v>419</v>
      </c>
      <c r="B455" s="15" t="s">
        <v>133</v>
      </c>
      <c r="C455" s="15" t="s">
        <v>120</v>
      </c>
      <c r="D455" s="15" t="s">
        <v>275</v>
      </c>
      <c r="E455" s="15"/>
      <c r="F455" s="10">
        <f>F456</f>
        <v>3741.6</v>
      </c>
      <c r="G455" s="10">
        <f aca="true" t="shared" si="233" ref="G455:Q455">G456</f>
        <v>0</v>
      </c>
      <c r="H455" s="10">
        <f t="shared" si="233"/>
        <v>3741.6</v>
      </c>
      <c r="I455" s="10">
        <f t="shared" si="233"/>
        <v>0</v>
      </c>
      <c r="J455" s="10">
        <f t="shared" si="233"/>
        <v>3451.1</v>
      </c>
      <c r="K455" s="10">
        <f t="shared" si="233"/>
        <v>0</v>
      </c>
      <c r="L455" s="10">
        <f t="shared" si="233"/>
        <v>3451.1</v>
      </c>
      <c r="M455" s="10">
        <f t="shared" si="233"/>
        <v>0</v>
      </c>
      <c r="N455" s="10">
        <f t="shared" si="233"/>
        <v>3505</v>
      </c>
      <c r="O455" s="10">
        <f t="shared" si="233"/>
        <v>0</v>
      </c>
      <c r="P455" s="10">
        <f t="shared" si="233"/>
        <v>3505</v>
      </c>
      <c r="Q455" s="10">
        <f t="shared" si="233"/>
        <v>0</v>
      </c>
      <c r="R455" s="27"/>
      <c r="S455" s="98"/>
    </row>
    <row r="456" spans="1:19" s="11" customFormat="1" ht="37.5">
      <c r="A456" s="47" t="s">
        <v>377</v>
      </c>
      <c r="B456" s="15" t="s">
        <v>133</v>
      </c>
      <c r="C456" s="15" t="s">
        <v>120</v>
      </c>
      <c r="D456" s="15" t="s">
        <v>276</v>
      </c>
      <c r="E456" s="15"/>
      <c r="F456" s="10">
        <f>F457+F459</f>
        <v>3741.6</v>
      </c>
      <c r="G456" s="10">
        <f aca="true" t="shared" si="234" ref="G456:Q456">G457+G459</f>
        <v>0</v>
      </c>
      <c r="H456" s="10">
        <f t="shared" si="234"/>
        <v>3741.6</v>
      </c>
      <c r="I456" s="10">
        <f t="shared" si="234"/>
        <v>0</v>
      </c>
      <c r="J456" s="10">
        <f t="shared" si="234"/>
        <v>3451.1</v>
      </c>
      <c r="K456" s="10">
        <f t="shared" si="234"/>
        <v>0</v>
      </c>
      <c r="L456" s="10">
        <f t="shared" si="234"/>
        <v>3451.1</v>
      </c>
      <c r="M456" s="10">
        <f t="shared" si="234"/>
        <v>0</v>
      </c>
      <c r="N456" s="10">
        <f t="shared" si="234"/>
        <v>3505</v>
      </c>
      <c r="O456" s="10">
        <f t="shared" si="234"/>
        <v>0</v>
      </c>
      <c r="P456" s="10">
        <f t="shared" si="234"/>
        <v>3505</v>
      </c>
      <c r="Q456" s="10">
        <f t="shared" si="234"/>
        <v>0</v>
      </c>
      <c r="R456" s="27"/>
      <c r="S456" s="98"/>
    </row>
    <row r="457" spans="1:19" s="11" customFormat="1" ht="18.75">
      <c r="A457" s="47" t="s">
        <v>376</v>
      </c>
      <c r="B457" s="15" t="s">
        <v>133</v>
      </c>
      <c r="C457" s="15" t="s">
        <v>120</v>
      </c>
      <c r="D457" s="15" t="s">
        <v>375</v>
      </c>
      <c r="E457" s="15"/>
      <c r="F457" s="10">
        <f>F458</f>
        <v>3131.1</v>
      </c>
      <c r="G457" s="10">
        <f aca="true" t="shared" si="235" ref="G457:Q457">G458</f>
        <v>0</v>
      </c>
      <c r="H457" s="10">
        <f t="shared" si="235"/>
        <v>3131.1</v>
      </c>
      <c r="I457" s="10">
        <f t="shared" si="235"/>
        <v>0</v>
      </c>
      <c r="J457" s="10">
        <f t="shared" si="235"/>
        <v>2840.6</v>
      </c>
      <c r="K457" s="10">
        <f t="shared" si="235"/>
        <v>0</v>
      </c>
      <c r="L457" s="10">
        <f t="shared" si="235"/>
        <v>2840.6</v>
      </c>
      <c r="M457" s="10">
        <f t="shared" si="235"/>
        <v>0</v>
      </c>
      <c r="N457" s="10">
        <f t="shared" si="235"/>
        <v>2894.5</v>
      </c>
      <c r="O457" s="10">
        <f t="shared" si="235"/>
        <v>0</v>
      </c>
      <c r="P457" s="10">
        <f t="shared" si="235"/>
        <v>2894.5</v>
      </c>
      <c r="Q457" s="10">
        <f t="shared" si="235"/>
        <v>0</v>
      </c>
      <c r="R457" s="27"/>
      <c r="S457" s="98"/>
    </row>
    <row r="458" spans="1:19" s="11" customFormat="1" ht="18.75">
      <c r="A458" s="47" t="s">
        <v>191</v>
      </c>
      <c r="B458" s="15" t="s">
        <v>133</v>
      </c>
      <c r="C458" s="15" t="s">
        <v>120</v>
      </c>
      <c r="D458" s="15" t="s">
        <v>375</v>
      </c>
      <c r="E458" s="15" t="s">
        <v>190</v>
      </c>
      <c r="F458" s="10">
        <f>G458+H458+I458</f>
        <v>3131.1</v>
      </c>
      <c r="G458" s="10"/>
      <c r="H458" s="10">
        <v>3131.1</v>
      </c>
      <c r="I458" s="10"/>
      <c r="J458" s="10">
        <f>K458+L458+M458</f>
        <v>2840.6</v>
      </c>
      <c r="K458" s="10"/>
      <c r="L458" s="10">
        <v>2840.6</v>
      </c>
      <c r="M458" s="10"/>
      <c r="N458" s="10">
        <f>O458+P458+Q458</f>
        <v>2894.5</v>
      </c>
      <c r="O458" s="100"/>
      <c r="P458" s="100">
        <v>2894.5</v>
      </c>
      <c r="Q458" s="100"/>
      <c r="R458" s="27"/>
      <c r="S458" s="98"/>
    </row>
    <row r="459" spans="1:19" s="11" customFormat="1" ht="56.25">
      <c r="A459" s="47" t="s">
        <v>460</v>
      </c>
      <c r="B459" s="15" t="s">
        <v>133</v>
      </c>
      <c r="C459" s="15" t="s">
        <v>120</v>
      </c>
      <c r="D459" s="15" t="s">
        <v>468</v>
      </c>
      <c r="E459" s="15"/>
      <c r="F459" s="10">
        <f>F460</f>
        <v>610.5</v>
      </c>
      <c r="G459" s="10">
        <f aca="true" t="shared" si="236" ref="G459:Q459">G460</f>
        <v>0</v>
      </c>
      <c r="H459" s="10">
        <f t="shared" si="236"/>
        <v>610.5</v>
      </c>
      <c r="I459" s="10">
        <f t="shared" si="236"/>
        <v>0</v>
      </c>
      <c r="J459" s="10">
        <f t="shared" si="236"/>
        <v>610.5</v>
      </c>
      <c r="K459" s="10">
        <f t="shared" si="236"/>
        <v>0</v>
      </c>
      <c r="L459" s="10">
        <f t="shared" si="236"/>
        <v>610.5</v>
      </c>
      <c r="M459" s="10">
        <f t="shared" si="236"/>
        <v>0</v>
      </c>
      <c r="N459" s="10">
        <f t="shared" si="236"/>
        <v>610.5</v>
      </c>
      <c r="O459" s="10">
        <f t="shared" si="236"/>
        <v>0</v>
      </c>
      <c r="P459" s="10">
        <f t="shared" si="236"/>
        <v>610.5</v>
      </c>
      <c r="Q459" s="10">
        <f t="shared" si="236"/>
        <v>0</v>
      </c>
      <c r="R459" s="27"/>
      <c r="S459" s="98"/>
    </row>
    <row r="460" spans="1:19" s="11" customFormat="1" ht="18.75">
      <c r="A460" s="47" t="s">
        <v>191</v>
      </c>
      <c r="B460" s="15" t="s">
        <v>133</v>
      </c>
      <c r="C460" s="15" t="s">
        <v>120</v>
      </c>
      <c r="D460" s="15" t="s">
        <v>468</v>
      </c>
      <c r="E460" s="15" t="s">
        <v>190</v>
      </c>
      <c r="F460" s="10">
        <f>G460+H460+I460</f>
        <v>610.5</v>
      </c>
      <c r="G460" s="10"/>
      <c r="H460" s="10">
        <v>610.5</v>
      </c>
      <c r="I460" s="10"/>
      <c r="J460" s="10">
        <f>K460+L460+M460</f>
        <v>610.5</v>
      </c>
      <c r="K460" s="10"/>
      <c r="L460" s="10">
        <v>610.5</v>
      </c>
      <c r="M460" s="10"/>
      <c r="N460" s="10">
        <f>O460+P460+Q460</f>
        <v>610.5</v>
      </c>
      <c r="O460" s="100"/>
      <c r="P460" s="100">
        <v>610.5</v>
      </c>
      <c r="Q460" s="100"/>
      <c r="R460" s="27"/>
      <c r="S460" s="98"/>
    </row>
    <row r="461" spans="1:19" s="11" customFormat="1" ht="18.75">
      <c r="A461" s="48" t="s">
        <v>161</v>
      </c>
      <c r="B461" s="12" t="s">
        <v>133</v>
      </c>
      <c r="C461" s="12" t="s">
        <v>121</v>
      </c>
      <c r="D461" s="12"/>
      <c r="E461" s="12"/>
      <c r="F461" s="13">
        <f>F463+F475</f>
        <v>4061.5999999999995</v>
      </c>
      <c r="G461" s="13">
        <f aca="true" t="shared" si="237" ref="G461:Q461">G463+G475</f>
        <v>0</v>
      </c>
      <c r="H461" s="13">
        <f t="shared" si="237"/>
        <v>4061.5999999999995</v>
      </c>
      <c r="I461" s="13">
        <f t="shared" si="237"/>
        <v>0</v>
      </c>
      <c r="J461" s="13">
        <f t="shared" si="237"/>
        <v>4061.5999999999995</v>
      </c>
      <c r="K461" s="13">
        <f t="shared" si="237"/>
        <v>0</v>
      </c>
      <c r="L461" s="13">
        <f t="shared" si="237"/>
        <v>4061.5999999999995</v>
      </c>
      <c r="M461" s="13">
        <f t="shared" si="237"/>
        <v>0</v>
      </c>
      <c r="N461" s="13">
        <f t="shared" si="237"/>
        <v>4061.5999999999995</v>
      </c>
      <c r="O461" s="13">
        <f t="shared" si="237"/>
        <v>0</v>
      </c>
      <c r="P461" s="13">
        <f t="shared" si="237"/>
        <v>4061.5999999999995</v>
      </c>
      <c r="Q461" s="13">
        <f t="shared" si="237"/>
        <v>0</v>
      </c>
      <c r="R461" s="27"/>
      <c r="S461" s="98"/>
    </row>
    <row r="462" spans="1:19" s="11" customFormat="1" ht="48" customHeight="1">
      <c r="A462" s="47" t="s">
        <v>641</v>
      </c>
      <c r="B462" s="15" t="s">
        <v>133</v>
      </c>
      <c r="C462" s="15" t="s">
        <v>121</v>
      </c>
      <c r="D462" s="15" t="s">
        <v>265</v>
      </c>
      <c r="E462" s="15"/>
      <c r="F462" s="10">
        <f>F463</f>
        <v>4054.5999999999995</v>
      </c>
      <c r="G462" s="10">
        <f aca="true" t="shared" si="238" ref="G462:Q462">G463</f>
        <v>0</v>
      </c>
      <c r="H462" s="10">
        <f t="shared" si="238"/>
        <v>4054.5999999999995</v>
      </c>
      <c r="I462" s="10">
        <f t="shared" si="238"/>
        <v>0</v>
      </c>
      <c r="J462" s="10">
        <f t="shared" si="238"/>
        <v>4054.5999999999995</v>
      </c>
      <c r="K462" s="10">
        <f t="shared" si="238"/>
        <v>0</v>
      </c>
      <c r="L462" s="10">
        <f t="shared" si="238"/>
        <v>4054.5999999999995</v>
      </c>
      <c r="M462" s="10">
        <f t="shared" si="238"/>
        <v>0</v>
      </c>
      <c r="N462" s="10">
        <f t="shared" si="238"/>
        <v>4054.5999999999995</v>
      </c>
      <c r="O462" s="10">
        <f t="shared" si="238"/>
        <v>0</v>
      </c>
      <c r="P462" s="10">
        <f t="shared" si="238"/>
        <v>4054.5999999999995</v>
      </c>
      <c r="Q462" s="10">
        <f t="shared" si="238"/>
        <v>0</v>
      </c>
      <c r="R462" s="27"/>
      <c r="S462" s="98"/>
    </row>
    <row r="463" spans="1:19" s="11" customFormat="1" ht="37.5">
      <c r="A463" s="47" t="s">
        <v>225</v>
      </c>
      <c r="B463" s="15" t="s">
        <v>133</v>
      </c>
      <c r="C463" s="15" t="s">
        <v>121</v>
      </c>
      <c r="D463" s="15" t="s">
        <v>372</v>
      </c>
      <c r="E463" s="15"/>
      <c r="F463" s="10">
        <f aca="true" t="shared" si="239" ref="F463:Q463">F464+F470</f>
        <v>4054.5999999999995</v>
      </c>
      <c r="G463" s="10">
        <f t="shared" si="239"/>
        <v>0</v>
      </c>
      <c r="H463" s="10">
        <f t="shared" si="239"/>
        <v>4054.5999999999995</v>
      </c>
      <c r="I463" s="10">
        <f t="shared" si="239"/>
        <v>0</v>
      </c>
      <c r="J463" s="10">
        <f t="shared" si="239"/>
        <v>4054.5999999999995</v>
      </c>
      <c r="K463" s="10">
        <f t="shared" si="239"/>
        <v>0</v>
      </c>
      <c r="L463" s="10">
        <f t="shared" si="239"/>
        <v>4054.5999999999995</v>
      </c>
      <c r="M463" s="10">
        <f t="shared" si="239"/>
        <v>0</v>
      </c>
      <c r="N463" s="10">
        <f t="shared" si="239"/>
        <v>4054.5999999999995</v>
      </c>
      <c r="O463" s="10">
        <f t="shared" si="239"/>
        <v>0</v>
      </c>
      <c r="P463" s="10">
        <f t="shared" si="239"/>
        <v>4054.5999999999995</v>
      </c>
      <c r="Q463" s="10">
        <f t="shared" si="239"/>
        <v>0</v>
      </c>
      <c r="R463" s="27"/>
      <c r="S463" s="98"/>
    </row>
    <row r="464" spans="1:19" s="11" customFormat="1" ht="56.25">
      <c r="A464" s="47" t="s">
        <v>337</v>
      </c>
      <c r="B464" s="15" t="s">
        <v>133</v>
      </c>
      <c r="C464" s="15" t="s">
        <v>121</v>
      </c>
      <c r="D464" s="15" t="s">
        <v>373</v>
      </c>
      <c r="E464" s="15"/>
      <c r="F464" s="10">
        <f aca="true" t="shared" si="240" ref="F464:Q464">F465+F468</f>
        <v>1144.7</v>
      </c>
      <c r="G464" s="10">
        <f t="shared" si="240"/>
        <v>0</v>
      </c>
      <c r="H464" s="10">
        <f t="shared" si="240"/>
        <v>1144.7</v>
      </c>
      <c r="I464" s="10">
        <f t="shared" si="240"/>
        <v>0</v>
      </c>
      <c r="J464" s="10">
        <f t="shared" si="240"/>
        <v>1144.7</v>
      </c>
      <c r="K464" s="10">
        <f t="shared" si="240"/>
        <v>0</v>
      </c>
      <c r="L464" s="10">
        <f t="shared" si="240"/>
        <v>1144.7</v>
      </c>
      <c r="M464" s="10">
        <f t="shared" si="240"/>
        <v>0</v>
      </c>
      <c r="N464" s="10">
        <f t="shared" si="240"/>
        <v>1144.7</v>
      </c>
      <c r="O464" s="10">
        <f t="shared" si="240"/>
        <v>0</v>
      </c>
      <c r="P464" s="10">
        <f t="shared" si="240"/>
        <v>1144.7</v>
      </c>
      <c r="Q464" s="10">
        <f t="shared" si="240"/>
        <v>0</v>
      </c>
      <c r="R464" s="27"/>
      <c r="S464" s="98"/>
    </row>
    <row r="465" spans="1:19" s="11" customFormat="1" ht="21.75" customHeight="1">
      <c r="A465" s="47" t="s">
        <v>189</v>
      </c>
      <c r="B465" s="15" t="s">
        <v>133</v>
      </c>
      <c r="C465" s="15" t="s">
        <v>121</v>
      </c>
      <c r="D465" s="15" t="s">
        <v>374</v>
      </c>
      <c r="E465" s="15"/>
      <c r="F465" s="10">
        <f>F466+F467</f>
        <v>890.2</v>
      </c>
      <c r="G465" s="10">
        <f aca="true" t="shared" si="241" ref="G465:Q465">G466+G467</f>
        <v>0</v>
      </c>
      <c r="H465" s="10">
        <f t="shared" si="241"/>
        <v>890.2</v>
      </c>
      <c r="I465" s="10">
        <f t="shared" si="241"/>
        <v>0</v>
      </c>
      <c r="J465" s="10">
        <f t="shared" si="241"/>
        <v>890.2</v>
      </c>
      <c r="K465" s="10">
        <f t="shared" si="241"/>
        <v>0</v>
      </c>
      <c r="L465" s="10">
        <f t="shared" si="241"/>
        <v>890.2</v>
      </c>
      <c r="M465" s="10">
        <f t="shared" si="241"/>
        <v>0</v>
      </c>
      <c r="N465" s="10">
        <f t="shared" si="241"/>
        <v>890.2</v>
      </c>
      <c r="O465" s="10">
        <f t="shared" si="241"/>
        <v>0</v>
      </c>
      <c r="P465" s="10">
        <f t="shared" si="241"/>
        <v>890.2</v>
      </c>
      <c r="Q465" s="10">
        <f t="shared" si="241"/>
        <v>0</v>
      </c>
      <c r="R465" s="27"/>
      <c r="S465" s="98"/>
    </row>
    <row r="466" spans="1:19" s="11" customFormat="1" ht="37.5">
      <c r="A466" s="47" t="s">
        <v>173</v>
      </c>
      <c r="B466" s="15" t="s">
        <v>133</v>
      </c>
      <c r="C466" s="15" t="s">
        <v>121</v>
      </c>
      <c r="D466" s="15" t="s">
        <v>374</v>
      </c>
      <c r="E466" s="15" t="s">
        <v>174</v>
      </c>
      <c r="F466" s="10">
        <f>G466+H466+I466</f>
        <v>824.5</v>
      </c>
      <c r="G466" s="10"/>
      <c r="H466" s="10">
        <v>824.5</v>
      </c>
      <c r="I466" s="10"/>
      <c r="J466" s="10">
        <f>K466+L466+M466</f>
        <v>824.5</v>
      </c>
      <c r="K466" s="10"/>
      <c r="L466" s="10">
        <v>824.5</v>
      </c>
      <c r="M466" s="10"/>
      <c r="N466" s="10">
        <f>O466+P466+Q466</f>
        <v>824.5</v>
      </c>
      <c r="O466" s="100"/>
      <c r="P466" s="10">
        <v>824.5</v>
      </c>
      <c r="Q466" s="100"/>
      <c r="R466" s="27"/>
      <c r="S466" s="98"/>
    </row>
    <row r="467" spans="1:19" s="11" customFormat="1" ht="37.5">
      <c r="A467" s="47" t="s">
        <v>92</v>
      </c>
      <c r="B467" s="15" t="s">
        <v>133</v>
      </c>
      <c r="C467" s="15" t="s">
        <v>121</v>
      </c>
      <c r="D467" s="15" t="s">
        <v>374</v>
      </c>
      <c r="E467" s="15" t="s">
        <v>177</v>
      </c>
      <c r="F467" s="10">
        <f>G467+H467+I467</f>
        <v>65.7</v>
      </c>
      <c r="G467" s="10"/>
      <c r="H467" s="10">
        <v>65.7</v>
      </c>
      <c r="I467" s="10"/>
      <c r="J467" s="10">
        <f>K467+L467+M467</f>
        <v>65.7</v>
      </c>
      <c r="K467" s="10"/>
      <c r="L467" s="10">
        <v>65.7</v>
      </c>
      <c r="M467" s="10"/>
      <c r="N467" s="10">
        <f>O467+P467+Q467</f>
        <v>65.7</v>
      </c>
      <c r="O467" s="100"/>
      <c r="P467" s="10">
        <v>65.7</v>
      </c>
      <c r="Q467" s="100"/>
      <c r="R467" s="27"/>
      <c r="S467" s="98"/>
    </row>
    <row r="468" spans="1:19" s="11" customFormat="1" ht="56.25">
      <c r="A468" s="47" t="s">
        <v>460</v>
      </c>
      <c r="B468" s="15" t="s">
        <v>133</v>
      </c>
      <c r="C468" s="15" t="s">
        <v>121</v>
      </c>
      <c r="D468" s="15" t="s">
        <v>472</v>
      </c>
      <c r="E468" s="15"/>
      <c r="F468" s="10">
        <f>F469</f>
        <v>254.5</v>
      </c>
      <c r="G468" s="10">
        <f aca="true" t="shared" si="242" ref="G468:Q468">G469</f>
        <v>0</v>
      </c>
      <c r="H468" s="10">
        <f t="shared" si="242"/>
        <v>254.5</v>
      </c>
      <c r="I468" s="10">
        <f t="shared" si="242"/>
        <v>0</v>
      </c>
      <c r="J468" s="10">
        <f t="shared" si="242"/>
        <v>254.5</v>
      </c>
      <c r="K468" s="10">
        <f t="shared" si="242"/>
        <v>0</v>
      </c>
      <c r="L468" s="10">
        <f t="shared" si="242"/>
        <v>254.5</v>
      </c>
      <c r="M468" s="10">
        <f t="shared" si="242"/>
        <v>0</v>
      </c>
      <c r="N468" s="10">
        <f t="shared" si="242"/>
        <v>254.5</v>
      </c>
      <c r="O468" s="10">
        <f t="shared" si="242"/>
        <v>0</v>
      </c>
      <c r="P468" s="10">
        <f t="shared" si="242"/>
        <v>254.5</v>
      </c>
      <c r="Q468" s="10">
        <f t="shared" si="242"/>
        <v>0</v>
      </c>
      <c r="R468" s="27"/>
      <c r="S468" s="98"/>
    </row>
    <row r="469" spans="1:19" s="11" customFormat="1" ht="37.5">
      <c r="A469" s="47" t="s">
        <v>173</v>
      </c>
      <c r="B469" s="15" t="s">
        <v>133</v>
      </c>
      <c r="C469" s="15" t="s">
        <v>121</v>
      </c>
      <c r="D469" s="15" t="s">
        <v>472</v>
      </c>
      <c r="E469" s="15" t="s">
        <v>174</v>
      </c>
      <c r="F469" s="10">
        <f>G469+H469+I469</f>
        <v>254.5</v>
      </c>
      <c r="G469" s="10"/>
      <c r="H469" s="10">
        <v>254.5</v>
      </c>
      <c r="I469" s="10"/>
      <c r="J469" s="10">
        <f>K469+L469+M469</f>
        <v>254.5</v>
      </c>
      <c r="K469" s="10"/>
      <c r="L469" s="10">
        <v>254.5</v>
      </c>
      <c r="M469" s="10"/>
      <c r="N469" s="10">
        <f>O469+P469+Q469</f>
        <v>254.5</v>
      </c>
      <c r="O469" s="100"/>
      <c r="P469" s="100">
        <v>254.5</v>
      </c>
      <c r="Q469" s="100"/>
      <c r="R469" s="27"/>
      <c r="S469" s="98"/>
    </row>
    <row r="470" spans="1:19" s="11" customFormat="1" ht="40.5" customHeight="1">
      <c r="A470" s="47" t="s">
        <v>400</v>
      </c>
      <c r="B470" s="15" t="s">
        <v>133</v>
      </c>
      <c r="C470" s="15" t="s">
        <v>121</v>
      </c>
      <c r="D470" s="15" t="s">
        <v>399</v>
      </c>
      <c r="E470" s="15"/>
      <c r="F470" s="10">
        <f>F471+F473</f>
        <v>2909.8999999999996</v>
      </c>
      <c r="G470" s="10">
        <f aca="true" t="shared" si="243" ref="G470:Q470">G471+G473</f>
        <v>0</v>
      </c>
      <c r="H470" s="10">
        <f t="shared" si="243"/>
        <v>2909.8999999999996</v>
      </c>
      <c r="I470" s="10">
        <f t="shared" si="243"/>
        <v>0</v>
      </c>
      <c r="J470" s="10">
        <f t="shared" si="243"/>
        <v>2909.8999999999996</v>
      </c>
      <c r="K470" s="10">
        <f t="shared" si="243"/>
        <v>0</v>
      </c>
      <c r="L470" s="10">
        <f t="shared" si="243"/>
        <v>2909.8999999999996</v>
      </c>
      <c r="M470" s="10">
        <f t="shared" si="243"/>
        <v>0</v>
      </c>
      <c r="N470" s="10">
        <f t="shared" si="243"/>
        <v>2909.8999999999996</v>
      </c>
      <c r="O470" s="10">
        <f t="shared" si="243"/>
        <v>0</v>
      </c>
      <c r="P470" s="10">
        <f t="shared" si="243"/>
        <v>2909.8999999999996</v>
      </c>
      <c r="Q470" s="10">
        <f t="shared" si="243"/>
        <v>0</v>
      </c>
      <c r="R470" s="27"/>
      <c r="S470" s="98"/>
    </row>
    <row r="471" spans="1:19" s="11" customFormat="1" ht="18.75">
      <c r="A471" s="47" t="s">
        <v>397</v>
      </c>
      <c r="B471" s="15" t="s">
        <v>133</v>
      </c>
      <c r="C471" s="15" t="s">
        <v>121</v>
      </c>
      <c r="D471" s="15" t="s">
        <v>401</v>
      </c>
      <c r="E471" s="15"/>
      <c r="F471" s="10">
        <f>F472</f>
        <v>1729.6</v>
      </c>
      <c r="G471" s="10">
        <f aca="true" t="shared" si="244" ref="G471:Q471">G472</f>
        <v>0</v>
      </c>
      <c r="H471" s="10">
        <f t="shared" si="244"/>
        <v>1729.6</v>
      </c>
      <c r="I471" s="10">
        <f t="shared" si="244"/>
        <v>0</v>
      </c>
      <c r="J471" s="10">
        <f t="shared" si="244"/>
        <v>1729.6</v>
      </c>
      <c r="K471" s="10">
        <f t="shared" si="244"/>
        <v>0</v>
      </c>
      <c r="L471" s="10">
        <f t="shared" si="244"/>
        <v>1729.6</v>
      </c>
      <c r="M471" s="10">
        <f t="shared" si="244"/>
        <v>0</v>
      </c>
      <c r="N471" s="10">
        <f t="shared" si="244"/>
        <v>1729.6</v>
      </c>
      <c r="O471" s="10">
        <f t="shared" si="244"/>
        <v>0</v>
      </c>
      <c r="P471" s="10">
        <f t="shared" si="244"/>
        <v>1729.6</v>
      </c>
      <c r="Q471" s="10">
        <f t="shared" si="244"/>
        <v>0</v>
      </c>
      <c r="R471" s="27"/>
      <c r="S471" s="98"/>
    </row>
    <row r="472" spans="1:19" s="11" customFormat="1" ht="18.75">
      <c r="A472" s="47" t="s">
        <v>179</v>
      </c>
      <c r="B472" s="15" t="s">
        <v>133</v>
      </c>
      <c r="C472" s="15" t="s">
        <v>121</v>
      </c>
      <c r="D472" s="15" t="s">
        <v>401</v>
      </c>
      <c r="E472" s="15" t="s">
        <v>152</v>
      </c>
      <c r="F472" s="10">
        <f>G472+H472+I472</f>
        <v>1729.6</v>
      </c>
      <c r="G472" s="10"/>
      <c r="H472" s="10">
        <v>1729.6</v>
      </c>
      <c r="I472" s="10"/>
      <c r="J472" s="10">
        <f>K472+L472+M472</f>
        <v>1729.6</v>
      </c>
      <c r="K472" s="10"/>
      <c r="L472" s="10">
        <v>1729.6</v>
      </c>
      <c r="M472" s="10"/>
      <c r="N472" s="10">
        <f>O472+P472+Q472</f>
        <v>1729.6</v>
      </c>
      <c r="O472" s="18"/>
      <c r="P472" s="18">
        <v>1729.6</v>
      </c>
      <c r="Q472" s="18"/>
      <c r="R472" s="27"/>
      <c r="S472" s="98"/>
    </row>
    <row r="473" spans="1:19" s="11" customFormat="1" ht="56.25">
      <c r="A473" s="47" t="s">
        <v>460</v>
      </c>
      <c r="B473" s="15" t="s">
        <v>133</v>
      </c>
      <c r="C473" s="15" t="s">
        <v>121</v>
      </c>
      <c r="D473" s="15" t="s">
        <v>469</v>
      </c>
      <c r="E473" s="15"/>
      <c r="F473" s="10">
        <f>F474</f>
        <v>1180.3</v>
      </c>
      <c r="G473" s="10">
        <f aca="true" t="shared" si="245" ref="G473:Q473">G474</f>
        <v>0</v>
      </c>
      <c r="H473" s="10">
        <f t="shared" si="245"/>
        <v>1180.3</v>
      </c>
      <c r="I473" s="10">
        <f t="shared" si="245"/>
        <v>0</v>
      </c>
      <c r="J473" s="10">
        <f t="shared" si="245"/>
        <v>1180.3</v>
      </c>
      <c r="K473" s="10">
        <f t="shared" si="245"/>
        <v>0</v>
      </c>
      <c r="L473" s="10">
        <f t="shared" si="245"/>
        <v>1180.3</v>
      </c>
      <c r="M473" s="10">
        <f t="shared" si="245"/>
        <v>0</v>
      </c>
      <c r="N473" s="10">
        <f t="shared" si="245"/>
        <v>1180.3</v>
      </c>
      <c r="O473" s="10">
        <f t="shared" si="245"/>
        <v>0</v>
      </c>
      <c r="P473" s="10">
        <f t="shared" si="245"/>
        <v>1180.3</v>
      </c>
      <c r="Q473" s="10">
        <f t="shared" si="245"/>
        <v>0</v>
      </c>
      <c r="R473" s="27"/>
      <c r="S473" s="98"/>
    </row>
    <row r="474" spans="1:19" s="11" customFormat="1" ht="18.75">
      <c r="A474" s="47" t="s">
        <v>179</v>
      </c>
      <c r="B474" s="15" t="s">
        <v>133</v>
      </c>
      <c r="C474" s="15" t="s">
        <v>121</v>
      </c>
      <c r="D474" s="15" t="s">
        <v>469</v>
      </c>
      <c r="E474" s="15" t="s">
        <v>152</v>
      </c>
      <c r="F474" s="10">
        <f>G474+H474+I474</f>
        <v>1180.3</v>
      </c>
      <c r="G474" s="10"/>
      <c r="H474" s="10">
        <v>1180.3</v>
      </c>
      <c r="I474" s="10"/>
      <c r="J474" s="10">
        <f>K474+L474+M474</f>
        <v>1180.3</v>
      </c>
      <c r="K474" s="10"/>
      <c r="L474" s="10">
        <v>1180.3</v>
      </c>
      <c r="M474" s="10"/>
      <c r="N474" s="10">
        <f>O474+P474+Q474</f>
        <v>1180.3</v>
      </c>
      <c r="O474" s="18"/>
      <c r="P474" s="18">
        <v>1180.3</v>
      </c>
      <c r="Q474" s="18"/>
      <c r="R474" s="27"/>
      <c r="S474" s="98"/>
    </row>
    <row r="475" spans="1:19" s="11" customFormat="1" ht="56.25">
      <c r="A475" s="47" t="s">
        <v>545</v>
      </c>
      <c r="B475" s="15" t="s">
        <v>133</v>
      </c>
      <c r="C475" s="15" t="s">
        <v>121</v>
      </c>
      <c r="D475" s="15" t="s">
        <v>248</v>
      </c>
      <c r="E475" s="15"/>
      <c r="F475" s="10">
        <f>F476</f>
        <v>7</v>
      </c>
      <c r="G475" s="10">
        <f aca="true" t="shared" si="246" ref="G475:Q478">G476</f>
        <v>0</v>
      </c>
      <c r="H475" s="10">
        <f t="shared" si="246"/>
        <v>7</v>
      </c>
      <c r="I475" s="10">
        <f t="shared" si="246"/>
        <v>0</v>
      </c>
      <c r="J475" s="10">
        <f t="shared" si="246"/>
        <v>7</v>
      </c>
      <c r="K475" s="10">
        <f t="shared" si="246"/>
        <v>0</v>
      </c>
      <c r="L475" s="10">
        <f t="shared" si="246"/>
        <v>7</v>
      </c>
      <c r="M475" s="10">
        <f t="shared" si="246"/>
        <v>0</v>
      </c>
      <c r="N475" s="10">
        <f t="shared" si="246"/>
        <v>7</v>
      </c>
      <c r="O475" s="10">
        <f t="shared" si="246"/>
        <v>0</v>
      </c>
      <c r="P475" s="10">
        <f t="shared" si="246"/>
        <v>7</v>
      </c>
      <c r="Q475" s="10">
        <f t="shared" si="246"/>
        <v>0</v>
      </c>
      <c r="R475" s="27"/>
      <c r="S475" s="98"/>
    </row>
    <row r="476" spans="1:19" s="11" customFormat="1" ht="56.25">
      <c r="A476" s="47" t="s">
        <v>364</v>
      </c>
      <c r="B476" s="15" t="s">
        <v>133</v>
      </c>
      <c r="C476" s="15" t="s">
        <v>121</v>
      </c>
      <c r="D476" s="15" t="s">
        <v>65</v>
      </c>
      <c r="E476" s="15"/>
      <c r="F476" s="10">
        <f>F477</f>
        <v>7</v>
      </c>
      <c r="G476" s="10">
        <f t="shared" si="246"/>
        <v>0</v>
      </c>
      <c r="H476" s="10">
        <f t="shared" si="246"/>
        <v>7</v>
      </c>
      <c r="I476" s="10">
        <f t="shared" si="246"/>
        <v>0</v>
      </c>
      <c r="J476" s="10">
        <f t="shared" si="246"/>
        <v>7</v>
      </c>
      <c r="K476" s="10">
        <f t="shared" si="246"/>
        <v>0</v>
      </c>
      <c r="L476" s="10">
        <f t="shared" si="246"/>
        <v>7</v>
      </c>
      <c r="M476" s="10">
        <f t="shared" si="246"/>
        <v>0</v>
      </c>
      <c r="N476" s="10">
        <f t="shared" si="246"/>
        <v>7</v>
      </c>
      <c r="O476" s="10">
        <f t="shared" si="246"/>
        <v>0</v>
      </c>
      <c r="P476" s="10">
        <f t="shared" si="246"/>
        <v>7</v>
      </c>
      <c r="Q476" s="10">
        <f t="shared" si="246"/>
        <v>0</v>
      </c>
      <c r="R476" s="27"/>
      <c r="S476" s="98"/>
    </row>
    <row r="477" spans="1:19" s="11" customFormat="1" ht="56.25">
      <c r="A477" s="47" t="s">
        <v>323</v>
      </c>
      <c r="B477" s="15" t="s">
        <v>133</v>
      </c>
      <c r="C477" s="15" t="s">
        <v>121</v>
      </c>
      <c r="D477" s="15" t="s">
        <v>544</v>
      </c>
      <c r="E477" s="15"/>
      <c r="F477" s="10">
        <f>F478</f>
        <v>7</v>
      </c>
      <c r="G477" s="10">
        <f t="shared" si="246"/>
        <v>0</v>
      </c>
      <c r="H477" s="10">
        <f t="shared" si="246"/>
        <v>7</v>
      </c>
      <c r="I477" s="10">
        <f t="shared" si="246"/>
        <v>0</v>
      </c>
      <c r="J477" s="10">
        <f t="shared" si="246"/>
        <v>7</v>
      </c>
      <c r="K477" s="10">
        <f t="shared" si="246"/>
        <v>0</v>
      </c>
      <c r="L477" s="10">
        <f t="shared" si="246"/>
        <v>7</v>
      </c>
      <c r="M477" s="10">
        <f t="shared" si="246"/>
        <v>0</v>
      </c>
      <c r="N477" s="10">
        <f t="shared" si="246"/>
        <v>7</v>
      </c>
      <c r="O477" s="10">
        <f t="shared" si="246"/>
        <v>0</v>
      </c>
      <c r="P477" s="10">
        <f t="shared" si="246"/>
        <v>7</v>
      </c>
      <c r="Q477" s="10">
        <f t="shared" si="246"/>
        <v>0</v>
      </c>
      <c r="R477" s="27"/>
      <c r="S477" s="98"/>
    </row>
    <row r="478" spans="1:19" s="11" customFormat="1" ht="37.5">
      <c r="A478" s="47" t="s">
        <v>378</v>
      </c>
      <c r="B478" s="15" t="s">
        <v>133</v>
      </c>
      <c r="C478" s="15" t="s">
        <v>121</v>
      </c>
      <c r="D478" s="15" t="s">
        <v>543</v>
      </c>
      <c r="E478" s="15"/>
      <c r="F478" s="10">
        <f>F479</f>
        <v>7</v>
      </c>
      <c r="G478" s="10">
        <f t="shared" si="246"/>
        <v>0</v>
      </c>
      <c r="H478" s="10">
        <f t="shared" si="246"/>
        <v>7</v>
      </c>
      <c r="I478" s="10">
        <f t="shared" si="246"/>
        <v>0</v>
      </c>
      <c r="J478" s="10">
        <f t="shared" si="246"/>
        <v>7</v>
      </c>
      <c r="K478" s="10">
        <f t="shared" si="246"/>
        <v>0</v>
      </c>
      <c r="L478" s="10">
        <f t="shared" si="246"/>
        <v>7</v>
      </c>
      <c r="M478" s="10">
        <f t="shared" si="246"/>
        <v>0</v>
      </c>
      <c r="N478" s="10">
        <f t="shared" si="246"/>
        <v>7</v>
      </c>
      <c r="O478" s="10">
        <f t="shared" si="246"/>
        <v>0</v>
      </c>
      <c r="P478" s="10">
        <f t="shared" si="246"/>
        <v>7</v>
      </c>
      <c r="Q478" s="10">
        <f t="shared" si="246"/>
        <v>0</v>
      </c>
      <c r="R478" s="27"/>
      <c r="S478" s="98"/>
    </row>
    <row r="479" spans="1:19" s="11" customFormat="1" ht="37.5">
      <c r="A479" s="47" t="s">
        <v>92</v>
      </c>
      <c r="B479" s="15" t="s">
        <v>133</v>
      </c>
      <c r="C479" s="15" t="s">
        <v>121</v>
      </c>
      <c r="D479" s="15" t="s">
        <v>543</v>
      </c>
      <c r="E479" s="15" t="s">
        <v>177</v>
      </c>
      <c r="F479" s="10">
        <f>G479+H479+I479</f>
        <v>7</v>
      </c>
      <c r="G479" s="10"/>
      <c r="H479" s="10">
        <v>7</v>
      </c>
      <c r="I479" s="10"/>
      <c r="J479" s="10">
        <f>K479+L479+M479</f>
        <v>7</v>
      </c>
      <c r="K479" s="10"/>
      <c r="L479" s="10">
        <v>7</v>
      </c>
      <c r="M479" s="10"/>
      <c r="N479" s="10">
        <f>O479+P479+Q479</f>
        <v>7</v>
      </c>
      <c r="O479" s="100"/>
      <c r="P479" s="100">
        <v>7</v>
      </c>
      <c r="Q479" s="100"/>
      <c r="R479" s="27"/>
      <c r="S479" s="98"/>
    </row>
    <row r="480" spans="1:19" s="11" customFormat="1" ht="18.75">
      <c r="A480" s="48" t="s">
        <v>151</v>
      </c>
      <c r="B480" s="12" t="s">
        <v>125</v>
      </c>
      <c r="C480" s="12" t="s">
        <v>405</v>
      </c>
      <c r="D480" s="12"/>
      <c r="E480" s="12"/>
      <c r="F480" s="13">
        <f>F481+F487</f>
        <v>953.5</v>
      </c>
      <c r="G480" s="13">
        <f aca="true" t="shared" si="247" ref="G480:Q480">G481+G487</f>
        <v>551.5</v>
      </c>
      <c r="H480" s="13">
        <f t="shared" si="247"/>
        <v>402</v>
      </c>
      <c r="I480" s="13">
        <f t="shared" si="247"/>
        <v>0</v>
      </c>
      <c r="J480" s="13">
        <f t="shared" si="247"/>
        <v>953.5</v>
      </c>
      <c r="K480" s="13">
        <f t="shared" si="247"/>
        <v>551.5</v>
      </c>
      <c r="L480" s="13">
        <f t="shared" si="247"/>
        <v>402</v>
      </c>
      <c r="M480" s="13">
        <f t="shared" si="247"/>
        <v>0</v>
      </c>
      <c r="N480" s="13">
        <f t="shared" si="247"/>
        <v>953.5</v>
      </c>
      <c r="O480" s="13">
        <f t="shared" si="247"/>
        <v>551.5</v>
      </c>
      <c r="P480" s="13">
        <f t="shared" si="247"/>
        <v>402</v>
      </c>
      <c r="Q480" s="13">
        <f t="shared" si="247"/>
        <v>0</v>
      </c>
      <c r="R480" s="27"/>
      <c r="S480" s="98"/>
    </row>
    <row r="481" spans="1:19" s="11" customFormat="1" ht="18.75">
      <c r="A481" s="48" t="s">
        <v>187</v>
      </c>
      <c r="B481" s="12" t="s">
        <v>125</v>
      </c>
      <c r="C481" s="12" t="s">
        <v>129</v>
      </c>
      <c r="D481" s="12"/>
      <c r="E481" s="12"/>
      <c r="F481" s="13">
        <f>F482</f>
        <v>551.5</v>
      </c>
      <c r="G481" s="13">
        <f aca="true" t="shared" si="248" ref="G481:Q481">G482</f>
        <v>551.5</v>
      </c>
      <c r="H481" s="13">
        <f t="shared" si="248"/>
        <v>0</v>
      </c>
      <c r="I481" s="13">
        <f t="shared" si="248"/>
        <v>0</v>
      </c>
      <c r="J481" s="13">
        <f t="shared" si="248"/>
        <v>551.5</v>
      </c>
      <c r="K481" s="13">
        <f t="shared" si="248"/>
        <v>551.5</v>
      </c>
      <c r="L481" s="13">
        <f t="shared" si="248"/>
        <v>0</v>
      </c>
      <c r="M481" s="13">
        <f t="shared" si="248"/>
        <v>0</v>
      </c>
      <c r="N481" s="13">
        <f t="shared" si="248"/>
        <v>551.5</v>
      </c>
      <c r="O481" s="13">
        <f t="shared" si="248"/>
        <v>551.5</v>
      </c>
      <c r="P481" s="13">
        <f t="shared" si="248"/>
        <v>0</v>
      </c>
      <c r="Q481" s="13">
        <f t="shared" si="248"/>
        <v>0</v>
      </c>
      <c r="R481" s="27"/>
      <c r="S481" s="98"/>
    </row>
    <row r="482" spans="1:19" s="11" customFormat="1" ht="56.25">
      <c r="A482" s="47" t="s">
        <v>474</v>
      </c>
      <c r="B482" s="15" t="s">
        <v>125</v>
      </c>
      <c r="C482" s="15" t="s">
        <v>129</v>
      </c>
      <c r="D482" s="15" t="s">
        <v>254</v>
      </c>
      <c r="E482" s="15"/>
      <c r="F482" s="10">
        <f>F483</f>
        <v>551.5</v>
      </c>
      <c r="G482" s="10">
        <f aca="true" t="shared" si="249" ref="G482:Q485">G483</f>
        <v>551.5</v>
      </c>
      <c r="H482" s="10">
        <f t="shared" si="249"/>
        <v>0</v>
      </c>
      <c r="I482" s="10">
        <f t="shared" si="249"/>
        <v>0</v>
      </c>
      <c r="J482" s="10">
        <f t="shared" si="249"/>
        <v>551.5</v>
      </c>
      <c r="K482" s="10">
        <f t="shared" si="249"/>
        <v>551.5</v>
      </c>
      <c r="L482" s="10">
        <f t="shared" si="249"/>
        <v>0</v>
      </c>
      <c r="M482" s="10">
        <f t="shared" si="249"/>
        <v>0</v>
      </c>
      <c r="N482" s="10">
        <f t="shared" si="249"/>
        <v>551.5</v>
      </c>
      <c r="O482" s="10">
        <f t="shared" si="249"/>
        <v>551.5</v>
      </c>
      <c r="P482" s="10">
        <f t="shared" si="249"/>
        <v>0</v>
      </c>
      <c r="Q482" s="10">
        <f t="shared" si="249"/>
        <v>0</v>
      </c>
      <c r="R482" s="27"/>
      <c r="S482" s="98"/>
    </row>
    <row r="483" spans="1:19" s="11" customFormat="1" ht="56.25">
      <c r="A483" s="47" t="s">
        <v>477</v>
      </c>
      <c r="B483" s="15" t="s">
        <v>125</v>
      </c>
      <c r="C483" s="15" t="s">
        <v>129</v>
      </c>
      <c r="D483" s="15" t="s">
        <v>12</v>
      </c>
      <c r="E483" s="15"/>
      <c r="F483" s="10">
        <f>F484</f>
        <v>551.5</v>
      </c>
      <c r="G483" s="10">
        <f t="shared" si="249"/>
        <v>551.5</v>
      </c>
      <c r="H483" s="10">
        <f t="shared" si="249"/>
        <v>0</v>
      </c>
      <c r="I483" s="10">
        <f t="shared" si="249"/>
        <v>0</v>
      </c>
      <c r="J483" s="10">
        <f t="shared" si="249"/>
        <v>551.5</v>
      </c>
      <c r="K483" s="10">
        <f t="shared" si="249"/>
        <v>551.5</v>
      </c>
      <c r="L483" s="10">
        <f t="shared" si="249"/>
        <v>0</v>
      </c>
      <c r="M483" s="10">
        <f t="shared" si="249"/>
        <v>0</v>
      </c>
      <c r="N483" s="10">
        <f t="shared" si="249"/>
        <v>551.5</v>
      </c>
      <c r="O483" s="10">
        <f t="shared" si="249"/>
        <v>551.5</v>
      </c>
      <c r="P483" s="10">
        <f t="shared" si="249"/>
        <v>0</v>
      </c>
      <c r="Q483" s="10">
        <f t="shared" si="249"/>
        <v>0</v>
      </c>
      <c r="R483" s="27"/>
      <c r="S483" s="98"/>
    </row>
    <row r="484" spans="1:19" s="11" customFormat="1" ht="37.5">
      <c r="A484" s="47" t="s">
        <v>384</v>
      </c>
      <c r="B484" s="15" t="s">
        <v>125</v>
      </c>
      <c r="C484" s="15" t="s">
        <v>129</v>
      </c>
      <c r="D484" s="15" t="s">
        <v>385</v>
      </c>
      <c r="E484" s="15"/>
      <c r="F484" s="10">
        <f>F485</f>
        <v>551.5</v>
      </c>
      <c r="G484" s="10">
        <f t="shared" si="249"/>
        <v>551.5</v>
      </c>
      <c r="H484" s="10">
        <f t="shared" si="249"/>
        <v>0</v>
      </c>
      <c r="I484" s="10">
        <f t="shared" si="249"/>
        <v>0</v>
      </c>
      <c r="J484" s="10">
        <f t="shared" si="249"/>
        <v>551.5</v>
      </c>
      <c r="K484" s="10">
        <f t="shared" si="249"/>
        <v>551.5</v>
      </c>
      <c r="L484" s="10">
        <f t="shared" si="249"/>
        <v>0</v>
      </c>
      <c r="M484" s="10">
        <f t="shared" si="249"/>
        <v>0</v>
      </c>
      <c r="N484" s="10">
        <f t="shared" si="249"/>
        <v>551.5</v>
      </c>
      <c r="O484" s="10">
        <f t="shared" si="249"/>
        <v>551.5</v>
      </c>
      <c r="P484" s="10">
        <f t="shared" si="249"/>
        <v>0</v>
      </c>
      <c r="Q484" s="10">
        <f t="shared" si="249"/>
        <v>0</v>
      </c>
      <c r="R484" s="27"/>
      <c r="S484" s="98"/>
    </row>
    <row r="485" spans="1:19" s="11" customFormat="1" ht="102.75" customHeight="1">
      <c r="A485" s="54" t="s">
        <v>426</v>
      </c>
      <c r="B485" s="15" t="s">
        <v>125</v>
      </c>
      <c r="C485" s="15" t="s">
        <v>129</v>
      </c>
      <c r="D485" s="15" t="s">
        <v>386</v>
      </c>
      <c r="E485" s="15"/>
      <c r="F485" s="10">
        <f>F486</f>
        <v>551.5</v>
      </c>
      <c r="G485" s="10">
        <f t="shared" si="249"/>
        <v>551.5</v>
      </c>
      <c r="H485" s="10">
        <f t="shared" si="249"/>
        <v>0</v>
      </c>
      <c r="I485" s="10">
        <f t="shared" si="249"/>
        <v>0</v>
      </c>
      <c r="J485" s="10">
        <f t="shared" si="249"/>
        <v>551.5</v>
      </c>
      <c r="K485" s="10">
        <f t="shared" si="249"/>
        <v>551.5</v>
      </c>
      <c r="L485" s="10">
        <f t="shared" si="249"/>
        <v>0</v>
      </c>
      <c r="M485" s="10">
        <f t="shared" si="249"/>
        <v>0</v>
      </c>
      <c r="N485" s="10">
        <f t="shared" si="249"/>
        <v>551.5</v>
      </c>
      <c r="O485" s="10">
        <f t="shared" si="249"/>
        <v>551.5</v>
      </c>
      <c r="P485" s="10">
        <f t="shared" si="249"/>
        <v>0</v>
      </c>
      <c r="Q485" s="10">
        <f t="shared" si="249"/>
        <v>0</v>
      </c>
      <c r="R485" s="27"/>
      <c r="S485" s="98"/>
    </row>
    <row r="486" spans="1:19" s="11" customFormat="1" ht="37.5">
      <c r="A486" s="47" t="s">
        <v>92</v>
      </c>
      <c r="B486" s="15" t="s">
        <v>125</v>
      </c>
      <c r="C486" s="15" t="s">
        <v>129</v>
      </c>
      <c r="D486" s="15" t="s">
        <v>386</v>
      </c>
      <c r="E486" s="15" t="s">
        <v>177</v>
      </c>
      <c r="F486" s="10">
        <f>G486+H486+I486</f>
        <v>551.5</v>
      </c>
      <c r="G486" s="10">
        <v>551.5</v>
      </c>
      <c r="H486" s="10"/>
      <c r="I486" s="10"/>
      <c r="J486" s="10">
        <f>K486+L486+M486</f>
        <v>551.5</v>
      </c>
      <c r="K486" s="10">
        <v>551.5</v>
      </c>
      <c r="L486" s="10"/>
      <c r="M486" s="10"/>
      <c r="N486" s="10">
        <f>O486+P486+Q486</f>
        <v>551.5</v>
      </c>
      <c r="O486" s="103">
        <v>551.5</v>
      </c>
      <c r="P486" s="103"/>
      <c r="Q486" s="103"/>
      <c r="R486" s="27"/>
      <c r="S486" s="98"/>
    </row>
    <row r="487" spans="1:19" s="11" customFormat="1" ht="18.75">
      <c r="A487" s="48" t="s">
        <v>230</v>
      </c>
      <c r="B487" s="12" t="s">
        <v>125</v>
      </c>
      <c r="C487" s="12" t="s">
        <v>125</v>
      </c>
      <c r="D487" s="12"/>
      <c r="E487" s="12"/>
      <c r="F487" s="13">
        <f>F488</f>
        <v>402</v>
      </c>
      <c r="G487" s="13">
        <f aca="true" t="shared" si="250" ref="G487:Q489">G488</f>
        <v>0</v>
      </c>
      <c r="H487" s="13">
        <f t="shared" si="250"/>
        <v>402</v>
      </c>
      <c r="I487" s="13">
        <f t="shared" si="250"/>
        <v>0</v>
      </c>
      <c r="J487" s="13">
        <f t="shared" si="250"/>
        <v>402</v>
      </c>
      <c r="K487" s="13">
        <f t="shared" si="250"/>
        <v>0</v>
      </c>
      <c r="L487" s="13">
        <f t="shared" si="250"/>
        <v>402</v>
      </c>
      <c r="M487" s="13">
        <f t="shared" si="250"/>
        <v>0</v>
      </c>
      <c r="N487" s="13">
        <f t="shared" si="250"/>
        <v>402</v>
      </c>
      <c r="O487" s="13">
        <f t="shared" si="250"/>
        <v>0</v>
      </c>
      <c r="P487" s="13">
        <f t="shared" si="250"/>
        <v>402</v>
      </c>
      <c r="Q487" s="13">
        <f t="shared" si="250"/>
        <v>0</v>
      </c>
      <c r="R487" s="27"/>
      <c r="S487" s="98"/>
    </row>
    <row r="488" spans="1:19" s="11" customFormat="1" ht="57" customHeight="1">
      <c r="A488" s="47" t="s">
        <v>515</v>
      </c>
      <c r="B488" s="15" t="s">
        <v>125</v>
      </c>
      <c r="C488" s="15" t="s">
        <v>125</v>
      </c>
      <c r="D488" s="15" t="s">
        <v>277</v>
      </c>
      <c r="E488" s="15"/>
      <c r="F488" s="10">
        <f>F489</f>
        <v>402</v>
      </c>
      <c r="G488" s="10">
        <f t="shared" si="250"/>
        <v>0</v>
      </c>
      <c r="H488" s="10">
        <f t="shared" si="250"/>
        <v>402</v>
      </c>
      <c r="I488" s="10">
        <f t="shared" si="250"/>
        <v>0</v>
      </c>
      <c r="J488" s="10">
        <f t="shared" si="250"/>
        <v>402</v>
      </c>
      <c r="K488" s="10">
        <f t="shared" si="250"/>
        <v>0</v>
      </c>
      <c r="L488" s="10">
        <f t="shared" si="250"/>
        <v>402</v>
      </c>
      <c r="M488" s="10">
        <f t="shared" si="250"/>
        <v>0</v>
      </c>
      <c r="N488" s="10">
        <f t="shared" si="250"/>
        <v>402</v>
      </c>
      <c r="O488" s="10">
        <f t="shared" si="250"/>
        <v>0</v>
      </c>
      <c r="P488" s="10">
        <f t="shared" si="250"/>
        <v>402</v>
      </c>
      <c r="Q488" s="10">
        <f t="shared" si="250"/>
        <v>0</v>
      </c>
      <c r="R488" s="27"/>
      <c r="S488" s="98"/>
    </row>
    <row r="489" spans="1:19" s="11" customFormat="1" ht="37.5">
      <c r="A489" s="47" t="s">
        <v>576</v>
      </c>
      <c r="B489" s="15" t="s">
        <v>125</v>
      </c>
      <c r="C489" s="15" t="s">
        <v>125</v>
      </c>
      <c r="D489" s="15" t="s">
        <v>311</v>
      </c>
      <c r="E489" s="15"/>
      <c r="F489" s="10">
        <f>F490</f>
        <v>402</v>
      </c>
      <c r="G489" s="10">
        <f t="shared" si="250"/>
        <v>0</v>
      </c>
      <c r="H489" s="10">
        <f t="shared" si="250"/>
        <v>402</v>
      </c>
      <c r="I489" s="10">
        <f t="shared" si="250"/>
        <v>0</v>
      </c>
      <c r="J489" s="10">
        <f t="shared" si="250"/>
        <v>402</v>
      </c>
      <c r="K489" s="10">
        <f t="shared" si="250"/>
        <v>0</v>
      </c>
      <c r="L489" s="10">
        <f t="shared" si="250"/>
        <v>402</v>
      </c>
      <c r="M489" s="10">
        <f t="shared" si="250"/>
        <v>0</v>
      </c>
      <c r="N489" s="10">
        <f t="shared" si="250"/>
        <v>402</v>
      </c>
      <c r="O489" s="10">
        <f t="shared" si="250"/>
        <v>0</v>
      </c>
      <c r="P489" s="10">
        <f t="shared" si="250"/>
        <v>402</v>
      </c>
      <c r="Q489" s="10">
        <f t="shared" si="250"/>
        <v>0</v>
      </c>
      <c r="R489" s="27"/>
      <c r="S489" s="98"/>
    </row>
    <row r="490" spans="1:19" s="11" customFormat="1" ht="21.75" customHeight="1">
      <c r="A490" s="47" t="s">
        <v>229</v>
      </c>
      <c r="B490" s="15" t="s">
        <v>125</v>
      </c>
      <c r="C490" s="15" t="s">
        <v>125</v>
      </c>
      <c r="D490" s="30" t="s">
        <v>312</v>
      </c>
      <c r="E490" s="15"/>
      <c r="F490" s="10">
        <f>F491+F493+F494+F492</f>
        <v>402</v>
      </c>
      <c r="G490" s="10">
        <f aca="true" t="shared" si="251" ref="G490:Q490">G491+G493+G494+G492</f>
        <v>0</v>
      </c>
      <c r="H490" s="10">
        <f t="shared" si="251"/>
        <v>402</v>
      </c>
      <c r="I490" s="10">
        <f t="shared" si="251"/>
        <v>0</v>
      </c>
      <c r="J490" s="10">
        <f t="shared" si="251"/>
        <v>402</v>
      </c>
      <c r="K490" s="10">
        <f t="shared" si="251"/>
        <v>0</v>
      </c>
      <c r="L490" s="10">
        <f t="shared" si="251"/>
        <v>402</v>
      </c>
      <c r="M490" s="10">
        <f t="shared" si="251"/>
        <v>0</v>
      </c>
      <c r="N490" s="10">
        <f t="shared" si="251"/>
        <v>402</v>
      </c>
      <c r="O490" s="10">
        <f t="shared" si="251"/>
        <v>0</v>
      </c>
      <c r="P490" s="10">
        <f t="shared" si="251"/>
        <v>402</v>
      </c>
      <c r="Q490" s="10">
        <f t="shared" si="251"/>
        <v>0</v>
      </c>
      <c r="R490" s="27"/>
      <c r="S490" s="98"/>
    </row>
    <row r="491" spans="1:19" s="11" customFormat="1" ht="37.5">
      <c r="A491" s="47" t="s">
        <v>92</v>
      </c>
      <c r="B491" s="15" t="s">
        <v>125</v>
      </c>
      <c r="C491" s="15" t="s">
        <v>125</v>
      </c>
      <c r="D491" s="30" t="s">
        <v>312</v>
      </c>
      <c r="E491" s="15" t="s">
        <v>177</v>
      </c>
      <c r="F491" s="10">
        <f>G491+H491+I491</f>
        <v>120</v>
      </c>
      <c r="G491" s="10"/>
      <c r="H491" s="10">
        <v>120</v>
      </c>
      <c r="I491" s="10"/>
      <c r="J491" s="10">
        <f>K491+L491+M491</f>
        <v>120</v>
      </c>
      <c r="K491" s="10"/>
      <c r="L491" s="10">
        <v>120</v>
      </c>
      <c r="M491" s="10"/>
      <c r="N491" s="10">
        <f>O491+P491+Q491</f>
        <v>120</v>
      </c>
      <c r="O491" s="100"/>
      <c r="P491" s="100">
        <v>120</v>
      </c>
      <c r="Q491" s="100"/>
      <c r="R491" s="27"/>
      <c r="S491" s="98"/>
    </row>
    <row r="492" spans="1:19" s="11" customFormat="1" ht="37.5">
      <c r="A492" s="47" t="s">
        <v>221</v>
      </c>
      <c r="B492" s="15" t="s">
        <v>125</v>
      </c>
      <c r="C492" s="15" t="s">
        <v>125</v>
      </c>
      <c r="D492" s="30" t="s">
        <v>312</v>
      </c>
      <c r="E492" s="15" t="s">
        <v>220</v>
      </c>
      <c r="F492" s="10">
        <f>G492+H492+I492</f>
        <v>144</v>
      </c>
      <c r="G492" s="10"/>
      <c r="H492" s="10">
        <v>144</v>
      </c>
      <c r="I492" s="10"/>
      <c r="J492" s="10">
        <f>K492+L492+M492</f>
        <v>144</v>
      </c>
      <c r="K492" s="10"/>
      <c r="L492" s="10">
        <v>144</v>
      </c>
      <c r="M492" s="10"/>
      <c r="N492" s="10">
        <f>O492+P492+Q492</f>
        <v>144</v>
      </c>
      <c r="O492" s="100"/>
      <c r="P492" s="100">
        <v>144</v>
      </c>
      <c r="Q492" s="100"/>
      <c r="R492" s="27"/>
      <c r="S492" s="98"/>
    </row>
    <row r="493" spans="1:19" s="11" customFormat="1" ht="18.75">
      <c r="A493" s="47" t="s">
        <v>315</v>
      </c>
      <c r="B493" s="15" t="s">
        <v>125</v>
      </c>
      <c r="C493" s="15" t="s">
        <v>125</v>
      </c>
      <c r="D493" s="30" t="s">
        <v>312</v>
      </c>
      <c r="E493" s="15" t="s">
        <v>314</v>
      </c>
      <c r="F493" s="10">
        <f>G493+H493+I493</f>
        <v>108</v>
      </c>
      <c r="G493" s="10"/>
      <c r="H493" s="10">
        <v>108</v>
      </c>
      <c r="I493" s="10"/>
      <c r="J493" s="10">
        <f>K493+L493+M493</f>
        <v>108</v>
      </c>
      <c r="K493" s="10"/>
      <c r="L493" s="10">
        <v>108</v>
      </c>
      <c r="M493" s="10"/>
      <c r="N493" s="10">
        <f>O493+P493+Q493</f>
        <v>108</v>
      </c>
      <c r="O493" s="100"/>
      <c r="P493" s="100">
        <v>108</v>
      </c>
      <c r="Q493" s="100"/>
      <c r="R493" s="27"/>
      <c r="S493" s="98"/>
    </row>
    <row r="494" spans="1:19" s="11" customFormat="1" ht="18.75">
      <c r="A494" s="47" t="s">
        <v>185</v>
      </c>
      <c r="B494" s="15" t="s">
        <v>125</v>
      </c>
      <c r="C494" s="15" t="s">
        <v>125</v>
      </c>
      <c r="D494" s="30" t="s">
        <v>312</v>
      </c>
      <c r="E494" s="15" t="s">
        <v>181</v>
      </c>
      <c r="F494" s="10">
        <f>G494+H494+I494</f>
        <v>30</v>
      </c>
      <c r="G494" s="10"/>
      <c r="H494" s="10">
        <v>30</v>
      </c>
      <c r="I494" s="10"/>
      <c r="J494" s="10">
        <f>K494+L494+M494</f>
        <v>30</v>
      </c>
      <c r="K494" s="10"/>
      <c r="L494" s="10">
        <v>30</v>
      </c>
      <c r="M494" s="10"/>
      <c r="N494" s="10">
        <f>O494+P494+Q494</f>
        <v>30</v>
      </c>
      <c r="O494" s="100"/>
      <c r="P494" s="100">
        <v>30</v>
      </c>
      <c r="Q494" s="100"/>
      <c r="R494" s="27"/>
      <c r="S494" s="98"/>
    </row>
    <row r="495" spans="1:19" s="11" customFormat="1" ht="18.75">
      <c r="A495" s="48" t="s">
        <v>137</v>
      </c>
      <c r="B495" s="12" t="s">
        <v>126</v>
      </c>
      <c r="C495" s="12" t="s">
        <v>405</v>
      </c>
      <c r="D495" s="12"/>
      <c r="E495" s="12"/>
      <c r="F495" s="13">
        <f aca="true" t="shared" si="252" ref="F495:Q495">F496+F503+F528+F535</f>
        <v>33802</v>
      </c>
      <c r="G495" s="13">
        <f t="shared" si="252"/>
        <v>30329.699999999997</v>
      </c>
      <c r="H495" s="13">
        <f t="shared" si="252"/>
        <v>3472.3</v>
      </c>
      <c r="I495" s="13">
        <f t="shared" si="252"/>
        <v>0</v>
      </c>
      <c r="J495" s="13">
        <f t="shared" si="252"/>
        <v>31409.500000000004</v>
      </c>
      <c r="K495" s="13">
        <f t="shared" si="252"/>
        <v>28062.3</v>
      </c>
      <c r="L495" s="13">
        <f t="shared" si="252"/>
        <v>3347.2</v>
      </c>
      <c r="M495" s="13">
        <f t="shared" si="252"/>
        <v>0</v>
      </c>
      <c r="N495" s="13">
        <f t="shared" si="252"/>
        <v>31340.400000000005</v>
      </c>
      <c r="O495" s="13">
        <f t="shared" si="252"/>
        <v>28014.500000000004</v>
      </c>
      <c r="P495" s="13">
        <f t="shared" si="252"/>
        <v>3325.9</v>
      </c>
      <c r="Q495" s="13">
        <f t="shared" si="252"/>
        <v>0</v>
      </c>
      <c r="R495" s="27"/>
      <c r="S495" s="98"/>
    </row>
    <row r="496" spans="1:19" s="11" customFormat="1" ht="18.75">
      <c r="A496" s="48" t="s">
        <v>141</v>
      </c>
      <c r="B496" s="12" t="s">
        <v>126</v>
      </c>
      <c r="C496" s="12" t="s">
        <v>120</v>
      </c>
      <c r="D496" s="12"/>
      <c r="E496" s="12"/>
      <c r="F496" s="13">
        <f>F498</f>
        <v>1680.4</v>
      </c>
      <c r="G496" s="13">
        <f aca="true" t="shared" si="253" ref="G496:Q496">G498</f>
        <v>0</v>
      </c>
      <c r="H496" s="13">
        <f t="shared" si="253"/>
        <v>1680.4</v>
      </c>
      <c r="I496" s="13">
        <f t="shared" si="253"/>
        <v>0</v>
      </c>
      <c r="J496" s="13">
        <f t="shared" si="253"/>
        <v>1680.4</v>
      </c>
      <c r="K496" s="13">
        <f t="shared" si="253"/>
        <v>0</v>
      </c>
      <c r="L496" s="13">
        <f t="shared" si="253"/>
        <v>1680.4</v>
      </c>
      <c r="M496" s="13">
        <f t="shared" si="253"/>
        <v>0</v>
      </c>
      <c r="N496" s="13">
        <f t="shared" si="253"/>
        <v>1680.4</v>
      </c>
      <c r="O496" s="13">
        <f t="shared" si="253"/>
        <v>0</v>
      </c>
      <c r="P496" s="13">
        <f t="shared" si="253"/>
        <v>1680.4</v>
      </c>
      <c r="Q496" s="13">
        <f t="shared" si="253"/>
        <v>0</v>
      </c>
      <c r="R496" s="27"/>
      <c r="S496" s="98"/>
    </row>
    <row r="497" spans="1:19" s="11" customFormat="1" ht="37.5">
      <c r="A497" s="47" t="s">
        <v>531</v>
      </c>
      <c r="B497" s="15" t="s">
        <v>126</v>
      </c>
      <c r="C497" s="15" t="s">
        <v>120</v>
      </c>
      <c r="D497" s="15" t="s">
        <v>9</v>
      </c>
      <c r="E497" s="15"/>
      <c r="F497" s="10">
        <f>F498</f>
        <v>1680.4</v>
      </c>
      <c r="G497" s="10">
        <f aca="true" t="shared" si="254" ref="G497:Q497">G498</f>
        <v>0</v>
      </c>
      <c r="H497" s="10">
        <f t="shared" si="254"/>
        <v>1680.4</v>
      </c>
      <c r="I497" s="10">
        <f t="shared" si="254"/>
        <v>0</v>
      </c>
      <c r="J497" s="10">
        <f t="shared" si="254"/>
        <v>1680.4</v>
      </c>
      <c r="K497" s="10">
        <f t="shared" si="254"/>
        <v>0</v>
      </c>
      <c r="L497" s="10">
        <f t="shared" si="254"/>
        <v>1680.4</v>
      </c>
      <c r="M497" s="10">
        <f t="shared" si="254"/>
        <v>0</v>
      </c>
      <c r="N497" s="10">
        <f t="shared" si="254"/>
        <v>1680.4</v>
      </c>
      <c r="O497" s="10">
        <f t="shared" si="254"/>
        <v>0</v>
      </c>
      <c r="P497" s="10">
        <f t="shared" si="254"/>
        <v>1680.4</v>
      </c>
      <c r="Q497" s="10">
        <f t="shared" si="254"/>
        <v>0</v>
      </c>
      <c r="R497" s="27"/>
      <c r="S497" s="98"/>
    </row>
    <row r="498" spans="1:19" s="11" customFormat="1" ht="37.5">
      <c r="A498" s="47" t="s">
        <v>40</v>
      </c>
      <c r="B498" s="15" t="s">
        <v>126</v>
      </c>
      <c r="C498" s="15" t="s">
        <v>120</v>
      </c>
      <c r="D498" s="15" t="s">
        <v>41</v>
      </c>
      <c r="E498" s="15"/>
      <c r="F498" s="10">
        <f>F499</f>
        <v>1680.4</v>
      </c>
      <c r="G498" s="10">
        <f aca="true" t="shared" si="255" ref="G498:Q499">G499</f>
        <v>0</v>
      </c>
      <c r="H498" s="10">
        <f t="shared" si="255"/>
        <v>1680.4</v>
      </c>
      <c r="I498" s="10">
        <f t="shared" si="255"/>
        <v>0</v>
      </c>
      <c r="J498" s="10">
        <f t="shared" si="255"/>
        <v>1680.4</v>
      </c>
      <c r="K498" s="10">
        <f t="shared" si="255"/>
        <v>0</v>
      </c>
      <c r="L498" s="10">
        <f t="shared" si="255"/>
        <v>1680.4</v>
      </c>
      <c r="M498" s="10">
        <f t="shared" si="255"/>
        <v>0</v>
      </c>
      <c r="N498" s="10">
        <f t="shared" si="255"/>
        <v>1680.4</v>
      </c>
      <c r="O498" s="10">
        <f t="shared" si="255"/>
        <v>0</v>
      </c>
      <c r="P498" s="10">
        <f t="shared" si="255"/>
        <v>1680.4</v>
      </c>
      <c r="Q498" s="10">
        <f t="shared" si="255"/>
        <v>0</v>
      </c>
      <c r="R498" s="27"/>
      <c r="S498" s="98"/>
    </row>
    <row r="499" spans="1:19" s="11" customFormat="1" ht="22.5" customHeight="1">
      <c r="A499" s="47" t="s">
        <v>93</v>
      </c>
      <c r="B499" s="15" t="s">
        <v>126</v>
      </c>
      <c r="C499" s="15" t="s">
        <v>120</v>
      </c>
      <c r="D499" s="15" t="s">
        <v>532</v>
      </c>
      <c r="E499" s="15"/>
      <c r="F499" s="10">
        <f>F500</f>
        <v>1680.4</v>
      </c>
      <c r="G499" s="10">
        <f t="shared" si="255"/>
        <v>0</v>
      </c>
      <c r="H499" s="10">
        <f t="shared" si="255"/>
        <v>1680.4</v>
      </c>
      <c r="I499" s="10">
        <f t="shared" si="255"/>
        <v>0</v>
      </c>
      <c r="J499" s="10">
        <f t="shared" si="255"/>
        <v>1680.4</v>
      </c>
      <c r="K499" s="10">
        <f t="shared" si="255"/>
        <v>0</v>
      </c>
      <c r="L499" s="10">
        <f t="shared" si="255"/>
        <v>1680.4</v>
      </c>
      <c r="M499" s="10">
        <f t="shared" si="255"/>
        <v>0</v>
      </c>
      <c r="N499" s="10">
        <f t="shared" si="255"/>
        <v>1680.4</v>
      </c>
      <c r="O499" s="10">
        <f t="shared" si="255"/>
        <v>0</v>
      </c>
      <c r="P499" s="10">
        <f t="shared" si="255"/>
        <v>1680.4</v>
      </c>
      <c r="Q499" s="10">
        <f t="shared" si="255"/>
        <v>0</v>
      </c>
      <c r="R499" s="27"/>
      <c r="S499" s="98"/>
    </row>
    <row r="500" spans="1:19" s="11" customFormat="1" ht="56.25">
      <c r="A500" s="47" t="s">
        <v>300</v>
      </c>
      <c r="B500" s="15" t="s">
        <v>126</v>
      </c>
      <c r="C500" s="15" t="s">
        <v>120</v>
      </c>
      <c r="D500" s="15" t="s">
        <v>533</v>
      </c>
      <c r="E500" s="15"/>
      <c r="F500" s="10">
        <f>F502+F501</f>
        <v>1680.4</v>
      </c>
      <c r="G500" s="10">
        <f aca="true" t="shared" si="256" ref="G500:Q500">G502+G501</f>
        <v>0</v>
      </c>
      <c r="H500" s="10">
        <f t="shared" si="256"/>
        <v>1680.4</v>
      </c>
      <c r="I500" s="10">
        <f t="shared" si="256"/>
        <v>0</v>
      </c>
      <c r="J500" s="10">
        <f t="shared" si="256"/>
        <v>1680.4</v>
      </c>
      <c r="K500" s="10">
        <f t="shared" si="256"/>
        <v>0</v>
      </c>
      <c r="L500" s="10">
        <f t="shared" si="256"/>
        <v>1680.4</v>
      </c>
      <c r="M500" s="10">
        <f t="shared" si="256"/>
        <v>0</v>
      </c>
      <c r="N500" s="10">
        <f t="shared" si="256"/>
        <v>1680.4</v>
      </c>
      <c r="O500" s="10">
        <f t="shared" si="256"/>
        <v>0</v>
      </c>
      <c r="P500" s="10">
        <f t="shared" si="256"/>
        <v>1680.4</v>
      </c>
      <c r="Q500" s="10">
        <f t="shared" si="256"/>
        <v>0</v>
      </c>
      <c r="R500" s="27"/>
      <c r="S500" s="98"/>
    </row>
    <row r="501" spans="1:19" s="11" customFormat="1" ht="37.5">
      <c r="A501" s="47" t="s">
        <v>92</v>
      </c>
      <c r="B501" s="15" t="s">
        <v>126</v>
      </c>
      <c r="C501" s="15" t="s">
        <v>120</v>
      </c>
      <c r="D501" s="15" t="s">
        <v>533</v>
      </c>
      <c r="E501" s="15" t="s">
        <v>177</v>
      </c>
      <c r="F501" s="10">
        <f>G501+H501+I501</f>
        <v>10</v>
      </c>
      <c r="G501" s="10"/>
      <c r="H501" s="10">
        <v>10</v>
      </c>
      <c r="I501" s="10"/>
      <c r="J501" s="10">
        <f>K501+L501+M501</f>
        <v>10</v>
      </c>
      <c r="K501" s="10"/>
      <c r="L501" s="10">
        <v>10</v>
      </c>
      <c r="M501" s="10"/>
      <c r="N501" s="10">
        <f>O501+P501+Q501</f>
        <v>10</v>
      </c>
      <c r="O501" s="100"/>
      <c r="P501" s="10">
        <v>10</v>
      </c>
      <c r="Q501" s="100"/>
      <c r="R501" s="27"/>
      <c r="S501" s="98"/>
    </row>
    <row r="502" spans="1:19" s="11" customFormat="1" ht="18.75">
      <c r="A502" s="47" t="s">
        <v>90</v>
      </c>
      <c r="B502" s="15" t="s">
        <v>126</v>
      </c>
      <c r="C502" s="15" t="s">
        <v>120</v>
      </c>
      <c r="D502" s="15" t="s">
        <v>533</v>
      </c>
      <c r="E502" s="15" t="s">
        <v>208</v>
      </c>
      <c r="F502" s="10">
        <f>G502+H502+I502</f>
        <v>1670.4</v>
      </c>
      <c r="G502" s="10"/>
      <c r="H502" s="10">
        <v>1670.4</v>
      </c>
      <c r="I502" s="10"/>
      <c r="J502" s="10">
        <f>K502+L502+M502</f>
        <v>1670.4</v>
      </c>
      <c r="K502" s="10"/>
      <c r="L502" s="10">
        <v>1670.4</v>
      </c>
      <c r="M502" s="10"/>
      <c r="N502" s="10">
        <f>O502+P502+Q502</f>
        <v>1670.4</v>
      </c>
      <c r="O502" s="100"/>
      <c r="P502" s="10">
        <v>1670.4</v>
      </c>
      <c r="Q502" s="100"/>
      <c r="R502" s="27"/>
      <c r="S502" s="98"/>
    </row>
    <row r="503" spans="1:19" s="11" customFormat="1" ht="18.75">
      <c r="A503" s="48" t="s">
        <v>138</v>
      </c>
      <c r="B503" s="12" t="s">
        <v>126</v>
      </c>
      <c r="C503" s="12" t="s">
        <v>123</v>
      </c>
      <c r="D503" s="12"/>
      <c r="E503" s="12"/>
      <c r="F503" s="13">
        <f>F504+F518+F524</f>
        <v>26641.4</v>
      </c>
      <c r="G503" s="13">
        <f aca="true" t="shared" si="257" ref="G503:Q503">G504+G518+G524</f>
        <v>25150.999999999996</v>
      </c>
      <c r="H503" s="13">
        <f t="shared" si="257"/>
        <v>1490.3999999999999</v>
      </c>
      <c r="I503" s="13">
        <f t="shared" si="257"/>
        <v>0</v>
      </c>
      <c r="J503" s="13">
        <f t="shared" si="257"/>
        <v>24248.9</v>
      </c>
      <c r="K503" s="13">
        <f t="shared" si="257"/>
        <v>22883.6</v>
      </c>
      <c r="L503" s="13">
        <f t="shared" si="257"/>
        <v>1365.3</v>
      </c>
      <c r="M503" s="13">
        <f t="shared" si="257"/>
        <v>0</v>
      </c>
      <c r="N503" s="13">
        <f t="shared" si="257"/>
        <v>24179.800000000003</v>
      </c>
      <c r="O503" s="13">
        <f t="shared" si="257"/>
        <v>22835.800000000003</v>
      </c>
      <c r="P503" s="13">
        <f t="shared" si="257"/>
        <v>1344</v>
      </c>
      <c r="Q503" s="13">
        <f t="shared" si="257"/>
        <v>0</v>
      </c>
      <c r="R503" s="27"/>
      <c r="S503" s="98"/>
    </row>
    <row r="504" spans="1:19" s="11" customFormat="1" ht="37.5">
      <c r="A504" s="47" t="s">
        <v>531</v>
      </c>
      <c r="B504" s="15" t="s">
        <v>126</v>
      </c>
      <c r="C504" s="15" t="s">
        <v>123</v>
      </c>
      <c r="D504" s="15" t="s">
        <v>9</v>
      </c>
      <c r="E504" s="15"/>
      <c r="F504" s="10">
        <f>F505</f>
        <v>20256.1</v>
      </c>
      <c r="G504" s="10">
        <f aca="true" t="shared" si="258" ref="G504:Q504">G505</f>
        <v>18884.3</v>
      </c>
      <c r="H504" s="10">
        <f t="shared" si="258"/>
        <v>1371.8</v>
      </c>
      <c r="I504" s="10">
        <f t="shared" si="258"/>
        <v>0</v>
      </c>
      <c r="J504" s="10">
        <f t="shared" si="258"/>
        <v>20235</v>
      </c>
      <c r="K504" s="10">
        <f t="shared" si="258"/>
        <v>18869.7</v>
      </c>
      <c r="L504" s="10">
        <f t="shared" si="258"/>
        <v>1365.3</v>
      </c>
      <c r="M504" s="10">
        <f t="shared" si="258"/>
        <v>0</v>
      </c>
      <c r="N504" s="10">
        <f t="shared" si="258"/>
        <v>20165.9</v>
      </c>
      <c r="O504" s="10">
        <f t="shared" si="258"/>
        <v>18821.9</v>
      </c>
      <c r="P504" s="10">
        <f t="shared" si="258"/>
        <v>1344</v>
      </c>
      <c r="Q504" s="10">
        <f t="shared" si="258"/>
        <v>0</v>
      </c>
      <c r="R504" s="27"/>
      <c r="S504" s="98"/>
    </row>
    <row r="505" spans="1:19" s="11" customFormat="1" ht="37.5">
      <c r="A505" s="47" t="s">
        <v>40</v>
      </c>
      <c r="B505" s="15" t="s">
        <v>126</v>
      </c>
      <c r="C505" s="15" t="s">
        <v>123</v>
      </c>
      <c r="D505" s="15" t="s">
        <v>41</v>
      </c>
      <c r="E505" s="15"/>
      <c r="F505" s="10">
        <f>F506+F510+F515</f>
        <v>20256.1</v>
      </c>
      <c r="G505" s="10">
        <f aca="true" t="shared" si="259" ref="G505:Q505">G506+G510+G515</f>
        <v>18884.3</v>
      </c>
      <c r="H505" s="10">
        <f t="shared" si="259"/>
        <v>1371.8</v>
      </c>
      <c r="I505" s="10">
        <f t="shared" si="259"/>
        <v>0</v>
      </c>
      <c r="J505" s="10">
        <f t="shared" si="259"/>
        <v>20235</v>
      </c>
      <c r="K505" s="10">
        <f t="shared" si="259"/>
        <v>18869.7</v>
      </c>
      <c r="L505" s="10">
        <f t="shared" si="259"/>
        <v>1365.3</v>
      </c>
      <c r="M505" s="10">
        <f t="shared" si="259"/>
        <v>0</v>
      </c>
      <c r="N505" s="10">
        <f t="shared" si="259"/>
        <v>20165.9</v>
      </c>
      <c r="O505" s="10">
        <f t="shared" si="259"/>
        <v>18821.9</v>
      </c>
      <c r="P505" s="10">
        <f t="shared" si="259"/>
        <v>1344</v>
      </c>
      <c r="Q505" s="10">
        <f t="shared" si="259"/>
        <v>0</v>
      </c>
      <c r="R505" s="27"/>
      <c r="S505" s="98"/>
    </row>
    <row r="506" spans="1:19" s="11" customFormat="1" ht="40.5" customHeight="1">
      <c r="A506" s="47" t="s">
        <v>24</v>
      </c>
      <c r="B506" s="15" t="s">
        <v>126</v>
      </c>
      <c r="C506" s="15" t="s">
        <v>123</v>
      </c>
      <c r="D506" s="15" t="s">
        <v>43</v>
      </c>
      <c r="E506" s="15"/>
      <c r="F506" s="10">
        <f>F507</f>
        <v>600.3</v>
      </c>
      <c r="G506" s="10">
        <f aca="true" t="shared" si="260" ref="G506:Q506">G507</f>
        <v>0</v>
      </c>
      <c r="H506" s="10">
        <f t="shared" si="260"/>
        <v>600.3</v>
      </c>
      <c r="I506" s="10">
        <f t="shared" si="260"/>
        <v>0</v>
      </c>
      <c r="J506" s="10">
        <f t="shared" si="260"/>
        <v>600.3</v>
      </c>
      <c r="K506" s="10">
        <f t="shared" si="260"/>
        <v>0</v>
      </c>
      <c r="L506" s="10">
        <f t="shared" si="260"/>
        <v>600.3</v>
      </c>
      <c r="M506" s="10">
        <f t="shared" si="260"/>
        <v>0</v>
      </c>
      <c r="N506" s="10">
        <f t="shared" si="260"/>
        <v>600.3</v>
      </c>
      <c r="O506" s="10">
        <f t="shared" si="260"/>
        <v>0</v>
      </c>
      <c r="P506" s="10">
        <f t="shared" si="260"/>
        <v>600.3</v>
      </c>
      <c r="Q506" s="10">
        <f t="shared" si="260"/>
        <v>0</v>
      </c>
      <c r="R506" s="27"/>
      <c r="S506" s="98"/>
    </row>
    <row r="507" spans="1:19" s="11" customFormat="1" ht="60" customHeight="1">
      <c r="A507" s="47" t="s">
        <v>343</v>
      </c>
      <c r="B507" s="15" t="s">
        <v>126</v>
      </c>
      <c r="C507" s="15" t="s">
        <v>123</v>
      </c>
      <c r="D507" s="15" t="s">
        <v>42</v>
      </c>
      <c r="E507" s="15"/>
      <c r="F507" s="10">
        <f>F508+F509</f>
        <v>600.3</v>
      </c>
      <c r="G507" s="10">
        <f aca="true" t="shared" si="261" ref="G507:Q507">G508+G509</f>
        <v>0</v>
      </c>
      <c r="H507" s="10">
        <f t="shared" si="261"/>
        <v>600.3</v>
      </c>
      <c r="I507" s="10">
        <f t="shared" si="261"/>
        <v>0</v>
      </c>
      <c r="J507" s="10">
        <f t="shared" si="261"/>
        <v>600.3</v>
      </c>
      <c r="K507" s="10">
        <f t="shared" si="261"/>
        <v>0</v>
      </c>
      <c r="L507" s="10">
        <f t="shared" si="261"/>
        <v>600.3</v>
      </c>
      <c r="M507" s="10">
        <f t="shared" si="261"/>
        <v>0</v>
      </c>
      <c r="N507" s="10">
        <f t="shared" si="261"/>
        <v>600.3</v>
      </c>
      <c r="O507" s="10">
        <f t="shared" si="261"/>
        <v>0</v>
      </c>
      <c r="P507" s="10">
        <f t="shared" si="261"/>
        <v>600.3</v>
      </c>
      <c r="Q507" s="10">
        <f t="shared" si="261"/>
        <v>0</v>
      </c>
      <c r="R507" s="27"/>
      <c r="S507" s="98"/>
    </row>
    <row r="508" spans="1:19" s="11" customFormat="1" ht="37.5">
      <c r="A508" s="47" t="s">
        <v>92</v>
      </c>
      <c r="B508" s="30">
        <v>10</v>
      </c>
      <c r="C508" s="15" t="s">
        <v>123</v>
      </c>
      <c r="D508" s="15" t="s">
        <v>42</v>
      </c>
      <c r="E508" s="15" t="s">
        <v>177</v>
      </c>
      <c r="F508" s="10">
        <f>G508+H508+I508</f>
        <v>18.5</v>
      </c>
      <c r="G508" s="10"/>
      <c r="H508" s="10">
        <f>8.5+10</f>
        <v>18.5</v>
      </c>
      <c r="I508" s="10"/>
      <c r="J508" s="10">
        <f>K508+L508+M508</f>
        <v>18.5</v>
      </c>
      <c r="K508" s="10"/>
      <c r="L508" s="10">
        <f>8.5+10</f>
        <v>18.5</v>
      </c>
      <c r="M508" s="10"/>
      <c r="N508" s="10">
        <f>O508+P508+Q508</f>
        <v>18.5</v>
      </c>
      <c r="O508" s="100"/>
      <c r="P508" s="10">
        <f>8.5+10</f>
        <v>18.5</v>
      </c>
      <c r="Q508" s="100"/>
      <c r="R508" s="27"/>
      <c r="S508" s="98"/>
    </row>
    <row r="509" spans="1:19" s="11" customFormat="1" ht="37.5">
      <c r="A509" s="47" t="s">
        <v>221</v>
      </c>
      <c r="B509" s="30">
        <v>10</v>
      </c>
      <c r="C509" s="15" t="s">
        <v>123</v>
      </c>
      <c r="D509" s="15" t="s">
        <v>42</v>
      </c>
      <c r="E509" s="15" t="s">
        <v>220</v>
      </c>
      <c r="F509" s="10">
        <f>G509+H509+I509</f>
        <v>581.8</v>
      </c>
      <c r="G509" s="10"/>
      <c r="H509" s="10">
        <f>242+339.8</f>
        <v>581.8</v>
      </c>
      <c r="I509" s="10"/>
      <c r="J509" s="10">
        <f>K509+L509+M509</f>
        <v>581.8</v>
      </c>
      <c r="K509" s="10"/>
      <c r="L509" s="10">
        <f>242+339.8</f>
        <v>581.8</v>
      </c>
      <c r="M509" s="10"/>
      <c r="N509" s="10">
        <f>O509+P509+Q509</f>
        <v>581.8</v>
      </c>
      <c r="O509" s="100"/>
      <c r="P509" s="10">
        <f>242+339.8</f>
        <v>581.8</v>
      </c>
      <c r="Q509" s="100"/>
      <c r="R509" s="27"/>
      <c r="S509" s="98"/>
    </row>
    <row r="510" spans="1:19" s="11" customFormat="1" ht="22.5" customHeight="1">
      <c r="A510" s="47" t="s">
        <v>93</v>
      </c>
      <c r="B510" s="30">
        <v>10</v>
      </c>
      <c r="C510" s="15" t="s">
        <v>123</v>
      </c>
      <c r="D510" s="15" t="s">
        <v>532</v>
      </c>
      <c r="E510" s="15"/>
      <c r="F510" s="10">
        <f>F511+F513</f>
        <v>2230.5999999999995</v>
      </c>
      <c r="G510" s="10">
        <f aca="true" t="shared" si="262" ref="G510:Q510">G511+G513</f>
        <v>1459.1</v>
      </c>
      <c r="H510" s="10">
        <f t="shared" si="262"/>
        <v>771.5</v>
      </c>
      <c r="I510" s="10">
        <f t="shared" si="262"/>
        <v>0</v>
      </c>
      <c r="J510" s="10">
        <f t="shared" si="262"/>
        <v>2209.5</v>
      </c>
      <c r="K510" s="10">
        <f t="shared" si="262"/>
        <v>1444.5</v>
      </c>
      <c r="L510" s="10">
        <f t="shared" si="262"/>
        <v>765</v>
      </c>
      <c r="M510" s="10">
        <f t="shared" si="262"/>
        <v>0</v>
      </c>
      <c r="N510" s="10">
        <f t="shared" si="262"/>
        <v>2140.4</v>
      </c>
      <c r="O510" s="10">
        <f t="shared" si="262"/>
        <v>1396.7</v>
      </c>
      <c r="P510" s="10">
        <f t="shared" si="262"/>
        <v>743.7</v>
      </c>
      <c r="Q510" s="10">
        <f t="shared" si="262"/>
        <v>0</v>
      </c>
      <c r="R510" s="27"/>
      <c r="S510" s="98"/>
    </row>
    <row r="511" spans="1:19" s="11" customFormat="1" ht="37.5">
      <c r="A511" s="47" t="s">
        <v>301</v>
      </c>
      <c r="B511" s="30">
        <v>10</v>
      </c>
      <c r="C511" s="15" t="s">
        <v>123</v>
      </c>
      <c r="D511" s="15" t="s">
        <v>534</v>
      </c>
      <c r="E511" s="15"/>
      <c r="F511" s="10">
        <f>F512</f>
        <v>120.2</v>
      </c>
      <c r="G511" s="10">
        <f aca="true" t="shared" si="263" ref="G511:Q511">G512</f>
        <v>0</v>
      </c>
      <c r="H511" s="10">
        <f t="shared" si="263"/>
        <v>120.2</v>
      </c>
      <c r="I511" s="10">
        <f t="shared" si="263"/>
        <v>0</v>
      </c>
      <c r="J511" s="10">
        <f t="shared" si="263"/>
        <v>120.2</v>
      </c>
      <c r="K511" s="10">
        <f t="shared" si="263"/>
        <v>0</v>
      </c>
      <c r="L511" s="10">
        <f t="shared" si="263"/>
        <v>120.2</v>
      </c>
      <c r="M511" s="10">
        <f t="shared" si="263"/>
        <v>0</v>
      </c>
      <c r="N511" s="10">
        <f t="shared" si="263"/>
        <v>120.2</v>
      </c>
      <c r="O511" s="10">
        <f t="shared" si="263"/>
        <v>0</v>
      </c>
      <c r="P511" s="10">
        <f t="shared" si="263"/>
        <v>120.2</v>
      </c>
      <c r="Q511" s="10">
        <f t="shared" si="263"/>
        <v>0</v>
      </c>
      <c r="R511" s="27"/>
      <c r="S511" s="98"/>
    </row>
    <row r="512" spans="1:19" s="11" customFormat="1" ht="18.75">
      <c r="A512" s="47" t="s">
        <v>90</v>
      </c>
      <c r="B512" s="30">
        <v>10</v>
      </c>
      <c r="C512" s="15" t="s">
        <v>123</v>
      </c>
      <c r="D512" s="15" t="s">
        <v>535</v>
      </c>
      <c r="E512" s="15" t="s">
        <v>208</v>
      </c>
      <c r="F512" s="10">
        <f>G512+H512+I512</f>
        <v>120.2</v>
      </c>
      <c r="G512" s="10"/>
      <c r="H512" s="10">
        <v>120.2</v>
      </c>
      <c r="I512" s="10"/>
      <c r="J512" s="10">
        <f>K512+L512+M512</f>
        <v>120.2</v>
      </c>
      <c r="K512" s="10"/>
      <c r="L512" s="10">
        <v>120.2</v>
      </c>
      <c r="M512" s="10"/>
      <c r="N512" s="10">
        <f>O512+P512+Q512</f>
        <v>120.2</v>
      </c>
      <c r="O512" s="100"/>
      <c r="P512" s="100">
        <v>120.2</v>
      </c>
      <c r="Q512" s="100"/>
      <c r="R512" s="27"/>
      <c r="S512" s="98"/>
    </row>
    <row r="513" spans="1:19" s="11" customFormat="1" ht="18.75">
      <c r="A513" s="47" t="s">
        <v>415</v>
      </c>
      <c r="B513" s="30">
        <v>10</v>
      </c>
      <c r="C513" s="15" t="s">
        <v>123</v>
      </c>
      <c r="D513" s="15" t="s">
        <v>536</v>
      </c>
      <c r="E513" s="15"/>
      <c r="F513" s="10">
        <f>F514</f>
        <v>2110.3999999999996</v>
      </c>
      <c r="G513" s="10">
        <f aca="true" t="shared" si="264" ref="G513:Q513">G514</f>
        <v>1459.1</v>
      </c>
      <c r="H513" s="10">
        <f t="shared" si="264"/>
        <v>651.3</v>
      </c>
      <c r="I513" s="10">
        <f t="shared" si="264"/>
        <v>0</v>
      </c>
      <c r="J513" s="10">
        <f t="shared" si="264"/>
        <v>2089.3</v>
      </c>
      <c r="K513" s="10">
        <f t="shared" si="264"/>
        <v>1444.5</v>
      </c>
      <c r="L513" s="10">
        <f t="shared" si="264"/>
        <v>644.8</v>
      </c>
      <c r="M513" s="10">
        <f t="shared" si="264"/>
        <v>0</v>
      </c>
      <c r="N513" s="10">
        <f t="shared" si="264"/>
        <v>2020.2</v>
      </c>
      <c r="O513" s="10">
        <f t="shared" si="264"/>
        <v>1396.7</v>
      </c>
      <c r="P513" s="10">
        <f t="shared" si="264"/>
        <v>623.5</v>
      </c>
      <c r="Q513" s="10">
        <f t="shared" si="264"/>
        <v>0</v>
      </c>
      <c r="R513" s="27"/>
      <c r="S513" s="98"/>
    </row>
    <row r="514" spans="1:19" s="11" customFormat="1" ht="37.5">
      <c r="A514" s="47" t="s">
        <v>221</v>
      </c>
      <c r="B514" s="30">
        <v>10</v>
      </c>
      <c r="C514" s="15" t="s">
        <v>123</v>
      </c>
      <c r="D514" s="15" t="s">
        <v>536</v>
      </c>
      <c r="E514" s="15" t="s">
        <v>220</v>
      </c>
      <c r="F514" s="10">
        <f>G514+H514+I514</f>
        <v>2110.3999999999996</v>
      </c>
      <c r="G514" s="10">
        <v>1459.1</v>
      </c>
      <c r="H514" s="10">
        <v>651.3</v>
      </c>
      <c r="I514" s="10"/>
      <c r="J514" s="10">
        <f>K514+L514+M514</f>
        <v>2089.3</v>
      </c>
      <c r="K514" s="10">
        <v>1444.5</v>
      </c>
      <c r="L514" s="10">
        <v>644.8</v>
      </c>
      <c r="M514" s="10"/>
      <c r="N514" s="10">
        <f>O514+P514+Q514</f>
        <v>2020.2</v>
      </c>
      <c r="O514" s="100">
        <v>1396.7</v>
      </c>
      <c r="P514" s="100">
        <v>623.5</v>
      </c>
      <c r="Q514" s="100"/>
      <c r="R514" s="27"/>
      <c r="S514" s="98"/>
    </row>
    <row r="515" spans="1:19" s="11" customFormat="1" ht="81" customHeight="1">
      <c r="A515" s="47" t="s">
        <v>439</v>
      </c>
      <c r="B515" s="30">
        <v>10</v>
      </c>
      <c r="C515" s="15" t="s">
        <v>123</v>
      </c>
      <c r="D515" s="28" t="s">
        <v>438</v>
      </c>
      <c r="E515" s="15"/>
      <c r="F515" s="10">
        <f>F516</f>
        <v>17425.2</v>
      </c>
      <c r="G515" s="10">
        <f aca="true" t="shared" si="265" ref="G515:Q516">G516</f>
        <v>17425.2</v>
      </c>
      <c r="H515" s="10">
        <f t="shared" si="265"/>
        <v>0</v>
      </c>
      <c r="I515" s="10">
        <f t="shared" si="265"/>
        <v>0</v>
      </c>
      <c r="J515" s="10">
        <f t="shared" si="265"/>
        <v>17425.2</v>
      </c>
      <c r="K515" s="10">
        <f t="shared" si="265"/>
        <v>17425.2</v>
      </c>
      <c r="L515" s="10">
        <f t="shared" si="265"/>
        <v>0</v>
      </c>
      <c r="M515" s="10">
        <f t="shared" si="265"/>
        <v>0</v>
      </c>
      <c r="N515" s="10">
        <f t="shared" si="265"/>
        <v>17425.2</v>
      </c>
      <c r="O515" s="10">
        <f t="shared" si="265"/>
        <v>17425.2</v>
      </c>
      <c r="P515" s="10">
        <f t="shared" si="265"/>
        <v>0</v>
      </c>
      <c r="Q515" s="10">
        <f t="shared" si="265"/>
        <v>0</v>
      </c>
      <c r="R515" s="27"/>
      <c r="S515" s="98"/>
    </row>
    <row r="516" spans="1:19" s="11" customFormat="1" ht="117.75" customHeight="1">
      <c r="A516" s="54" t="s">
        <v>440</v>
      </c>
      <c r="B516" s="30">
        <v>10</v>
      </c>
      <c r="C516" s="15" t="s">
        <v>123</v>
      </c>
      <c r="D516" s="15" t="s">
        <v>436</v>
      </c>
      <c r="E516" s="15"/>
      <c r="F516" s="10">
        <f>F517</f>
        <v>17425.2</v>
      </c>
      <c r="G516" s="10">
        <f t="shared" si="265"/>
        <v>17425.2</v>
      </c>
      <c r="H516" s="10">
        <f t="shared" si="265"/>
        <v>0</v>
      </c>
      <c r="I516" s="10">
        <f t="shared" si="265"/>
        <v>0</v>
      </c>
      <c r="J516" s="10">
        <f t="shared" si="265"/>
        <v>17425.2</v>
      </c>
      <c r="K516" s="10">
        <f t="shared" si="265"/>
        <v>17425.2</v>
      </c>
      <c r="L516" s="10">
        <f t="shared" si="265"/>
        <v>0</v>
      </c>
      <c r="M516" s="10">
        <f t="shared" si="265"/>
        <v>0</v>
      </c>
      <c r="N516" s="10">
        <f t="shared" si="265"/>
        <v>17425.2</v>
      </c>
      <c r="O516" s="10">
        <f t="shared" si="265"/>
        <v>17425.2</v>
      </c>
      <c r="P516" s="10">
        <f t="shared" si="265"/>
        <v>0</v>
      </c>
      <c r="Q516" s="10">
        <f t="shared" si="265"/>
        <v>0</v>
      </c>
      <c r="R516" s="27"/>
      <c r="S516" s="98"/>
    </row>
    <row r="517" spans="1:19" s="11" customFormat="1" ht="18.75">
      <c r="A517" s="47" t="s">
        <v>90</v>
      </c>
      <c r="B517" s="30">
        <v>10</v>
      </c>
      <c r="C517" s="15" t="s">
        <v>123</v>
      </c>
      <c r="D517" s="15" t="s">
        <v>436</v>
      </c>
      <c r="E517" s="15" t="s">
        <v>208</v>
      </c>
      <c r="F517" s="10">
        <f>G517+H517+I517</f>
        <v>17425.2</v>
      </c>
      <c r="G517" s="10">
        <v>17425.2</v>
      </c>
      <c r="H517" s="10"/>
      <c r="I517" s="10"/>
      <c r="J517" s="10">
        <f>K517+L517+M517</f>
        <v>17425.2</v>
      </c>
      <c r="K517" s="10">
        <v>17425.2</v>
      </c>
      <c r="L517" s="10"/>
      <c r="M517" s="10"/>
      <c r="N517" s="10">
        <f>O517+P517+Q517</f>
        <v>17425.2</v>
      </c>
      <c r="O517" s="10">
        <v>17425.2</v>
      </c>
      <c r="P517" s="100"/>
      <c r="Q517" s="100"/>
      <c r="R517" s="27"/>
      <c r="S517" s="98"/>
    </row>
    <row r="518" spans="1:19" s="11" customFormat="1" ht="37.5">
      <c r="A518" s="47" t="s">
        <v>506</v>
      </c>
      <c r="B518" s="15" t="s">
        <v>126</v>
      </c>
      <c r="C518" s="15" t="s">
        <v>123</v>
      </c>
      <c r="D518" s="30" t="s">
        <v>285</v>
      </c>
      <c r="E518" s="15"/>
      <c r="F518" s="10">
        <f>F519</f>
        <v>4013.8999999999996</v>
      </c>
      <c r="G518" s="10">
        <f aca="true" t="shared" si="266" ref="G518:Q520">G519</f>
        <v>4013.8999999999996</v>
      </c>
      <c r="H518" s="10">
        <f t="shared" si="266"/>
        <v>0</v>
      </c>
      <c r="I518" s="10">
        <f t="shared" si="266"/>
        <v>0</v>
      </c>
      <c r="J518" s="10">
        <f t="shared" si="266"/>
        <v>4013.8999999999996</v>
      </c>
      <c r="K518" s="10">
        <f t="shared" si="266"/>
        <v>4013.8999999999996</v>
      </c>
      <c r="L518" s="10">
        <f t="shared" si="266"/>
        <v>0</v>
      </c>
      <c r="M518" s="10">
        <f t="shared" si="266"/>
        <v>0</v>
      </c>
      <c r="N518" s="10">
        <f t="shared" si="266"/>
        <v>4013.8999999999996</v>
      </c>
      <c r="O518" s="10">
        <f t="shared" si="266"/>
        <v>4013.8999999999996</v>
      </c>
      <c r="P518" s="10">
        <f t="shared" si="266"/>
        <v>0</v>
      </c>
      <c r="Q518" s="10">
        <f t="shared" si="266"/>
        <v>0</v>
      </c>
      <c r="R518" s="27"/>
      <c r="S518" s="98"/>
    </row>
    <row r="519" spans="1:19" s="11" customFormat="1" ht="24.75" customHeight="1">
      <c r="A519" s="39" t="s">
        <v>18</v>
      </c>
      <c r="B519" s="15" t="s">
        <v>126</v>
      </c>
      <c r="C519" s="15" t="s">
        <v>123</v>
      </c>
      <c r="D519" s="30" t="s">
        <v>286</v>
      </c>
      <c r="E519" s="15"/>
      <c r="F519" s="10">
        <f>F520</f>
        <v>4013.8999999999996</v>
      </c>
      <c r="G519" s="10">
        <f t="shared" si="266"/>
        <v>4013.8999999999996</v>
      </c>
      <c r="H519" s="10">
        <f t="shared" si="266"/>
        <v>0</v>
      </c>
      <c r="I519" s="10">
        <f t="shared" si="266"/>
        <v>0</v>
      </c>
      <c r="J519" s="10">
        <f t="shared" si="266"/>
        <v>4013.8999999999996</v>
      </c>
      <c r="K519" s="10">
        <f t="shared" si="266"/>
        <v>4013.8999999999996</v>
      </c>
      <c r="L519" s="10">
        <f t="shared" si="266"/>
        <v>0</v>
      </c>
      <c r="M519" s="10">
        <f t="shared" si="266"/>
        <v>0</v>
      </c>
      <c r="N519" s="10">
        <f t="shared" si="266"/>
        <v>4013.8999999999996</v>
      </c>
      <c r="O519" s="10">
        <f t="shared" si="266"/>
        <v>4013.8999999999996</v>
      </c>
      <c r="P519" s="10">
        <f t="shared" si="266"/>
        <v>0</v>
      </c>
      <c r="Q519" s="10">
        <f t="shared" si="266"/>
        <v>0</v>
      </c>
      <c r="R519" s="27"/>
      <c r="S519" s="98"/>
    </row>
    <row r="520" spans="1:19" s="11" customFormat="1" ht="93.75">
      <c r="A520" s="39" t="s">
        <v>363</v>
      </c>
      <c r="B520" s="15" t="s">
        <v>126</v>
      </c>
      <c r="C520" s="15" t="s">
        <v>123</v>
      </c>
      <c r="D520" s="30" t="s">
        <v>71</v>
      </c>
      <c r="E520" s="15"/>
      <c r="F520" s="10">
        <f>F521</f>
        <v>4013.8999999999996</v>
      </c>
      <c r="G520" s="10">
        <f t="shared" si="266"/>
        <v>4013.8999999999996</v>
      </c>
      <c r="H520" s="10">
        <f t="shared" si="266"/>
        <v>0</v>
      </c>
      <c r="I520" s="10">
        <f t="shared" si="266"/>
        <v>0</v>
      </c>
      <c r="J520" s="10">
        <f t="shared" si="266"/>
        <v>4013.8999999999996</v>
      </c>
      <c r="K520" s="10">
        <f t="shared" si="266"/>
        <v>4013.8999999999996</v>
      </c>
      <c r="L520" s="10">
        <f t="shared" si="266"/>
        <v>0</v>
      </c>
      <c r="M520" s="10">
        <f t="shared" si="266"/>
        <v>0</v>
      </c>
      <c r="N520" s="10">
        <f t="shared" si="266"/>
        <v>4013.8999999999996</v>
      </c>
      <c r="O520" s="10">
        <f t="shared" si="266"/>
        <v>4013.8999999999996</v>
      </c>
      <c r="P520" s="10">
        <f t="shared" si="266"/>
        <v>0</v>
      </c>
      <c r="Q520" s="10">
        <f t="shared" si="266"/>
        <v>0</v>
      </c>
      <c r="R520" s="27"/>
      <c r="S520" s="98"/>
    </row>
    <row r="521" spans="1:19" s="11" customFormat="1" ht="75">
      <c r="A521" s="47" t="s">
        <v>98</v>
      </c>
      <c r="B521" s="15" t="s">
        <v>126</v>
      </c>
      <c r="C521" s="15" t="s">
        <v>123</v>
      </c>
      <c r="D521" s="30" t="s">
        <v>72</v>
      </c>
      <c r="E521" s="15"/>
      <c r="F521" s="10">
        <f>F523+F522</f>
        <v>4013.8999999999996</v>
      </c>
      <c r="G521" s="10">
        <f aca="true" t="shared" si="267" ref="G521:Q521">G523+G522</f>
        <v>4013.8999999999996</v>
      </c>
      <c r="H521" s="10">
        <f t="shared" si="267"/>
        <v>0</v>
      </c>
      <c r="I521" s="10">
        <f t="shared" si="267"/>
        <v>0</v>
      </c>
      <c r="J521" s="10">
        <f t="shared" si="267"/>
        <v>4013.8999999999996</v>
      </c>
      <c r="K521" s="10">
        <f t="shared" si="267"/>
        <v>4013.8999999999996</v>
      </c>
      <c r="L521" s="10">
        <f t="shared" si="267"/>
        <v>0</v>
      </c>
      <c r="M521" s="10">
        <f t="shared" si="267"/>
        <v>0</v>
      </c>
      <c r="N521" s="10">
        <f t="shared" si="267"/>
        <v>4013.8999999999996</v>
      </c>
      <c r="O521" s="10">
        <f t="shared" si="267"/>
        <v>4013.8999999999996</v>
      </c>
      <c r="P521" s="10">
        <f t="shared" si="267"/>
        <v>0</v>
      </c>
      <c r="Q521" s="10">
        <f t="shared" si="267"/>
        <v>0</v>
      </c>
      <c r="R521" s="27"/>
      <c r="S521" s="98"/>
    </row>
    <row r="522" spans="1:19" s="11" customFormat="1" ht="37.5">
      <c r="A522" s="47" t="s">
        <v>92</v>
      </c>
      <c r="B522" s="15" t="s">
        <v>126</v>
      </c>
      <c r="C522" s="15" t="s">
        <v>123</v>
      </c>
      <c r="D522" s="30" t="s">
        <v>72</v>
      </c>
      <c r="E522" s="15" t="s">
        <v>177</v>
      </c>
      <c r="F522" s="10">
        <f>G522+H522+I522</f>
        <v>60.2</v>
      </c>
      <c r="G522" s="10">
        <v>60.2</v>
      </c>
      <c r="H522" s="10"/>
      <c r="I522" s="10"/>
      <c r="J522" s="10">
        <f>K522+L522+M522</f>
        <v>60.2</v>
      </c>
      <c r="K522" s="10">
        <v>60.2</v>
      </c>
      <c r="L522" s="10"/>
      <c r="M522" s="10"/>
      <c r="N522" s="10">
        <f>O522+P522+Q522</f>
        <v>60.2</v>
      </c>
      <c r="O522" s="10">
        <v>60.2</v>
      </c>
      <c r="P522" s="10"/>
      <c r="Q522" s="10"/>
      <c r="R522" s="27"/>
      <c r="S522" s="98"/>
    </row>
    <row r="523" spans="1:19" s="11" customFormat="1" ht="37.5">
      <c r="A523" s="47" t="s">
        <v>221</v>
      </c>
      <c r="B523" s="15" t="s">
        <v>126</v>
      </c>
      <c r="C523" s="15" t="s">
        <v>123</v>
      </c>
      <c r="D523" s="30" t="s">
        <v>72</v>
      </c>
      <c r="E523" s="15" t="s">
        <v>220</v>
      </c>
      <c r="F523" s="10">
        <f>G523+H523+I523</f>
        <v>3953.7</v>
      </c>
      <c r="G523" s="10">
        <v>3953.7</v>
      </c>
      <c r="H523" s="10"/>
      <c r="I523" s="10"/>
      <c r="J523" s="10">
        <f>K523+L523+M523</f>
        <v>3953.7</v>
      </c>
      <c r="K523" s="10">
        <v>3953.7</v>
      </c>
      <c r="L523" s="10"/>
      <c r="M523" s="10"/>
      <c r="N523" s="10">
        <f>O523+P523+Q523</f>
        <v>3953.7</v>
      </c>
      <c r="O523" s="10">
        <v>3953.7</v>
      </c>
      <c r="P523" s="10"/>
      <c r="Q523" s="10"/>
      <c r="R523" s="27"/>
      <c r="S523" s="98"/>
    </row>
    <row r="524" spans="1:19" s="11" customFormat="1" ht="56.25">
      <c r="A524" s="47" t="s">
        <v>628</v>
      </c>
      <c r="B524" s="15" t="s">
        <v>126</v>
      </c>
      <c r="C524" s="15" t="s">
        <v>123</v>
      </c>
      <c r="D524" s="30" t="s">
        <v>102</v>
      </c>
      <c r="E524" s="15"/>
      <c r="F524" s="10">
        <f>F525</f>
        <v>2371.4</v>
      </c>
      <c r="G524" s="10">
        <f aca="true" t="shared" si="268" ref="G524:Q526">G525</f>
        <v>2252.8</v>
      </c>
      <c r="H524" s="10">
        <f t="shared" si="268"/>
        <v>118.6</v>
      </c>
      <c r="I524" s="10">
        <f t="shared" si="268"/>
        <v>0</v>
      </c>
      <c r="J524" s="10">
        <f t="shared" si="268"/>
        <v>0</v>
      </c>
      <c r="K524" s="10">
        <f t="shared" si="268"/>
        <v>0</v>
      </c>
      <c r="L524" s="10">
        <f t="shared" si="268"/>
        <v>0</v>
      </c>
      <c r="M524" s="10">
        <f t="shared" si="268"/>
        <v>0</v>
      </c>
      <c r="N524" s="10">
        <f t="shared" si="268"/>
        <v>0</v>
      </c>
      <c r="O524" s="10">
        <f t="shared" si="268"/>
        <v>0</v>
      </c>
      <c r="P524" s="10">
        <f t="shared" si="268"/>
        <v>0</v>
      </c>
      <c r="Q524" s="10">
        <f t="shared" si="268"/>
        <v>0</v>
      </c>
      <c r="R524" s="27"/>
      <c r="S524" s="98"/>
    </row>
    <row r="525" spans="1:19" s="11" customFormat="1" ht="56.25">
      <c r="A525" s="47" t="s">
        <v>561</v>
      </c>
      <c r="B525" s="15" t="s">
        <v>126</v>
      </c>
      <c r="C525" s="15" t="s">
        <v>123</v>
      </c>
      <c r="D525" s="30" t="s">
        <v>103</v>
      </c>
      <c r="E525" s="15"/>
      <c r="F525" s="10">
        <f>F526</f>
        <v>2371.4</v>
      </c>
      <c r="G525" s="10">
        <f t="shared" si="268"/>
        <v>2252.8</v>
      </c>
      <c r="H525" s="10">
        <f t="shared" si="268"/>
        <v>118.6</v>
      </c>
      <c r="I525" s="10">
        <f t="shared" si="268"/>
        <v>0</v>
      </c>
      <c r="J525" s="10">
        <f t="shared" si="268"/>
        <v>0</v>
      </c>
      <c r="K525" s="10">
        <f t="shared" si="268"/>
        <v>0</v>
      </c>
      <c r="L525" s="10">
        <f t="shared" si="268"/>
        <v>0</v>
      </c>
      <c r="M525" s="10">
        <f t="shared" si="268"/>
        <v>0</v>
      </c>
      <c r="N525" s="10">
        <f t="shared" si="268"/>
        <v>0</v>
      </c>
      <c r="O525" s="10">
        <f t="shared" si="268"/>
        <v>0</v>
      </c>
      <c r="P525" s="10">
        <f t="shared" si="268"/>
        <v>0</v>
      </c>
      <c r="Q525" s="10">
        <f t="shared" si="268"/>
        <v>0</v>
      </c>
      <c r="R525" s="27"/>
      <c r="S525" s="98"/>
    </row>
    <row r="526" spans="1:19" s="11" customFormat="1" ht="37.5">
      <c r="A526" s="47" t="s">
        <v>454</v>
      </c>
      <c r="B526" s="15" t="s">
        <v>126</v>
      </c>
      <c r="C526" s="15" t="s">
        <v>123</v>
      </c>
      <c r="D526" s="30" t="s">
        <v>512</v>
      </c>
      <c r="E526" s="15"/>
      <c r="F526" s="10">
        <f>F527</f>
        <v>2371.4</v>
      </c>
      <c r="G526" s="10">
        <f t="shared" si="268"/>
        <v>2252.8</v>
      </c>
      <c r="H526" s="10">
        <f t="shared" si="268"/>
        <v>118.6</v>
      </c>
      <c r="I526" s="10">
        <f t="shared" si="268"/>
        <v>0</v>
      </c>
      <c r="J526" s="10">
        <f t="shared" si="268"/>
        <v>0</v>
      </c>
      <c r="K526" s="10">
        <f t="shared" si="268"/>
        <v>0</v>
      </c>
      <c r="L526" s="10">
        <f t="shared" si="268"/>
        <v>0</v>
      </c>
      <c r="M526" s="10">
        <f t="shared" si="268"/>
        <v>0</v>
      </c>
      <c r="N526" s="10">
        <f t="shared" si="268"/>
        <v>0</v>
      </c>
      <c r="O526" s="10">
        <f t="shared" si="268"/>
        <v>0</v>
      </c>
      <c r="P526" s="10">
        <f t="shared" si="268"/>
        <v>0</v>
      </c>
      <c r="Q526" s="10">
        <f t="shared" si="268"/>
        <v>0</v>
      </c>
      <c r="R526" s="27"/>
      <c r="S526" s="98"/>
    </row>
    <row r="527" spans="1:19" s="11" customFormat="1" ht="37.5">
      <c r="A527" s="47" t="s">
        <v>221</v>
      </c>
      <c r="B527" s="15" t="s">
        <v>126</v>
      </c>
      <c r="C527" s="15" t="s">
        <v>123</v>
      </c>
      <c r="D527" s="30" t="s">
        <v>512</v>
      </c>
      <c r="E527" s="15" t="s">
        <v>220</v>
      </c>
      <c r="F527" s="10">
        <f>G527+H527+I527</f>
        <v>2371.4</v>
      </c>
      <c r="G527" s="10">
        <v>2252.8</v>
      </c>
      <c r="H527" s="10">
        <v>118.6</v>
      </c>
      <c r="I527" s="10"/>
      <c r="J527" s="10">
        <f>K527+L527+M527</f>
        <v>0</v>
      </c>
      <c r="K527" s="10"/>
      <c r="L527" s="10"/>
      <c r="M527" s="10"/>
      <c r="N527" s="10">
        <f>O527+P527+Q527</f>
        <v>0</v>
      </c>
      <c r="O527" s="100"/>
      <c r="P527" s="100"/>
      <c r="Q527" s="100"/>
      <c r="R527" s="27"/>
      <c r="S527" s="98"/>
    </row>
    <row r="528" spans="1:19" s="11" customFormat="1" ht="18.75">
      <c r="A528" s="48" t="s">
        <v>146</v>
      </c>
      <c r="B528" s="12" t="s">
        <v>126</v>
      </c>
      <c r="C528" s="12" t="s">
        <v>121</v>
      </c>
      <c r="D528" s="12"/>
      <c r="E528" s="12"/>
      <c r="F528" s="13">
        <f>F529</f>
        <v>5178.7</v>
      </c>
      <c r="G528" s="13">
        <f aca="true" t="shared" si="269" ref="G528:Q531">G529</f>
        <v>5178.7</v>
      </c>
      <c r="H528" s="13">
        <f t="shared" si="269"/>
        <v>0</v>
      </c>
      <c r="I528" s="13">
        <f t="shared" si="269"/>
        <v>0</v>
      </c>
      <c r="J528" s="13">
        <f t="shared" si="269"/>
        <v>5178.7</v>
      </c>
      <c r="K528" s="13">
        <f t="shared" si="269"/>
        <v>5178.7</v>
      </c>
      <c r="L528" s="13">
        <f t="shared" si="269"/>
        <v>0</v>
      </c>
      <c r="M528" s="13">
        <f t="shared" si="269"/>
        <v>0</v>
      </c>
      <c r="N528" s="13">
        <f t="shared" si="269"/>
        <v>5178.7</v>
      </c>
      <c r="O528" s="13">
        <f t="shared" si="269"/>
        <v>5178.7</v>
      </c>
      <c r="P528" s="13">
        <f t="shared" si="269"/>
        <v>0</v>
      </c>
      <c r="Q528" s="13">
        <f t="shared" si="269"/>
        <v>0</v>
      </c>
      <c r="R528" s="27"/>
      <c r="S528" s="98"/>
    </row>
    <row r="529" spans="1:19" s="11" customFormat="1" ht="37.5">
      <c r="A529" s="47" t="s">
        <v>506</v>
      </c>
      <c r="B529" s="15" t="s">
        <v>126</v>
      </c>
      <c r="C529" s="15" t="s">
        <v>121</v>
      </c>
      <c r="D529" s="15" t="s">
        <v>285</v>
      </c>
      <c r="E529" s="15"/>
      <c r="F529" s="10">
        <f>F530</f>
        <v>5178.7</v>
      </c>
      <c r="G529" s="10">
        <f t="shared" si="269"/>
        <v>5178.7</v>
      </c>
      <c r="H529" s="10">
        <f t="shared" si="269"/>
        <v>0</v>
      </c>
      <c r="I529" s="10">
        <f t="shared" si="269"/>
        <v>0</v>
      </c>
      <c r="J529" s="10">
        <f t="shared" si="269"/>
        <v>5178.7</v>
      </c>
      <c r="K529" s="10">
        <f t="shared" si="269"/>
        <v>5178.7</v>
      </c>
      <c r="L529" s="10">
        <f t="shared" si="269"/>
        <v>0</v>
      </c>
      <c r="M529" s="10">
        <f t="shared" si="269"/>
        <v>0</v>
      </c>
      <c r="N529" s="10">
        <f t="shared" si="269"/>
        <v>5178.7</v>
      </c>
      <c r="O529" s="10">
        <f t="shared" si="269"/>
        <v>5178.7</v>
      </c>
      <c r="P529" s="10">
        <f t="shared" si="269"/>
        <v>0</v>
      </c>
      <c r="Q529" s="10">
        <f t="shared" si="269"/>
        <v>0</v>
      </c>
      <c r="R529" s="27"/>
      <c r="S529" s="98"/>
    </row>
    <row r="530" spans="1:19" s="11" customFormat="1" ht="18.75">
      <c r="A530" s="47" t="s">
        <v>195</v>
      </c>
      <c r="B530" s="15" t="s">
        <v>126</v>
      </c>
      <c r="C530" s="15" t="s">
        <v>121</v>
      </c>
      <c r="D530" s="15" t="s">
        <v>291</v>
      </c>
      <c r="E530" s="15"/>
      <c r="F530" s="10">
        <f>F531</f>
        <v>5178.7</v>
      </c>
      <c r="G530" s="10">
        <f t="shared" si="269"/>
        <v>5178.7</v>
      </c>
      <c r="H530" s="10">
        <f t="shared" si="269"/>
        <v>0</v>
      </c>
      <c r="I530" s="10">
        <f t="shared" si="269"/>
        <v>0</v>
      </c>
      <c r="J530" s="10">
        <f t="shared" si="269"/>
        <v>5178.7</v>
      </c>
      <c r="K530" s="10">
        <f t="shared" si="269"/>
        <v>5178.7</v>
      </c>
      <c r="L530" s="10">
        <f t="shared" si="269"/>
        <v>0</v>
      </c>
      <c r="M530" s="10">
        <f t="shared" si="269"/>
        <v>0</v>
      </c>
      <c r="N530" s="10">
        <f t="shared" si="269"/>
        <v>5178.7</v>
      </c>
      <c r="O530" s="10">
        <f t="shared" si="269"/>
        <v>5178.7</v>
      </c>
      <c r="P530" s="10">
        <f t="shared" si="269"/>
        <v>0</v>
      </c>
      <c r="Q530" s="10">
        <f t="shared" si="269"/>
        <v>0</v>
      </c>
      <c r="R530" s="27"/>
      <c r="S530" s="98"/>
    </row>
    <row r="531" spans="1:19" s="11" customFormat="1" ht="56.25">
      <c r="A531" s="39" t="s">
        <v>303</v>
      </c>
      <c r="B531" s="15" t="s">
        <v>126</v>
      </c>
      <c r="C531" s="15" t="s">
        <v>121</v>
      </c>
      <c r="D531" s="15" t="s">
        <v>73</v>
      </c>
      <c r="E531" s="15"/>
      <c r="F531" s="10">
        <f>F532</f>
        <v>5178.7</v>
      </c>
      <c r="G531" s="10">
        <f t="shared" si="269"/>
        <v>5178.7</v>
      </c>
      <c r="H531" s="10">
        <f t="shared" si="269"/>
        <v>0</v>
      </c>
      <c r="I531" s="10">
        <f t="shared" si="269"/>
        <v>0</v>
      </c>
      <c r="J531" s="10">
        <f t="shared" si="269"/>
        <v>5178.7</v>
      </c>
      <c r="K531" s="10">
        <f t="shared" si="269"/>
        <v>5178.7</v>
      </c>
      <c r="L531" s="10">
        <f t="shared" si="269"/>
        <v>0</v>
      </c>
      <c r="M531" s="10">
        <f t="shared" si="269"/>
        <v>0</v>
      </c>
      <c r="N531" s="10">
        <f t="shared" si="269"/>
        <v>5178.7</v>
      </c>
      <c r="O531" s="10">
        <f t="shared" si="269"/>
        <v>5178.7</v>
      </c>
      <c r="P531" s="10">
        <f t="shared" si="269"/>
        <v>0</v>
      </c>
      <c r="Q531" s="10">
        <f t="shared" si="269"/>
        <v>0</v>
      </c>
      <c r="R531" s="27"/>
      <c r="S531" s="98"/>
    </row>
    <row r="532" spans="1:19" s="11" customFormat="1" ht="77.25" customHeight="1">
      <c r="A532" s="47" t="s">
        <v>98</v>
      </c>
      <c r="B532" s="15" t="s">
        <v>126</v>
      </c>
      <c r="C532" s="15" t="s">
        <v>121</v>
      </c>
      <c r="D532" s="15" t="s">
        <v>74</v>
      </c>
      <c r="E532" s="15"/>
      <c r="F532" s="10">
        <f>F533+F534</f>
        <v>5178.7</v>
      </c>
      <c r="G532" s="10">
        <f aca="true" t="shared" si="270" ref="G532:Q532">G533+G534</f>
        <v>5178.7</v>
      </c>
      <c r="H532" s="10">
        <f t="shared" si="270"/>
        <v>0</v>
      </c>
      <c r="I532" s="10">
        <f t="shared" si="270"/>
        <v>0</v>
      </c>
      <c r="J532" s="10">
        <f t="shared" si="270"/>
        <v>5178.7</v>
      </c>
      <c r="K532" s="10">
        <f t="shared" si="270"/>
        <v>5178.7</v>
      </c>
      <c r="L532" s="10">
        <f t="shared" si="270"/>
        <v>0</v>
      </c>
      <c r="M532" s="10">
        <f t="shared" si="270"/>
        <v>0</v>
      </c>
      <c r="N532" s="10">
        <f t="shared" si="270"/>
        <v>5178.7</v>
      </c>
      <c r="O532" s="10">
        <f t="shared" si="270"/>
        <v>5178.7</v>
      </c>
      <c r="P532" s="10">
        <f t="shared" si="270"/>
        <v>0</v>
      </c>
      <c r="Q532" s="10">
        <f t="shared" si="270"/>
        <v>0</v>
      </c>
      <c r="R532" s="27"/>
      <c r="S532" s="98"/>
    </row>
    <row r="533" spans="1:19" s="11" customFormat="1" ht="37.5">
      <c r="A533" s="47" t="s">
        <v>92</v>
      </c>
      <c r="B533" s="15" t="s">
        <v>126</v>
      </c>
      <c r="C533" s="15" t="s">
        <v>121</v>
      </c>
      <c r="D533" s="15" t="s">
        <v>74</v>
      </c>
      <c r="E533" s="15" t="s">
        <v>177</v>
      </c>
      <c r="F533" s="10">
        <f>G533+H533+I533</f>
        <v>51.8</v>
      </c>
      <c r="G533" s="10">
        <v>51.8</v>
      </c>
      <c r="H533" s="10"/>
      <c r="I533" s="10"/>
      <c r="J533" s="10">
        <f>K533+L533+M533</f>
        <v>51.8</v>
      </c>
      <c r="K533" s="10">
        <v>51.8</v>
      </c>
      <c r="L533" s="10"/>
      <c r="M533" s="10"/>
      <c r="N533" s="10">
        <f>O533+P533+Q533</f>
        <v>51.8</v>
      </c>
      <c r="O533" s="10">
        <v>51.8</v>
      </c>
      <c r="P533" s="100"/>
      <c r="Q533" s="100"/>
      <c r="R533" s="27"/>
      <c r="S533" s="98"/>
    </row>
    <row r="534" spans="1:19" s="11" customFormat="1" ht="37.5">
      <c r="A534" s="47" t="s">
        <v>221</v>
      </c>
      <c r="B534" s="15" t="s">
        <v>126</v>
      </c>
      <c r="C534" s="15" t="s">
        <v>121</v>
      </c>
      <c r="D534" s="15" t="s">
        <v>74</v>
      </c>
      <c r="E534" s="15" t="s">
        <v>220</v>
      </c>
      <c r="F534" s="10">
        <f>G534+H534+I534</f>
        <v>5126.9</v>
      </c>
      <c r="G534" s="10">
        <v>5126.9</v>
      </c>
      <c r="H534" s="10"/>
      <c r="I534" s="10"/>
      <c r="J534" s="10">
        <f>K534+L534+M534</f>
        <v>5126.9</v>
      </c>
      <c r="K534" s="10">
        <v>5126.9</v>
      </c>
      <c r="L534" s="10"/>
      <c r="M534" s="10"/>
      <c r="N534" s="10">
        <f>O534+P534+Q534</f>
        <v>5126.9</v>
      </c>
      <c r="O534" s="10">
        <v>5126.9</v>
      </c>
      <c r="P534" s="100"/>
      <c r="Q534" s="100"/>
      <c r="R534" s="27"/>
      <c r="S534" s="98"/>
    </row>
    <row r="535" spans="1:19" s="11" customFormat="1" ht="18.75">
      <c r="A535" s="48" t="s">
        <v>449</v>
      </c>
      <c r="B535" s="12" t="s">
        <v>126</v>
      </c>
      <c r="C535" s="12" t="s">
        <v>136</v>
      </c>
      <c r="D535" s="12"/>
      <c r="E535" s="12"/>
      <c r="F535" s="13">
        <f>F536</f>
        <v>301.5</v>
      </c>
      <c r="G535" s="13">
        <f aca="true" t="shared" si="271" ref="G535:Q535">G536</f>
        <v>0</v>
      </c>
      <c r="H535" s="13">
        <f t="shared" si="271"/>
        <v>301.5</v>
      </c>
      <c r="I535" s="13">
        <f t="shared" si="271"/>
        <v>0</v>
      </c>
      <c r="J535" s="13">
        <f t="shared" si="271"/>
        <v>301.5</v>
      </c>
      <c r="K535" s="13">
        <f t="shared" si="271"/>
        <v>0</v>
      </c>
      <c r="L535" s="13">
        <f t="shared" si="271"/>
        <v>301.5</v>
      </c>
      <c r="M535" s="13">
        <f t="shared" si="271"/>
        <v>0</v>
      </c>
      <c r="N535" s="13">
        <f t="shared" si="271"/>
        <v>301.5</v>
      </c>
      <c r="O535" s="13">
        <f t="shared" si="271"/>
        <v>0</v>
      </c>
      <c r="P535" s="13">
        <f t="shared" si="271"/>
        <v>301.5</v>
      </c>
      <c r="Q535" s="13">
        <f t="shared" si="271"/>
        <v>0</v>
      </c>
      <c r="R535" s="27"/>
      <c r="S535" s="98"/>
    </row>
    <row r="536" spans="1:19" s="11" customFormat="1" ht="56.25">
      <c r="A536" s="47" t="s">
        <v>557</v>
      </c>
      <c r="B536" s="15" t="s">
        <v>126</v>
      </c>
      <c r="C536" s="15" t="s">
        <v>136</v>
      </c>
      <c r="D536" s="15" t="s">
        <v>555</v>
      </c>
      <c r="E536" s="15"/>
      <c r="F536" s="10">
        <f>F537</f>
        <v>301.5</v>
      </c>
      <c r="G536" s="10">
        <f aca="true" t="shared" si="272" ref="G536:P538">G537</f>
        <v>0</v>
      </c>
      <c r="H536" s="10">
        <f t="shared" si="272"/>
        <v>301.5</v>
      </c>
      <c r="I536" s="10">
        <f t="shared" si="272"/>
        <v>0</v>
      </c>
      <c r="J536" s="10">
        <f t="shared" si="272"/>
        <v>301.5</v>
      </c>
      <c r="K536" s="10">
        <f t="shared" si="272"/>
        <v>0</v>
      </c>
      <c r="L536" s="10">
        <f t="shared" si="272"/>
        <v>301.5</v>
      </c>
      <c r="M536" s="10">
        <f t="shared" si="272"/>
        <v>0</v>
      </c>
      <c r="N536" s="10">
        <f t="shared" si="272"/>
        <v>301.5</v>
      </c>
      <c r="O536" s="10">
        <f t="shared" si="272"/>
        <v>0</v>
      </c>
      <c r="P536" s="10">
        <f t="shared" si="272"/>
        <v>301.5</v>
      </c>
      <c r="Q536" s="10">
        <f>Q537</f>
        <v>0</v>
      </c>
      <c r="R536" s="27"/>
      <c r="S536" s="98"/>
    </row>
    <row r="537" spans="1:19" s="11" customFormat="1" ht="18.75">
      <c r="A537" s="47" t="s">
        <v>556</v>
      </c>
      <c r="B537" s="15" t="s">
        <v>126</v>
      </c>
      <c r="C537" s="15" t="s">
        <v>136</v>
      </c>
      <c r="D537" s="15" t="s">
        <v>559</v>
      </c>
      <c r="E537" s="15"/>
      <c r="F537" s="10">
        <f>F538</f>
        <v>301.5</v>
      </c>
      <c r="G537" s="10">
        <f t="shared" si="272"/>
        <v>0</v>
      </c>
      <c r="H537" s="10">
        <f t="shared" si="272"/>
        <v>301.5</v>
      </c>
      <c r="I537" s="10">
        <f t="shared" si="272"/>
        <v>0</v>
      </c>
      <c r="J537" s="10">
        <f t="shared" si="272"/>
        <v>301.5</v>
      </c>
      <c r="K537" s="10">
        <f t="shared" si="272"/>
        <v>0</v>
      </c>
      <c r="L537" s="10">
        <f t="shared" si="272"/>
        <v>301.5</v>
      </c>
      <c r="M537" s="10">
        <f t="shared" si="272"/>
        <v>0</v>
      </c>
      <c r="N537" s="10">
        <f t="shared" si="272"/>
        <v>301.5</v>
      </c>
      <c r="O537" s="10">
        <f t="shared" si="272"/>
        <v>0</v>
      </c>
      <c r="P537" s="10">
        <f t="shared" si="272"/>
        <v>301.5</v>
      </c>
      <c r="Q537" s="10">
        <f>Q538</f>
        <v>0</v>
      </c>
      <c r="R537" s="27"/>
      <c r="S537" s="98"/>
    </row>
    <row r="538" spans="1:19" s="11" customFormat="1" ht="37.5">
      <c r="A538" s="47" t="s">
        <v>564</v>
      </c>
      <c r="B538" s="15" t="s">
        <v>126</v>
      </c>
      <c r="C538" s="15" t="s">
        <v>136</v>
      </c>
      <c r="D538" s="15" t="s">
        <v>562</v>
      </c>
      <c r="E538" s="15"/>
      <c r="F538" s="10">
        <f>F539</f>
        <v>301.5</v>
      </c>
      <c r="G538" s="10">
        <f t="shared" si="272"/>
        <v>0</v>
      </c>
      <c r="H538" s="10">
        <f t="shared" si="272"/>
        <v>301.5</v>
      </c>
      <c r="I538" s="10">
        <f t="shared" si="272"/>
        <v>0</v>
      </c>
      <c r="J538" s="10">
        <f t="shared" si="272"/>
        <v>301.5</v>
      </c>
      <c r="K538" s="10">
        <f t="shared" si="272"/>
        <v>0</v>
      </c>
      <c r="L538" s="10">
        <f t="shared" si="272"/>
        <v>301.5</v>
      </c>
      <c r="M538" s="10">
        <f t="shared" si="272"/>
        <v>0</v>
      </c>
      <c r="N538" s="10">
        <f t="shared" si="272"/>
        <v>301.5</v>
      </c>
      <c r="O538" s="10">
        <f t="shared" si="272"/>
        <v>0</v>
      </c>
      <c r="P538" s="10">
        <f t="shared" si="272"/>
        <v>301.5</v>
      </c>
      <c r="Q538" s="10">
        <f>Q539</f>
        <v>0</v>
      </c>
      <c r="R538" s="27"/>
      <c r="S538" s="98"/>
    </row>
    <row r="539" spans="1:19" s="11" customFormat="1" ht="37.5">
      <c r="A539" s="47" t="s">
        <v>91</v>
      </c>
      <c r="B539" s="15" t="s">
        <v>126</v>
      </c>
      <c r="C539" s="15" t="s">
        <v>136</v>
      </c>
      <c r="D539" s="15" t="s">
        <v>562</v>
      </c>
      <c r="E539" s="15" t="s">
        <v>188</v>
      </c>
      <c r="F539" s="10">
        <f>G539+H539+I539</f>
        <v>301.5</v>
      </c>
      <c r="G539" s="10"/>
      <c r="H539" s="10">
        <v>301.5</v>
      </c>
      <c r="I539" s="10"/>
      <c r="J539" s="10">
        <f>K539+L539+M539</f>
        <v>301.5</v>
      </c>
      <c r="K539" s="10"/>
      <c r="L539" s="10">
        <v>301.5</v>
      </c>
      <c r="M539" s="10"/>
      <c r="N539" s="10">
        <f>O539+P539+Q539</f>
        <v>301.5</v>
      </c>
      <c r="O539" s="10"/>
      <c r="P539" s="100">
        <v>301.5</v>
      </c>
      <c r="Q539" s="100"/>
      <c r="R539" s="27"/>
      <c r="S539" s="98"/>
    </row>
    <row r="540" spans="1:19" s="11" customFormat="1" ht="18.75">
      <c r="A540" s="48" t="s">
        <v>159</v>
      </c>
      <c r="B540" s="12" t="s">
        <v>142</v>
      </c>
      <c r="C540" s="12" t="s">
        <v>405</v>
      </c>
      <c r="D540" s="12"/>
      <c r="E540" s="12"/>
      <c r="F540" s="13">
        <f>F541</f>
        <v>7446.1</v>
      </c>
      <c r="G540" s="13">
        <f aca="true" t="shared" si="273" ref="G540:Q540">G541</f>
        <v>300</v>
      </c>
      <c r="H540" s="13">
        <f t="shared" si="273"/>
        <v>6608.6</v>
      </c>
      <c r="I540" s="13">
        <f t="shared" si="273"/>
        <v>537.5</v>
      </c>
      <c r="J540" s="13">
        <f t="shared" si="273"/>
        <v>7230.600000000001</v>
      </c>
      <c r="K540" s="13">
        <f t="shared" si="273"/>
        <v>0</v>
      </c>
      <c r="L540" s="13">
        <f t="shared" si="273"/>
        <v>6693.100000000001</v>
      </c>
      <c r="M540" s="13">
        <f t="shared" si="273"/>
        <v>537.5</v>
      </c>
      <c r="N540" s="13">
        <f t="shared" si="273"/>
        <v>7315.100000000001</v>
      </c>
      <c r="O540" s="13">
        <f t="shared" si="273"/>
        <v>0</v>
      </c>
      <c r="P540" s="13">
        <f t="shared" si="273"/>
        <v>6777.600000000001</v>
      </c>
      <c r="Q540" s="13">
        <f t="shared" si="273"/>
        <v>537.5</v>
      </c>
      <c r="R540" s="27"/>
      <c r="S540" s="98"/>
    </row>
    <row r="541" spans="1:19" s="11" customFormat="1" ht="18.75">
      <c r="A541" s="48" t="s">
        <v>160</v>
      </c>
      <c r="B541" s="12" t="s">
        <v>142</v>
      </c>
      <c r="C541" s="12" t="s">
        <v>124</v>
      </c>
      <c r="D541" s="12"/>
      <c r="E541" s="12"/>
      <c r="F541" s="13">
        <f aca="true" t="shared" si="274" ref="F541:Q541">F542+F570</f>
        <v>7446.1</v>
      </c>
      <c r="G541" s="13">
        <f t="shared" si="274"/>
        <v>300</v>
      </c>
      <c r="H541" s="13">
        <f t="shared" si="274"/>
        <v>6608.6</v>
      </c>
      <c r="I541" s="13">
        <f t="shared" si="274"/>
        <v>537.5</v>
      </c>
      <c r="J541" s="13">
        <f t="shared" si="274"/>
        <v>7230.600000000001</v>
      </c>
      <c r="K541" s="13">
        <f t="shared" si="274"/>
        <v>0</v>
      </c>
      <c r="L541" s="13">
        <f t="shared" si="274"/>
        <v>6693.100000000001</v>
      </c>
      <c r="M541" s="13">
        <f t="shared" si="274"/>
        <v>537.5</v>
      </c>
      <c r="N541" s="13">
        <f t="shared" si="274"/>
        <v>7315.100000000001</v>
      </c>
      <c r="O541" s="13">
        <f t="shared" si="274"/>
        <v>0</v>
      </c>
      <c r="P541" s="13">
        <f t="shared" si="274"/>
        <v>6777.600000000001</v>
      </c>
      <c r="Q541" s="13">
        <f t="shared" si="274"/>
        <v>537.5</v>
      </c>
      <c r="R541" s="27"/>
      <c r="S541" s="98"/>
    </row>
    <row r="542" spans="1:19" s="11" customFormat="1" ht="37.5">
      <c r="A542" s="47" t="s">
        <v>479</v>
      </c>
      <c r="B542" s="15" t="s">
        <v>142</v>
      </c>
      <c r="C542" s="15" t="s">
        <v>124</v>
      </c>
      <c r="D542" s="15" t="s">
        <v>295</v>
      </c>
      <c r="E542" s="15"/>
      <c r="F542" s="10">
        <f>F543+F559+F564+F567+F554</f>
        <v>7052</v>
      </c>
      <c r="G542" s="10">
        <f aca="true" t="shared" si="275" ref="G542:Q542">G543+G559+G564+G567+G554</f>
        <v>300</v>
      </c>
      <c r="H542" s="10">
        <f t="shared" si="275"/>
        <v>6214.5</v>
      </c>
      <c r="I542" s="10">
        <f t="shared" si="275"/>
        <v>537.5</v>
      </c>
      <c r="J542" s="10">
        <f t="shared" si="275"/>
        <v>6836.500000000001</v>
      </c>
      <c r="K542" s="10">
        <f t="shared" si="275"/>
        <v>0</v>
      </c>
      <c r="L542" s="10">
        <f t="shared" si="275"/>
        <v>6299.000000000001</v>
      </c>
      <c r="M542" s="10">
        <f t="shared" si="275"/>
        <v>537.5</v>
      </c>
      <c r="N542" s="10">
        <f t="shared" si="275"/>
        <v>6921.000000000001</v>
      </c>
      <c r="O542" s="10">
        <f t="shared" si="275"/>
        <v>0</v>
      </c>
      <c r="P542" s="10">
        <f t="shared" si="275"/>
        <v>6383.500000000001</v>
      </c>
      <c r="Q542" s="10">
        <f t="shared" si="275"/>
        <v>537.5</v>
      </c>
      <c r="R542" s="27"/>
      <c r="S542" s="98"/>
    </row>
    <row r="543" spans="1:19" s="11" customFormat="1" ht="18.75">
      <c r="A543" s="47" t="s">
        <v>0</v>
      </c>
      <c r="B543" s="15" t="s">
        <v>142</v>
      </c>
      <c r="C543" s="15" t="s">
        <v>124</v>
      </c>
      <c r="D543" s="15" t="s">
        <v>1</v>
      </c>
      <c r="E543" s="15"/>
      <c r="F543" s="10">
        <f>F544+F546+F548+F550+F552</f>
        <v>6282.4</v>
      </c>
      <c r="G543" s="10">
        <f aca="true" t="shared" si="276" ref="G543:Q543">G544+G546+G548+G550+G552</f>
        <v>300</v>
      </c>
      <c r="H543" s="10">
        <f t="shared" si="276"/>
        <v>5842.4</v>
      </c>
      <c r="I543" s="10">
        <f t="shared" si="276"/>
        <v>140</v>
      </c>
      <c r="J543" s="10">
        <f t="shared" si="276"/>
        <v>6066.900000000001</v>
      </c>
      <c r="K543" s="10">
        <f t="shared" si="276"/>
        <v>0</v>
      </c>
      <c r="L543" s="10">
        <f t="shared" si="276"/>
        <v>5926.900000000001</v>
      </c>
      <c r="M543" s="10">
        <f t="shared" si="276"/>
        <v>140</v>
      </c>
      <c r="N543" s="10">
        <f t="shared" si="276"/>
        <v>6151.400000000001</v>
      </c>
      <c r="O543" s="10">
        <f t="shared" si="276"/>
        <v>0</v>
      </c>
      <c r="P543" s="10">
        <f t="shared" si="276"/>
        <v>6011.400000000001</v>
      </c>
      <c r="Q543" s="10">
        <f t="shared" si="276"/>
        <v>140</v>
      </c>
      <c r="R543" s="27"/>
      <c r="S543" s="98"/>
    </row>
    <row r="544" spans="1:19" s="11" customFormat="1" ht="37.5">
      <c r="A544" s="47" t="s">
        <v>360</v>
      </c>
      <c r="B544" s="15" t="s">
        <v>142</v>
      </c>
      <c r="C544" s="15" t="s">
        <v>124</v>
      </c>
      <c r="D544" s="15" t="s">
        <v>3</v>
      </c>
      <c r="E544" s="15"/>
      <c r="F544" s="10">
        <f>F545</f>
        <v>4511.2</v>
      </c>
      <c r="G544" s="10">
        <f aca="true" t="shared" si="277" ref="G544:Q544">G545</f>
        <v>0</v>
      </c>
      <c r="H544" s="10">
        <f t="shared" si="277"/>
        <v>4511.2</v>
      </c>
      <c r="I544" s="10">
        <f t="shared" si="277"/>
        <v>0</v>
      </c>
      <c r="J544" s="10">
        <f t="shared" si="277"/>
        <v>4629.1</v>
      </c>
      <c r="K544" s="10">
        <f t="shared" si="277"/>
        <v>0</v>
      </c>
      <c r="L544" s="10">
        <f t="shared" si="277"/>
        <v>4629.1</v>
      </c>
      <c r="M544" s="10">
        <f t="shared" si="277"/>
        <v>0</v>
      </c>
      <c r="N544" s="10">
        <f t="shared" si="277"/>
        <v>4713.6</v>
      </c>
      <c r="O544" s="10">
        <f t="shared" si="277"/>
        <v>0</v>
      </c>
      <c r="P544" s="10">
        <f t="shared" si="277"/>
        <v>4713.6</v>
      </c>
      <c r="Q544" s="10">
        <f t="shared" si="277"/>
        <v>0</v>
      </c>
      <c r="R544" s="27"/>
      <c r="S544" s="98"/>
    </row>
    <row r="545" spans="1:19" s="11" customFormat="1" ht="18.75">
      <c r="A545" s="47" t="s">
        <v>191</v>
      </c>
      <c r="B545" s="15" t="s">
        <v>142</v>
      </c>
      <c r="C545" s="15" t="s">
        <v>124</v>
      </c>
      <c r="D545" s="15" t="s">
        <v>3</v>
      </c>
      <c r="E545" s="15" t="s">
        <v>190</v>
      </c>
      <c r="F545" s="10">
        <f>G545+H545+I545</f>
        <v>4511.2</v>
      </c>
      <c r="G545" s="10"/>
      <c r="H545" s="10">
        <v>4511.2</v>
      </c>
      <c r="I545" s="10"/>
      <c r="J545" s="10">
        <f>K545+L545+M545</f>
        <v>4629.1</v>
      </c>
      <c r="K545" s="10"/>
      <c r="L545" s="10">
        <v>4629.1</v>
      </c>
      <c r="M545" s="10"/>
      <c r="N545" s="10">
        <f>O545+P545+Q545</f>
        <v>4713.6</v>
      </c>
      <c r="O545" s="100"/>
      <c r="P545" s="100">
        <v>4713.6</v>
      </c>
      <c r="Q545" s="100"/>
      <c r="R545" s="27"/>
      <c r="S545" s="98"/>
    </row>
    <row r="546" spans="1:19" s="11" customFormat="1" ht="18.75">
      <c r="A546" s="47" t="s">
        <v>480</v>
      </c>
      <c r="B546" s="15" t="s">
        <v>142</v>
      </c>
      <c r="C546" s="15" t="s">
        <v>124</v>
      </c>
      <c r="D546" s="15" t="s">
        <v>2</v>
      </c>
      <c r="E546" s="15"/>
      <c r="F546" s="10">
        <f>F547</f>
        <v>170</v>
      </c>
      <c r="G546" s="10"/>
      <c r="H546" s="10">
        <f aca="true" t="shared" si="278" ref="H546:Q546">H547</f>
        <v>170</v>
      </c>
      <c r="I546" s="10">
        <f t="shared" si="278"/>
        <v>0</v>
      </c>
      <c r="J546" s="10">
        <f t="shared" si="278"/>
        <v>170</v>
      </c>
      <c r="K546" s="10">
        <f t="shared" si="278"/>
        <v>0</v>
      </c>
      <c r="L546" s="10">
        <f t="shared" si="278"/>
        <v>170</v>
      </c>
      <c r="M546" s="10">
        <f t="shared" si="278"/>
        <v>0</v>
      </c>
      <c r="N546" s="10">
        <f t="shared" si="278"/>
        <v>170</v>
      </c>
      <c r="O546" s="10">
        <f t="shared" si="278"/>
        <v>0</v>
      </c>
      <c r="P546" s="10">
        <f t="shared" si="278"/>
        <v>170</v>
      </c>
      <c r="Q546" s="10">
        <f t="shared" si="278"/>
        <v>0</v>
      </c>
      <c r="R546" s="27"/>
      <c r="S546" s="98"/>
    </row>
    <row r="547" spans="1:19" s="11" customFormat="1" ht="18.75">
      <c r="A547" s="47" t="s">
        <v>191</v>
      </c>
      <c r="B547" s="15" t="s">
        <v>142</v>
      </c>
      <c r="C547" s="15" t="s">
        <v>124</v>
      </c>
      <c r="D547" s="15" t="s">
        <v>2</v>
      </c>
      <c r="E547" s="15" t="s">
        <v>190</v>
      </c>
      <c r="F547" s="10">
        <f>G547+H547+I547</f>
        <v>170</v>
      </c>
      <c r="G547" s="10"/>
      <c r="H547" s="10">
        <v>170</v>
      </c>
      <c r="I547" s="10"/>
      <c r="J547" s="10">
        <f>K547+L547+M547</f>
        <v>170</v>
      </c>
      <c r="K547" s="10"/>
      <c r="L547" s="10">
        <v>170</v>
      </c>
      <c r="M547" s="10"/>
      <c r="N547" s="10">
        <f>O547+P547+Q547</f>
        <v>170</v>
      </c>
      <c r="O547" s="18"/>
      <c r="P547" s="18">
        <v>170</v>
      </c>
      <c r="Q547" s="18"/>
      <c r="R547" s="27"/>
      <c r="S547" s="98"/>
    </row>
    <row r="548" spans="1:19" s="11" customFormat="1" ht="79.5" customHeight="1">
      <c r="A548" s="47" t="s">
        <v>572</v>
      </c>
      <c r="B548" s="15" t="s">
        <v>142</v>
      </c>
      <c r="C548" s="15" t="s">
        <v>124</v>
      </c>
      <c r="D548" s="15" t="s">
        <v>82</v>
      </c>
      <c r="E548" s="15"/>
      <c r="F548" s="10">
        <f>F549</f>
        <v>140</v>
      </c>
      <c r="G548" s="10">
        <f aca="true" t="shared" si="279" ref="G548:Q548">G549</f>
        <v>0</v>
      </c>
      <c r="H548" s="10">
        <f t="shared" si="279"/>
        <v>0</v>
      </c>
      <c r="I548" s="10">
        <f t="shared" si="279"/>
        <v>140</v>
      </c>
      <c r="J548" s="10">
        <f t="shared" si="279"/>
        <v>140</v>
      </c>
      <c r="K548" s="10">
        <f t="shared" si="279"/>
        <v>0</v>
      </c>
      <c r="L548" s="10">
        <f t="shared" si="279"/>
        <v>0</v>
      </c>
      <c r="M548" s="10">
        <f t="shared" si="279"/>
        <v>140</v>
      </c>
      <c r="N548" s="10">
        <f t="shared" si="279"/>
        <v>140</v>
      </c>
      <c r="O548" s="10">
        <f t="shared" si="279"/>
        <v>0</v>
      </c>
      <c r="P548" s="10">
        <f t="shared" si="279"/>
        <v>0</v>
      </c>
      <c r="Q548" s="10">
        <f t="shared" si="279"/>
        <v>140</v>
      </c>
      <c r="R548" s="27"/>
      <c r="S548" s="98"/>
    </row>
    <row r="549" spans="1:19" s="11" customFormat="1" ht="18.75">
      <c r="A549" s="47" t="s">
        <v>191</v>
      </c>
      <c r="B549" s="15" t="s">
        <v>142</v>
      </c>
      <c r="C549" s="15" t="s">
        <v>124</v>
      </c>
      <c r="D549" s="15" t="s">
        <v>82</v>
      </c>
      <c r="E549" s="15" t="s">
        <v>190</v>
      </c>
      <c r="F549" s="10">
        <f>G549+H549+I549</f>
        <v>140</v>
      </c>
      <c r="G549" s="10"/>
      <c r="H549" s="10"/>
      <c r="I549" s="10">
        <v>140</v>
      </c>
      <c r="J549" s="10">
        <f>K549+L549+M549</f>
        <v>140</v>
      </c>
      <c r="K549" s="10"/>
      <c r="L549" s="10"/>
      <c r="M549" s="10">
        <v>140</v>
      </c>
      <c r="N549" s="10">
        <f>O549+P549+Q549</f>
        <v>140</v>
      </c>
      <c r="O549" s="10"/>
      <c r="P549" s="10"/>
      <c r="Q549" s="10">
        <v>140</v>
      </c>
      <c r="R549" s="27"/>
      <c r="S549" s="98"/>
    </row>
    <row r="550" spans="1:19" s="11" customFormat="1" ht="56.25">
      <c r="A550" s="47" t="s">
        <v>460</v>
      </c>
      <c r="B550" s="15" t="s">
        <v>142</v>
      </c>
      <c r="C550" s="15" t="s">
        <v>124</v>
      </c>
      <c r="D550" s="15" t="s">
        <v>470</v>
      </c>
      <c r="E550" s="15"/>
      <c r="F550" s="10">
        <f>F551</f>
        <v>1127.8</v>
      </c>
      <c r="G550" s="10">
        <f aca="true" t="shared" si="280" ref="G550:Q550">G551</f>
        <v>0</v>
      </c>
      <c r="H550" s="10">
        <f t="shared" si="280"/>
        <v>1127.8</v>
      </c>
      <c r="I550" s="10">
        <f t="shared" si="280"/>
        <v>0</v>
      </c>
      <c r="J550" s="10">
        <f t="shared" si="280"/>
        <v>1127.8</v>
      </c>
      <c r="K550" s="10">
        <f t="shared" si="280"/>
        <v>0</v>
      </c>
      <c r="L550" s="10">
        <f t="shared" si="280"/>
        <v>1127.8</v>
      </c>
      <c r="M550" s="10">
        <f t="shared" si="280"/>
        <v>0</v>
      </c>
      <c r="N550" s="10">
        <f t="shared" si="280"/>
        <v>1127.8</v>
      </c>
      <c r="O550" s="10">
        <f t="shared" si="280"/>
        <v>0</v>
      </c>
      <c r="P550" s="10">
        <f t="shared" si="280"/>
        <v>1127.8</v>
      </c>
      <c r="Q550" s="10">
        <f t="shared" si="280"/>
        <v>0</v>
      </c>
      <c r="R550" s="27"/>
      <c r="S550" s="98"/>
    </row>
    <row r="551" spans="1:19" s="11" customFormat="1" ht="18.75">
      <c r="A551" s="47" t="s">
        <v>191</v>
      </c>
      <c r="B551" s="15" t="s">
        <v>142</v>
      </c>
      <c r="C551" s="15" t="s">
        <v>124</v>
      </c>
      <c r="D551" s="15" t="s">
        <v>470</v>
      </c>
      <c r="E551" s="15" t="s">
        <v>190</v>
      </c>
      <c r="F551" s="10">
        <f>G551+H551+I551</f>
        <v>1127.8</v>
      </c>
      <c r="G551" s="10"/>
      <c r="H551" s="10">
        <v>1127.8</v>
      </c>
      <c r="I551" s="10"/>
      <c r="J551" s="10">
        <f>K551+L551+M551</f>
        <v>1127.8</v>
      </c>
      <c r="K551" s="10"/>
      <c r="L551" s="10">
        <v>1127.8</v>
      </c>
      <c r="M551" s="10"/>
      <c r="N551" s="10">
        <f>O551+P551+Q551</f>
        <v>1127.8</v>
      </c>
      <c r="O551" s="100"/>
      <c r="P551" s="100">
        <v>1127.8</v>
      </c>
      <c r="Q551" s="100"/>
      <c r="R551" s="27"/>
      <c r="S551" s="98"/>
    </row>
    <row r="552" spans="1:19" s="11" customFormat="1" ht="56.25">
      <c r="A552" s="47" t="s">
        <v>645</v>
      </c>
      <c r="B552" s="15" t="s">
        <v>142</v>
      </c>
      <c r="C552" s="15" t="s">
        <v>124</v>
      </c>
      <c r="D552" s="15" t="s">
        <v>644</v>
      </c>
      <c r="E552" s="15"/>
      <c r="F552" s="10">
        <f>F553</f>
        <v>333.4</v>
      </c>
      <c r="G552" s="10">
        <f aca="true" t="shared" si="281" ref="G552:Q552">G553</f>
        <v>300</v>
      </c>
      <c r="H552" s="10">
        <f t="shared" si="281"/>
        <v>33.4</v>
      </c>
      <c r="I552" s="10">
        <f t="shared" si="281"/>
        <v>0</v>
      </c>
      <c r="J552" s="10">
        <f t="shared" si="281"/>
        <v>0</v>
      </c>
      <c r="K552" s="10">
        <f t="shared" si="281"/>
        <v>0</v>
      </c>
      <c r="L552" s="10">
        <f t="shared" si="281"/>
        <v>0</v>
      </c>
      <c r="M552" s="10">
        <f t="shared" si="281"/>
        <v>0</v>
      </c>
      <c r="N552" s="10">
        <f t="shared" si="281"/>
        <v>0</v>
      </c>
      <c r="O552" s="10">
        <f t="shared" si="281"/>
        <v>0</v>
      </c>
      <c r="P552" s="10">
        <f t="shared" si="281"/>
        <v>0</v>
      </c>
      <c r="Q552" s="10">
        <f t="shared" si="281"/>
        <v>0</v>
      </c>
      <c r="R552" s="27"/>
      <c r="S552" s="98"/>
    </row>
    <row r="553" spans="1:19" s="11" customFormat="1" ht="18.75">
      <c r="A553" s="47" t="s">
        <v>191</v>
      </c>
      <c r="B553" s="15" t="s">
        <v>142</v>
      </c>
      <c r="C553" s="15" t="s">
        <v>124</v>
      </c>
      <c r="D553" s="15" t="s">
        <v>644</v>
      </c>
      <c r="E553" s="15" t="s">
        <v>190</v>
      </c>
      <c r="F553" s="10">
        <f>G553+H553+I553</f>
        <v>333.4</v>
      </c>
      <c r="G553" s="10">
        <v>300</v>
      </c>
      <c r="H553" s="10">
        <v>33.4</v>
      </c>
      <c r="I553" s="10"/>
      <c r="J553" s="10">
        <f>K553+L553+M553</f>
        <v>0</v>
      </c>
      <c r="K553" s="10">
        <v>0</v>
      </c>
      <c r="L553" s="10"/>
      <c r="M553" s="10"/>
      <c r="N553" s="10">
        <f>O553+P553+Q553</f>
        <v>0</v>
      </c>
      <c r="O553" s="100">
        <v>0</v>
      </c>
      <c r="P553" s="100"/>
      <c r="Q553" s="100"/>
      <c r="R553" s="27"/>
      <c r="S553" s="98"/>
    </row>
    <row r="554" spans="1:19" s="11" customFormat="1" ht="37.5">
      <c r="A554" s="47" t="s">
        <v>481</v>
      </c>
      <c r="B554" s="15" t="s">
        <v>142</v>
      </c>
      <c r="C554" s="15" t="s">
        <v>124</v>
      </c>
      <c r="D554" s="15" t="s">
        <v>5</v>
      </c>
      <c r="E554" s="15"/>
      <c r="F554" s="10">
        <f>F555+F557</f>
        <v>50</v>
      </c>
      <c r="G554" s="10">
        <f aca="true" t="shared" si="282" ref="G554:Q554">G555+G557</f>
        <v>0</v>
      </c>
      <c r="H554" s="10">
        <f t="shared" si="282"/>
        <v>30</v>
      </c>
      <c r="I554" s="10">
        <f t="shared" si="282"/>
        <v>20</v>
      </c>
      <c r="J554" s="10">
        <f t="shared" si="282"/>
        <v>50</v>
      </c>
      <c r="K554" s="10">
        <f t="shared" si="282"/>
        <v>0</v>
      </c>
      <c r="L554" s="10">
        <f t="shared" si="282"/>
        <v>30</v>
      </c>
      <c r="M554" s="10">
        <f t="shared" si="282"/>
        <v>20</v>
      </c>
      <c r="N554" s="10">
        <f t="shared" si="282"/>
        <v>50</v>
      </c>
      <c r="O554" s="10">
        <f t="shared" si="282"/>
        <v>0</v>
      </c>
      <c r="P554" s="10">
        <f t="shared" si="282"/>
        <v>30</v>
      </c>
      <c r="Q554" s="10">
        <f t="shared" si="282"/>
        <v>20</v>
      </c>
      <c r="R554" s="27"/>
      <c r="S554" s="98"/>
    </row>
    <row r="555" spans="1:19" s="11" customFormat="1" ht="18.75">
      <c r="A555" s="47" t="s">
        <v>480</v>
      </c>
      <c r="B555" s="15" t="s">
        <v>142</v>
      </c>
      <c r="C555" s="15" t="s">
        <v>124</v>
      </c>
      <c r="D555" s="15" t="s">
        <v>6</v>
      </c>
      <c r="E555" s="15"/>
      <c r="F555" s="10">
        <f>F556</f>
        <v>30</v>
      </c>
      <c r="G555" s="10">
        <f aca="true" t="shared" si="283" ref="G555:Q555">G556</f>
        <v>0</v>
      </c>
      <c r="H555" s="10">
        <f t="shared" si="283"/>
        <v>30</v>
      </c>
      <c r="I555" s="10">
        <f t="shared" si="283"/>
        <v>0</v>
      </c>
      <c r="J555" s="10">
        <f t="shared" si="283"/>
        <v>30</v>
      </c>
      <c r="K555" s="10">
        <f t="shared" si="283"/>
        <v>0</v>
      </c>
      <c r="L555" s="10">
        <f t="shared" si="283"/>
        <v>30</v>
      </c>
      <c r="M555" s="10">
        <f t="shared" si="283"/>
        <v>0</v>
      </c>
      <c r="N555" s="10">
        <f t="shared" si="283"/>
        <v>30</v>
      </c>
      <c r="O555" s="10">
        <f t="shared" si="283"/>
        <v>0</v>
      </c>
      <c r="P555" s="10">
        <f t="shared" si="283"/>
        <v>30</v>
      </c>
      <c r="Q555" s="10">
        <f t="shared" si="283"/>
        <v>0</v>
      </c>
      <c r="R555" s="27"/>
      <c r="S555" s="98"/>
    </row>
    <row r="556" spans="1:19" s="11" customFormat="1" ht="18.75">
      <c r="A556" s="47" t="s">
        <v>191</v>
      </c>
      <c r="B556" s="15" t="s">
        <v>142</v>
      </c>
      <c r="C556" s="15" t="s">
        <v>124</v>
      </c>
      <c r="D556" s="15" t="s">
        <v>6</v>
      </c>
      <c r="E556" s="15" t="s">
        <v>190</v>
      </c>
      <c r="F556" s="10">
        <f>G556+H556+I556</f>
        <v>30</v>
      </c>
      <c r="G556" s="10"/>
      <c r="H556" s="10">
        <v>30</v>
      </c>
      <c r="I556" s="10"/>
      <c r="J556" s="10">
        <f>K556+L556+M556</f>
        <v>30</v>
      </c>
      <c r="K556" s="10"/>
      <c r="L556" s="10">
        <v>30</v>
      </c>
      <c r="M556" s="10"/>
      <c r="N556" s="10">
        <f>O556+P556+Q556</f>
        <v>30</v>
      </c>
      <c r="O556" s="100"/>
      <c r="P556" s="100">
        <v>30</v>
      </c>
      <c r="Q556" s="100"/>
      <c r="R556" s="27"/>
      <c r="S556" s="98"/>
    </row>
    <row r="557" spans="1:19" s="11" customFormat="1" ht="79.5" customHeight="1">
      <c r="A557" s="47" t="s">
        <v>572</v>
      </c>
      <c r="B557" s="15" t="s">
        <v>142</v>
      </c>
      <c r="C557" s="15" t="s">
        <v>124</v>
      </c>
      <c r="D557" s="15" t="s">
        <v>81</v>
      </c>
      <c r="E557" s="15"/>
      <c r="F557" s="10">
        <f>F558</f>
        <v>20</v>
      </c>
      <c r="G557" s="10">
        <f aca="true" t="shared" si="284" ref="G557:Q557">G558</f>
        <v>0</v>
      </c>
      <c r="H557" s="10">
        <f t="shared" si="284"/>
        <v>0</v>
      </c>
      <c r="I557" s="10">
        <f t="shared" si="284"/>
        <v>20</v>
      </c>
      <c r="J557" s="10">
        <f t="shared" si="284"/>
        <v>20</v>
      </c>
      <c r="K557" s="10">
        <f t="shared" si="284"/>
        <v>0</v>
      </c>
      <c r="L557" s="10">
        <f t="shared" si="284"/>
        <v>0</v>
      </c>
      <c r="M557" s="10">
        <f t="shared" si="284"/>
        <v>20</v>
      </c>
      <c r="N557" s="10">
        <f t="shared" si="284"/>
        <v>20</v>
      </c>
      <c r="O557" s="10">
        <f t="shared" si="284"/>
        <v>0</v>
      </c>
      <c r="P557" s="10">
        <f t="shared" si="284"/>
        <v>0</v>
      </c>
      <c r="Q557" s="10">
        <f t="shared" si="284"/>
        <v>20</v>
      </c>
      <c r="R557" s="27"/>
      <c r="S557" s="98"/>
    </row>
    <row r="558" spans="1:19" s="11" customFormat="1" ht="18.75">
      <c r="A558" s="47" t="s">
        <v>191</v>
      </c>
      <c r="B558" s="15" t="s">
        <v>142</v>
      </c>
      <c r="C558" s="15" t="s">
        <v>124</v>
      </c>
      <c r="D558" s="15" t="s">
        <v>81</v>
      </c>
      <c r="E558" s="15" t="s">
        <v>190</v>
      </c>
      <c r="F558" s="10">
        <f>G558+H558+I558</f>
        <v>20</v>
      </c>
      <c r="G558" s="10"/>
      <c r="H558" s="10"/>
      <c r="I558" s="10">
        <v>20</v>
      </c>
      <c r="J558" s="10">
        <f>K558+L558+M558</f>
        <v>20</v>
      </c>
      <c r="K558" s="10"/>
      <c r="L558" s="10"/>
      <c r="M558" s="10">
        <v>20</v>
      </c>
      <c r="N558" s="10">
        <f>O558+P558+Q558</f>
        <v>20</v>
      </c>
      <c r="O558" s="100"/>
      <c r="P558" s="100"/>
      <c r="Q558" s="100">
        <v>20</v>
      </c>
      <c r="R558" s="27"/>
      <c r="S558" s="98"/>
    </row>
    <row r="559" spans="1:19" s="11" customFormat="1" ht="18.75">
      <c r="A559" s="47" t="s">
        <v>4</v>
      </c>
      <c r="B559" s="15" t="s">
        <v>142</v>
      </c>
      <c r="C559" s="15" t="s">
        <v>124</v>
      </c>
      <c r="D559" s="15" t="s">
        <v>7</v>
      </c>
      <c r="E559" s="15"/>
      <c r="F559" s="10">
        <f>F562+F560</f>
        <v>397.5</v>
      </c>
      <c r="G559" s="10">
        <f aca="true" t="shared" si="285" ref="G559:Q559">G562+G560</f>
        <v>0</v>
      </c>
      <c r="H559" s="10">
        <f t="shared" si="285"/>
        <v>190</v>
      </c>
      <c r="I559" s="10">
        <f t="shared" si="285"/>
        <v>207.5</v>
      </c>
      <c r="J559" s="10">
        <f t="shared" si="285"/>
        <v>397.5</v>
      </c>
      <c r="K559" s="10">
        <f t="shared" si="285"/>
        <v>0</v>
      </c>
      <c r="L559" s="10">
        <f t="shared" si="285"/>
        <v>190</v>
      </c>
      <c r="M559" s="10">
        <f t="shared" si="285"/>
        <v>207.5</v>
      </c>
      <c r="N559" s="10">
        <f t="shared" si="285"/>
        <v>397.5</v>
      </c>
      <c r="O559" s="10">
        <f t="shared" si="285"/>
        <v>0</v>
      </c>
      <c r="P559" s="10">
        <f t="shared" si="285"/>
        <v>190</v>
      </c>
      <c r="Q559" s="10">
        <f t="shared" si="285"/>
        <v>207.5</v>
      </c>
      <c r="R559" s="27"/>
      <c r="S559" s="98"/>
    </row>
    <row r="560" spans="1:19" s="11" customFormat="1" ht="18.75">
      <c r="A560" s="47" t="s">
        <v>480</v>
      </c>
      <c r="B560" s="15" t="s">
        <v>142</v>
      </c>
      <c r="C560" s="15" t="s">
        <v>124</v>
      </c>
      <c r="D560" s="15" t="s">
        <v>8</v>
      </c>
      <c r="E560" s="15"/>
      <c r="F560" s="10">
        <f>F561</f>
        <v>190</v>
      </c>
      <c r="G560" s="10">
        <f aca="true" t="shared" si="286" ref="G560:Q560">G561</f>
        <v>0</v>
      </c>
      <c r="H560" s="10">
        <f t="shared" si="286"/>
        <v>190</v>
      </c>
      <c r="I560" s="10">
        <f t="shared" si="286"/>
        <v>0</v>
      </c>
      <c r="J560" s="10">
        <f t="shared" si="286"/>
        <v>190</v>
      </c>
      <c r="K560" s="10">
        <f t="shared" si="286"/>
        <v>0</v>
      </c>
      <c r="L560" s="10">
        <f t="shared" si="286"/>
        <v>190</v>
      </c>
      <c r="M560" s="10">
        <f t="shared" si="286"/>
        <v>0</v>
      </c>
      <c r="N560" s="10">
        <f t="shared" si="286"/>
        <v>190</v>
      </c>
      <c r="O560" s="10">
        <f t="shared" si="286"/>
        <v>0</v>
      </c>
      <c r="P560" s="10">
        <f t="shared" si="286"/>
        <v>190</v>
      </c>
      <c r="Q560" s="10">
        <f t="shared" si="286"/>
        <v>0</v>
      </c>
      <c r="R560" s="27"/>
      <c r="S560" s="98"/>
    </row>
    <row r="561" spans="1:19" s="11" customFormat="1" ht="18.75">
      <c r="A561" s="47" t="s">
        <v>191</v>
      </c>
      <c r="B561" s="15" t="s">
        <v>142</v>
      </c>
      <c r="C561" s="15" t="s">
        <v>124</v>
      </c>
      <c r="D561" s="15" t="s">
        <v>8</v>
      </c>
      <c r="E561" s="15" t="s">
        <v>190</v>
      </c>
      <c r="F561" s="10">
        <f>G561+H561+I561</f>
        <v>190</v>
      </c>
      <c r="G561" s="10"/>
      <c r="H561" s="10">
        <v>190</v>
      </c>
      <c r="I561" s="10"/>
      <c r="J561" s="10">
        <f>K561+L561+M561</f>
        <v>190</v>
      </c>
      <c r="K561" s="10"/>
      <c r="L561" s="10">
        <v>190</v>
      </c>
      <c r="M561" s="10"/>
      <c r="N561" s="10">
        <f>O561+P561+Q561</f>
        <v>190</v>
      </c>
      <c r="O561" s="100"/>
      <c r="P561" s="100">
        <v>190</v>
      </c>
      <c r="Q561" s="100"/>
      <c r="R561" s="27"/>
      <c r="S561" s="98"/>
    </row>
    <row r="562" spans="1:19" s="11" customFormat="1" ht="78.75" customHeight="1">
      <c r="A562" s="47" t="s">
        <v>572</v>
      </c>
      <c r="B562" s="15" t="s">
        <v>142</v>
      </c>
      <c r="C562" s="15" t="s">
        <v>124</v>
      </c>
      <c r="D562" s="15" t="s">
        <v>482</v>
      </c>
      <c r="E562" s="15"/>
      <c r="F562" s="10">
        <f>F563</f>
        <v>207.5</v>
      </c>
      <c r="G562" s="10">
        <f aca="true" t="shared" si="287" ref="G562:Q562">G563</f>
        <v>0</v>
      </c>
      <c r="H562" s="10">
        <f t="shared" si="287"/>
        <v>0</v>
      </c>
      <c r="I562" s="10">
        <f t="shared" si="287"/>
        <v>207.5</v>
      </c>
      <c r="J562" s="10">
        <f t="shared" si="287"/>
        <v>207.5</v>
      </c>
      <c r="K562" s="10">
        <f t="shared" si="287"/>
        <v>0</v>
      </c>
      <c r="L562" s="10">
        <f t="shared" si="287"/>
        <v>0</v>
      </c>
      <c r="M562" s="10">
        <f t="shared" si="287"/>
        <v>207.5</v>
      </c>
      <c r="N562" s="10">
        <f t="shared" si="287"/>
        <v>207.5</v>
      </c>
      <c r="O562" s="10">
        <f t="shared" si="287"/>
        <v>0</v>
      </c>
      <c r="P562" s="10">
        <f t="shared" si="287"/>
        <v>0</v>
      </c>
      <c r="Q562" s="10">
        <f t="shared" si="287"/>
        <v>207.5</v>
      </c>
      <c r="R562" s="27"/>
      <c r="S562" s="98"/>
    </row>
    <row r="563" spans="1:19" s="11" customFormat="1" ht="18.75">
      <c r="A563" s="47" t="s">
        <v>191</v>
      </c>
      <c r="B563" s="15" t="s">
        <v>142</v>
      </c>
      <c r="C563" s="15" t="s">
        <v>124</v>
      </c>
      <c r="D563" s="15" t="s">
        <v>482</v>
      </c>
      <c r="E563" s="15" t="s">
        <v>190</v>
      </c>
      <c r="F563" s="10">
        <f>G563+H563+I563</f>
        <v>207.5</v>
      </c>
      <c r="G563" s="10"/>
      <c r="H563" s="10"/>
      <c r="I563" s="10">
        <v>207.5</v>
      </c>
      <c r="J563" s="10">
        <f>K563+L563+M563</f>
        <v>207.5</v>
      </c>
      <c r="K563" s="10"/>
      <c r="L563" s="10"/>
      <c r="M563" s="10">
        <v>207.5</v>
      </c>
      <c r="N563" s="10">
        <f>O563+P563+Q563</f>
        <v>207.5</v>
      </c>
      <c r="O563" s="10"/>
      <c r="P563" s="10"/>
      <c r="Q563" s="10">
        <v>207.5</v>
      </c>
      <c r="R563" s="27"/>
      <c r="S563" s="98"/>
    </row>
    <row r="564" spans="1:19" s="11" customFormat="1" ht="37.5">
      <c r="A564" s="47" t="s">
        <v>484</v>
      </c>
      <c r="B564" s="15" t="s">
        <v>142</v>
      </c>
      <c r="C564" s="15" t="s">
        <v>124</v>
      </c>
      <c r="D564" s="15" t="s">
        <v>80</v>
      </c>
      <c r="E564" s="15"/>
      <c r="F564" s="10">
        <f>F565</f>
        <v>152.1</v>
      </c>
      <c r="G564" s="10">
        <f aca="true" t="shared" si="288" ref="G564:Q565">G565</f>
        <v>0</v>
      </c>
      <c r="H564" s="10">
        <f t="shared" si="288"/>
        <v>152.1</v>
      </c>
      <c r="I564" s="10">
        <f t="shared" si="288"/>
        <v>0</v>
      </c>
      <c r="J564" s="10">
        <f t="shared" si="288"/>
        <v>152.1</v>
      </c>
      <c r="K564" s="10">
        <f t="shared" si="288"/>
        <v>0</v>
      </c>
      <c r="L564" s="10">
        <f t="shared" si="288"/>
        <v>152.1</v>
      </c>
      <c r="M564" s="10">
        <f t="shared" si="288"/>
        <v>0</v>
      </c>
      <c r="N564" s="10">
        <f t="shared" si="288"/>
        <v>152.1</v>
      </c>
      <c r="O564" s="10">
        <f t="shared" si="288"/>
        <v>0</v>
      </c>
      <c r="P564" s="10">
        <f t="shared" si="288"/>
        <v>152.1</v>
      </c>
      <c r="Q564" s="10">
        <f t="shared" si="288"/>
        <v>0</v>
      </c>
      <c r="R564" s="27"/>
      <c r="S564" s="98"/>
    </row>
    <row r="565" spans="1:19" s="11" customFormat="1" ht="18.75">
      <c r="A565" s="47" t="s">
        <v>480</v>
      </c>
      <c r="B565" s="15" t="s">
        <v>142</v>
      </c>
      <c r="C565" s="15" t="s">
        <v>124</v>
      </c>
      <c r="D565" s="15" t="s">
        <v>483</v>
      </c>
      <c r="E565" s="15"/>
      <c r="F565" s="10">
        <f>F566</f>
        <v>152.1</v>
      </c>
      <c r="G565" s="10">
        <f t="shared" si="288"/>
        <v>0</v>
      </c>
      <c r="H565" s="10">
        <f t="shared" si="288"/>
        <v>152.1</v>
      </c>
      <c r="I565" s="10">
        <f t="shared" si="288"/>
        <v>0</v>
      </c>
      <c r="J565" s="10">
        <f t="shared" si="288"/>
        <v>152.1</v>
      </c>
      <c r="K565" s="10">
        <f t="shared" si="288"/>
        <v>0</v>
      </c>
      <c r="L565" s="10">
        <f t="shared" si="288"/>
        <v>152.1</v>
      </c>
      <c r="M565" s="10">
        <f t="shared" si="288"/>
        <v>0</v>
      </c>
      <c r="N565" s="10">
        <f t="shared" si="288"/>
        <v>152.1</v>
      </c>
      <c r="O565" s="10">
        <f t="shared" si="288"/>
        <v>0</v>
      </c>
      <c r="P565" s="10">
        <f t="shared" si="288"/>
        <v>152.1</v>
      </c>
      <c r="Q565" s="10">
        <f t="shared" si="288"/>
        <v>0</v>
      </c>
      <c r="R565" s="27"/>
      <c r="S565" s="98"/>
    </row>
    <row r="566" spans="1:19" s="11" customFormat="1" ht="37.5">
      <c r="A566" s="47" t="s">
        <v>92</v>
      </c>
      <c r="B566" s="15" t="s">
        <v>142</v>
      </c>
      <c r="C566" s="15" t="s">
        <v>124</v>
      </c>
      <c r="D566" s="15" t="s">
        <v>483</v>
      </c>
      <c r="E566" s="15" t="s">
        <v>177</v>
      </c>
      <c r="F566" s="10">
        <f>G566+H566+I566</f>
        <v>152.1</v>
      </c>
      <c r="G566" s="10"/>
      <c r="H566" s="10">
        <v>152.1</v>
      </c>
      <c r="I566" s="10"/>
      <c r="J566" s="10">
        <f>K566+L566+M566</f>
        <v>152.1</v>
      </c>
      <c r="K566" s="10"/>
      <c r="L566" s="10">
        <v>152.1</v>
      </c>
      <c r="M566" s="10"/>
      <c r="N566" s="10">
        <f>O566+P566+Q566</f>
        <v>152.1</v>
      </c>
      <c r="O566" s="100"/>
      <c r="P566" s="100">
        <v>152.1</v>
      </c>
      <c r="Q566" s="100"/>
      <c r="R566" s="27"/>
      <c r="S566" s="98"/>
    </row>
    <row r="567" spans="1:19" s="11" customFormat="1" ht="37.5">
      <c r="A567" s="47" t="s">
        <v>79</v>
      </c>
      <c r="B567" s="15" t="s">
        <v>142</v>
      </c>
      <c r="C567" s="15" t="s">
        <v>124</v>
      </c>
      <c r="D567" s="15" t="s">
        <v>485</v>
      </c>
      <c r="E567" s="15"/>
      <c r="F567" s="10">
        <f>F568</f>
        <v>170</v>
      </c>
      <c r="G567" s="10">
        <f aca="true" t="shared" si="289" ref="G567:Q567">G568</f>
        <v>0</v>
      </c>
      <c r="H567" s="10">
        <f t="shared" si="289"/>
        <v>0</v>
      </c>
      <c r="I567" s="10">
        <f t="shared" si="289"/>
        <v>170</v>
      </c>
      <c r="J567" s="10">
        <f t="shared" si="289"/>
        <v>170</v>
      </c>
      <c r="K567" s="10">
        <f t="shared" si="289"/>
        <v>0</v>
      </c>
      <c r="L567" s="10">
        <f t="shared" si="289"/>
        <v>0</v>
      </c>
      <c r="M567" s="10">
        <f t="shared" si="289"/>
        <v>170</v>
      </c>
      <c r="N567" s="10">
        <f t="shared" si="289"/>
        <v>170</v>
      </c>
      <c r="O567" s="10">
        <f t="shared" si="289"/>
        <v>0</v>
      </c>
      <c r="P567" s="10">
        <f t="shared" si="289"/>
        <v>0</v>
      </c>
      <c r="Q567" s="10">
        <f t="shared" si="289"/>
        <v>170</v>
      </c>
      <c r="R567" s="27"/>
      <c r="S567" s="98"/>
    </row>
    <row r="568" spans="1:19" s="11" customFormat="1" ht="78" customHeight="1">
      <c r="A568" s="47" t="s">
        <v>572</v>
      </c>
      <c r="B568" s="15" t="s">
        <v>142</v>
      </c>
      <c r="C568" s="15" t="s">
        <v>124</v>
      </c>
      <c r="D568" s="15" t="s">
        <v>486</v>
      </c>
      <c r="E568" s="15"/>
      <c r="F568" s="10">
        <f>F569</f>
        <v>170</v>
      </c>
      <c r="G568" s="10">
        <f aca="true" t="shared" si="290" ref="G568:Q568">G569</f>
        <v>0</v>
      </c>
      <c r="H568" s="10">
        <f t="shared" si="290"/>
        <v>0</v>
      </c>
      <c r="I568" s="10">
        <f t="shared" si="290"/>
        <v>170</v>
      </c>
      <c r="J568" s="10">
        <f t="shared" si="290"/>
        <v>170</v>
      </c>
      <c r="K568" s="10">
        <f t="shared" si="290"/>
        <v>0</v>
      </c>
      <c r="L568" s="10">
        <f t="shared" si="290"/>
        <v>0</v>
      </c>
      <c r="M568" s="10">
        <f t="shared" si="290"/>
        <v>170</v>
      </c>
      <c r="N568" s="10">
        <f t="shared" si="290"/>
        <v>170</v>
      </c>
      <c r="O568" s="10">
        <f t="shared" si="290"/>
        <v>0</v>
      </c>
      <c r="P568" s="10">
        <f t="shared" si="290"/>
        <v>0</v>
      </c>
      <c r="Q568" s="10">
        <f t="shared" si="290"/>
        <v>170</v>
      </c>
      <c r="R568" s="27"/>
      <c r="S568" s="98"/>
    </row>
    <row r="569" spans="1:19" s="11" customFormat="1" ht="18.75">
      <c r="A569" s="47" t="s">
        <v>191</v>
      </c>
      <c r="B569" s="15" t="s">
        <v>142</v>
      </c>
      <c r="C569" s="15" t="s">
        <v>124</v>
      </c>
      <c r="D569" s="15" t="s">
        <v>486</v>
      </c>
      <c r="E569" s="15" t="s">
        <v>190</v>
      </c>
      <c r="F569" s="10">
        <f>G569+H569+I569</f>
        <v>170</v>
      </c>
      <c r="G569" s="10"/>
      <c r="H569" s="10"/>
      <c r="I569" s="10">
        <v>170</v>
      </c>
      <c r="J569" s="10">
        <f>K569+L569+M569</f>
        <v>170</v>
      </c>
      <c r="K569" s="10"/>
      <c r="L569" s="10"/>
      <c r="M569" s="10">
        <v>170</v>
      </c>
      <c r="N569" s="10">
        <f>O569+P569+Q569</f>
        <v>170</v>
      </c>
      <c r="O569" s="100"/>
      <c r="P569" s="10"/>
      <c r="Q569" s="100">
        <v>170</v>
      </c>
      <c r="R569" s="27"/>
      <c r="S569" s="98"/>
    </row>
    <row r="570" spans="1:19" s="11" customFormat="1" ht="37.5">
      <c r="A570" s="47" t="s">
        <v>506</v>
      </c>
      <c r="B570" s="15" t="s">
        <v>142</v>
      </c>
      <c r="C570" s="15" t="s">
        <v>124</v>
      </c>
      <c r="D570" s="15" t="s">
        <v>285</v>
      </c>
      <c r="E570" s="15"/>
      <c r="F570" s="10">
        <f>F571</f>
        <v>394.1</v>
      </c>
      <c r="G570" s="10">
        <f aca="true" t="shared" si="291" ref="G570:Q573">G571</f>
        <v>0</v>
      </c>
      <c r="H570" s="10">
        <f t="shared" si="291"/>
        <v>394.1</v>
      </c>
      <c r="I570" s="10">
        <f t="shared" si="291"/>
        <v>0</v>
      </c>
      <c r="J570" s="10">
        <f t="shared" si="291"/>
        <v>394.1</v>
      </c>
      <c r="K570" s="10">
        <f t="shared" si="291"/>
        <v>0</v>
      </c>
      <c r="L570" s="10">
        <f t="shared" si="291"/>
        <v>394.1</v>
      </c>
      <c r="M570" s="10">
        <f t="shared" si="291"/>
        <v>0</v>
      </c>
      <c r="N570" s="10">
        <f t="shared" si="291"/>
        <v>394.1</v>
      </c>
      <c r="O570" s="10">
        <f t="shared" si="291"/>
        <v>0</v>
      </c>
      <c r="P570" s="10">
        <f t="shared" si="291"/>
        <v>394.1</v>
      </c>
      <c r="Q570" s="10">
        <f t="shared" si="291"/>
        <v>0</v>
      </c>
      <c r="R570" s="27"/>
      <c r="S570" s="98"/>
    </row>
    <row r="571" spans="1:19" s="11" customFormat="1" ht="32.25" customHeight="1">
      <c r="A571" s="39" t="s">
        <v>18</v>
      </c>
      <c r="B571" s="15" t="s">
        <v>142</v>
      </c>
      <c r="C571" s="15" t="s">
        <v>124</v>
      </c>
      <c r="D571" s="15" t="s">
        <v>286</v>
      </c>
      <c r="E571" s="15"/>
      <c r="F571" s="10">
        <f>F572</f>
        <v>394.1</v>
      </c>
      <c r="G571" s="10">
        <f t="shared" si="291"/>
        <v>0</v>
      </c>
      <c r="H571" s="10">
        <f t="shared" si="291"/>
        <v>394.1</v>
      </c>
      <c r="I571" s="10">
        <f t="shared" si="291"/>
        <v>0</v>
      </c>
      <c r="J571" s="10">
        <f t="shared" si="291"/>
        <v>394.1</v>
      </c>
      <c r="K571" s="10">
        <f t="shared" si="291"/>
        <v>0</v>
      </c>
      <c r="L571" s="10">
        <f t="shared" si="291"/>
        <v>394.1</v>
      </c>
      <c r="M571" s="10">
        <f t="shared" si="291"/>
        <v>0</v>
      </c>
      <c r="N571" s="10">
        <f t="shared" si="291"/>
        <v>394.1</v>
      </c>
      <c r="O571" s="10">
        <f t="shared" si="291"/>
        <v>0</v>
      </c>
      <c r="P571" s="10">
        <f t="shared" si="291"/>
        <v>394.1</v>
      </c>
      <c r="Q571" s="10">
        <f t="shared" si="291"/>
        <v>0</v>
      </c>
      <c r="R571" s="27"/>
      <c r="S571" s="98"/>
    </row>
    <row r="572" spans="1:19" s="11" customFormat="1" ht="46.5" customHeight="1">
      <c r="A572" s="47" t="s">
        <v>52</v>
      </c>
      <c r="B572" s="15" t="s">
        <v>142</v>
      </c>
      <c r="C572" s="15" t="s">
        <v>124</v>
      </c>
      <c r="D572" s="15" t="s">
        <v>53</v>
      </c>
      <c r="E572" s="15"/>
      <c r="F572" s="10">
        <f>F573</f>
        <v>394.1</v>
      </c>
      <c r="G572" s="10">
        <f t="shared" si="291"/>
        <v>0</v>
      </c>
      <c r="H572" s="10">
        <f t="shared" si="291"/>
        <v>394.1</v>
      </c>
      <c r="I572" s="10">
        <f t="shared" si="291"/>
        <v>0</v>
      </c>
      <c r="J572" s="10">
        <f t="shared" si="291"/>
        <v>394.1</v>
      </c>
      <c r="K572" s="10">
        <f t="shared" si="291"/>
        <v>0</v>
      </c>
      <c r="L572" s="10">
        <f t="shared" si="291"/>
        <v>394.1</v>
      </c>
      <c r="M572" s="10">
        <f t="shared" si="291"/>
        <v>0</v>
      </c>
      <c r="N572" s="10">
        <f t="shared" si="291"/>
        <v>394.1</v>
      </c>
      <c r="O572" s="10">
        <f t="shared" si="291"/>
        <v>0</v>
      </c>
      <c r="P572" s="10">
        <f t="shared" si="291"/>
        <v>394.1</v>
      </c>
      <c r="Q572" s="10">
        <f t="shared" si="291"/>
        <v>0</v>
      </c>
      <c r="R572" s="27"/>
      <c r="S572" s="98"/>
    </row>
    <row r="573" spans="1:19" s="11" customFormat="1" ht="18.75">
      <c r="A573" s="47" t="s">
        <v>149</v>
      </c>
      <c r="B573" s="15" t="s">
        <v>142</v>
      </c>
      <c r="C573" s="15" t="s">
        <v>124</v>
      </c>
      <c r="D573" s="15" t="s">
        <v>54</v>
      </c>
      <c r="E573" s="15"/>
      <c r="F573" s="10">
        <f>F574</f>
        <v>394.1</v>
      </c>
      <c r="G573" s="10">
        <f t="shared" si="291"/>
        <v>0</v>
      </c>
      <c r="H573" s="10">
        <f t="shared" si="291"/>
        <v>394.1</v>
      </c>
      <c r="I573" s="10">
        <f t="shared" si="291"/>
        <v>0</v>
      </c>
      <c r="J573" s="10">
        <f t="shared" si="291"/>
        <v>394.1</v>
      </c>
      <c r="K573" s="10">
        <f t="shared" si="291"/>
        <v>0</v>
      </c>
      <c r="L573" s="10">
        <f t="shared" si="291"/>
        <v>394.1</v>
      </c>
      <c r="M573" s="10">
        <f t="shared" si="291"/>
        <v>0</v>
      </c>
      <c r="N573" s="10">
        <f t="shared" si="291"/>
        <v>394.1</v>
      </c>
      <c r="O573" s="10">
        <f t="shared" si="291"/>
        <v>0</v>
      </c>
      <c r="P573" s="10">
        <f t="shared" si="291"/>
        <v>394.1</v>
      </c>
      <c r="Q573" s="10">
        <f t="shared" si="291"/>
        <v>0</v>
      </c>
      <c r="R573" s="27"/>
      <c r="S573" s="98"/>
    </row>
    <row r="574" spans="1:19" s="11" customFormat="1" ht="18.75">
      <c r="A574" s="47" t="s">
        <v>191</v>
      </c>
      <c r="B574" s="15" t="s">
        <v>142</v>
      </c>
      <c r="C574" s="15" t="s">
        <v>124</v>
      </c>
      <c r="D574" s="15" t="s">
        <v>54</v>
      </c>
      <c r="E574" s="15" t="s">
        <v>190</v>
      </c>
      <c r="F574" s="10">
        <f>G574+H574+I574</f>
        <v>394.1</v>
      </c>
      <c r="G574" s="10"/>
      <c r="H574" s="13">
        <v>394.1</v>
      </c>
      <c r="I574" s="10"/>
      <c r="J574" s="10">
        <f>K574+L574+M574</f>
        <v>394.1</v>
      </c>
      <c r="K574" s="10"/>
      <c r="L574" s="10">
        <v>394.1</v>
      </c>
      <c r="M574" s="10"/>
      <c r="N574" s="10">
        <f>O574+P574+Q574</f>
        <v>394.1</v>
      </c>
      <c r="O574" s="18"/>
      <c r="P574" s="10">
        <v>394.1</v>
      </c>
      <c r="Q574" s="18"/>
      <c r="R574" s="27"/>
      <c r="S574" s="98"/>
    </row>
    <row r="575" spans="1:19" s="11" customFormat="1" ht="66" customHeight="1">
      <c r="A575" s="48" t="s">
        <v>514</v>
      </c>
      <c r="B575" s="12" t="s">
        <v>145</v>
      </c>
      <c r="C575" s="12" t="s">
        <v>405</v>
      </c>
      <c r="D575" s="121"/>
      <c r="E575" s="12"/>
      <c r="F575" s="13">
        <f>F576+F583</f>
        <v>39883.7</v>
      </c>
      <c r="G575" s="13">
        <f aca="true" t="shared" si="292" ref="G575:Q575">G576+G583</f>
        <v>3685.4</v>
      </c>
      <c r="H575" s="13">
        <f t="shared" si="292"/>
        <v>36198.3</v>
      </c>
      <c r="I575" s="13">
        <f t="shared" si="292"/>
        <v>0</v>
      </c>
      <c r="J575" s="13">
        <f t="shared" si="292"/>
        <v>40454.9</v>
      </c>
      <c r="K575" s="13">
        <f t="shared" si="292"/>
        <v>3453.1</v>
      </c>
      <c r="L575" s="13">
        <f t="shared" si="292"/>
        <v>37001.8</v>
      </c>
      <c r="M575" s="13">
        <f t="shared" si="292"/>
        <v>0</v>
      </c>
      <c r="N575" s="13">
        <f t="shared" si="292"/>
        <v>41167.3</v>
      </c>
      <c r="O575" s="13">
        <f t="shared" si="292"/>
        <v>3668.9</v>
      </c>
      <c r="P575" s="13">
        <f t="shared" si="292"/>
        <v>37498.4</v>
      </c>
      <c r="Q575" s="13">
        <f t="shared" si="292"/>
        <v>0</v>
      </c>
      <c r="R575" s="27"/>
      <c r="S575" s="98"/>
    </row>
    <row r="576" spans="1:19" s="11" customFormat="1" ht="44.25" customHeight="1">
      <c r="A576" s="60" t="s">
        <v>216</v>
      </c>
      <c r="B576" s="12" t="s">
        <v>145</v>
      </c>
      <c r="C576" s="12" t="s">
        <v>120</v>
      </c>
      <c r="D576" s="121"/>
      <c r="E576" s="12"/>
      <c r="F576" s="13">
        <f>F577</f>
        <v>15216.8</v>
      </c>
      <c r="G576" s="13">
        <f aca="true" t="shared" si="293" ref="G576:Q576">G577</f>
        <v>3685.4</v>
      </c>
      <c r="H576" s="13">
        <f t="shared" si="293"/>
        <v>11531.4</v>
      </c>
      <c r="I576" s="13">
        <f t="shared" si="293"/>
        <v>0</v>
      </c>
      <c r="J576" s="13">
        <f t="shared" si="293"/>
        <v>15464.300000000001</v>
      </c>
      <c r="K576" s="13">
        <f t="shared" si="293"/>
        <v>3453.1</v>
      </c>
      <c r="L576" s="13">
        <f t="shared" si="293"/>
        <v>12011.2</v>
      </c>
      <c r="M576" s="13">
        <f t="shared" si="293"/>
        <v>0</v>
      </c>
      <c r="N576" s="13">
        <f t="shared" si="293"/>
        <v>13884.3</v>
      </c>
      <c r="O576" s="13">
        <f t="shared" si="293"/>
        <v>3668.9</v>
      </c>
      <c r="P576" s="13">
        <f t="shared" si="293"/>
        <v>10215.4</v>
      </c>
      <c r="Q576" s="13">
        <f t="shared" si="293"/>
        <v>0</v>
      </c>
      <c r="R576" s="27"/>
      <c r="S576" s="98"/>
    </row>
    <row r="577" spans="1:19" s="11" customFormat="1" ht="42.75" customHeight="1">
      <c r="A577" s="47" t="s">
        <v>488</v>
      </c>
      <c r="B577" s="15" t="s">
        <v>145</v>
      </c>
      <c r="C577" s="15" t="s">
        <v>120</v>
      </c>
      <c r="D577" s="30" t="s">
        <v>279</v>
      </c>
      <c r="E577" s="15"/>
      <c r="F577" s="10">
        <f>F578</f>
        <v>15216.8</v>
      </c>
      <c r="G577" s="10">
        <f aca="true" t="shared" si="294" ref="G577:Q577">G578</f>
        <v>3685.4</v>
      </c>
      <c r="H577" s="10">
        <f t="shared" si="294"/>
        <v>11531.4</v>
      </c>
      <c r="I577" s="10">
        <f t="shared" si="294"/>
        <v>0</v>
      </c>
      <c r="J577" s="10">
        <f t="shared" si="294"/>
        <v>15464.300000000001</v>
      </c>
      <c r="K577" s="10">
        <f t="shared" si="294"/>
        <v>3453.1</v>
      </c>
      <c r="L577" s="10">
        <f t="shared" si="294"/>
        <v>12011.2</v>
      </c>
      <c r="M577" s="10">
        <f t="shared" si="294"/>
        <v>0</v>
      </c>
      <c r="N577" s="10">
        <f t="shared" si="294"/>
        <v>13884.3</v>
      </c>
      <c r="O577" s="10">
        <f t="shared" si="294"/>
        <v>3668.9</v>
      </c>
      <c r="P577" s="10">
        <f t="shared" si="294"/>
        <v>10215.4</v>
      </c>
      <c r="Q577" s="10">
        <f t="shared" si="294"/>
        <v>0</v>
      </c>
      <c r="R577" s="27"/>
      <c r="S577" s="98"/>
    </row>
    <row r="578" spans="1:19" s="11" customFormat="1" ht="37.5">
      <c r="A578" s="47" t="s">
        <v>282</v>
      </c>
      <c r="B578" s="15" t="s">
        <v>145</v>
      </c>
      <c r="C578" s="15" t="s">
        <v>120</v>
      </c>
      <c r="D578" s="30" t="s">
        <v>489</v>
      </c>
      <c r="E578" s="15"/>
      <c r="F578" s="10">
        <f>F579+F581</f>
        <v>15216.8</v>
      </c>
      <c r="G578" s="10">
        <f aca="true" t="shared" si="295" ref="G578:Q578">G579+G581</f>
        <v>3685.4</v>
      </c>
      <c r="H578" s="10">
        <f t="shared" si="295"/>
        <v>11531.4</v>
      </c>
      <c r="I578" s="10">
        <f t="shared" si="295"/>
        <v>0</v>
      </c>
      <c r="J578" s="10">
        <f t="shared" si="295"/>
        <v>15464.300000000001</v>
      </c>
      <c r="K578" s="10">
        <f t="shared" si="295"/>
        <v>3453.1</v>
      </c>
      <c r="L578" s="10">
        <f t="shared" si="295"/>
        <v>12011.2</v>
      </c>
      <c r="M578" s="10">
        <f t="shared" si="295"/>
        <v>0</v>
      </c>
      <c r="N578" s="10">
        <f t="shared" si="295"/>
        <v>13884.3</v>
      </c>
      <c r="O578" s="10">
        <f t="shared" si="295"/>
        <v>3668.9</v>
      </c>
      <c r="P578" s="10">
        <f t="shared" si="295"/>
        <v>10215.4</v>
      </c>
      <c r="Q578" s="10">
        <f t="shared" si="295"/>
        <v>0</v>
      </c>
      <c r="R578" s="27"/>
      <c r="S578" s="98"/>
    </row>
    <row r="579" spans="1:19" s="11" customFormat="1" ht="37.5">
      <c r="A579" s="59" t="s">
        <v>491</v>
      </c>
      <c r="B579" s="15" t="s">
        <v>145</v>
      </c>
      <c r="C579" s="15" t="s">
        <v>120</v>
      </c>
      <c r="D579" s="30" t="s">
        <v>490</v>
      </c>
      <c r="E579" s="15"/>
      <c r="F579" s="10">
        <f>F580</f>
        <v>11531.4</v>
      </c>
      <c r="G579" s="10">
        <f aca="true" t="shared" si="296" ref="G579:Q579">G580</f>
        <v>0</v>
      </c>
      <c r="H579" s="10">
        <f t="shared" si="296"/>
        <v>11531.4</v>
      </c>
      <c r="I579" s="10">
        <f t="shared" si="296"/>
        <v>0</v>
      </c>
      <c r="J579" s="10">
        <f t="shared" si="296"/>
        <v>12011.2</v>
      </c>
      <c r="K579" s="10">
        <f t="shared" si="296"/>
        <v>0</v>
      </c>
      <c r="L579" s="10">
        <f t="shared" si="296"/>
        <v>12011.2</v>
      </c>
      <c r="M579" s="10">
        <f t="shared" si="296"/>
        <v>0</v>
      </c>
      <c r="N579" s="10">
        <f t="shared" si="296"/>
        <v>10215.4</v>
      </c>
      <c r="O579" s="10">
        <f t="shared" si="296"/>
        <v>0</v>
      </c>
      <c r="P579" s="10">
        <f t="shared" si="296"/>
        <v>10215.4</v>
      </c>
      <c r="Q579" s="10">
        <f t="shared" si="296"/>
        <v>0</v>
      </c>
      <c r="R579" s="27"/>
      <c r="S579" s="98"/>
    </row>
    <row r="580" spans="1:19" s="11" customFormat="1" ht="18.75">
      <c r="A580" s="47" t="s">
        <v>194</v>
      </c>
      <c r="B580" s="15" t="s">
        <v>145</v>
      </c>
      <c r="C580" s="15" t="s">
        <v>120</v>
      </c>
      <c r="D580" s="30" t="s">
        <v>490</v>
      </c>
      <c r="E580" s="15" t="s">
        <v>201</v>
      </c>
      <c r="F580" s="9">
        <f>G580+H580+I580</f>
        <v>11531.4</v>
      </c>
      <c r="G580" s="10"/>
      <c r="H580" s="10">
        <v>11531.4</v>
      </c>
      <c r="I580" s="10"/>
      <c r="J580" s="10">
        <f>K580+L580+M580</f>
        <v>12011.2</v>
      </c>
      <c r="K580" s="10"/>
      <c r="L580" s="10">
        <v>12011.2</v>
      </c>
      <c r="M580" s="10"/>
      <c r="N580" s="10">
        <f>O580+P580+Q580</f>
        <v>10215.4</v>
      </c>
      <c r="O580" s="100"/>
      <c r="P580" s="100">
        <v>10215.4</v>
      </c>
      <c r="Q580" s="100"/>
      <c r="R580" s="27"/>
      <c r="S580" s="98"/>
    </row>
    <row r="581" spans="1:19" s="11" customFormat="1" ht="136.5" customHeight="1">
      <c r="A581" s="47" t="s">
        <v>406</v>
      </c>
      <c r="B581" s="15" t="s">
        <v>145</v>
      </c>
      <c r="C581" s="15" t="s">
        <v>120</v>
      </c>
      <c r="D581" s="30" t="s">
        <v>492</v>
      </c>
      <c r="E581" s="15"/>
      <c r="F581" s="10">
        <f>F582</f>
        <v>3685.4</v>
      </c>
      <c r="G581" s="10">
        <f aca="true" t="shared" si="297" ref="G581:Q581">G582</f>
        <v>3685.4</v>
      </c>
      <c r="H581" s="10">
        <f t="shared" si="297"/>
        <v>0</v>
      </c>
      <c r="I581" s="10">
        <f t="shared" si="297"/>
        <v>0</v>
      </c>
      <c r="J581" s="10">
        <f t="shared" si="297"/>
        <v>3453.1</v>
      </c>
      <c r="K581" s="10">
        <f t="shared" si="297"/>
        <v>3453.1</v>
      </c>
      <c r="L581" s="10">
        <f t="shared" si="297"/>
        <v>0</v>
      </c>
      <c r="M581" s="10">
        <f t="shared" si="297"/>
        <v>0</v>
      </c>
      <c r="N581" s="10">
        <f t="shared" si="297"/>
        <v>3668.9</v>
      </c>
      <c r="O581" s="10">
        <f t="shared" si="297"/>
        <v>3668.9</v>
      </c>
      <c r="P581" s="10">
        <f t="shared" si="297"/>
        <v>0</v>
      </c>
      <c r="Q581" s="10">
        <f t="shared" si="297"/>
        <v>0</v>
      </c>
      <c r="R581" s="27"/>
      <c r="S581" s="98"/>
    </row>
    <row r="582" spans="1:19" s="11" customFormat="1" ht="18.75">
      <c r="A582" s="47" t="s">
        <v>194</v>
      </c>
      <c r="B582" s="15" t="s">
        <v>145</v>
      </c>
      <c r="C582" s="15" t="s">
        <v>120</v>
      </c>
      <c r="D582" s="30" t="s">
        <v>492</v>
      </c>
      <c r="E582" s="15" t="s">
        <v>201</v>
      </c>
      <c r="F582" s="9">
        <f>G582+I582</f>
        <v>3685.4</v>
      </c>
      <c r="G582" s="10">
        <v>3685.4</v>
      </c>
      <c r="H582" s="10"/>
      <c r="I582" s="10"/>
      <c r="J582" s="10">
        <f>K582+L582+M582</f>
        <v>3453.1</v>
      </c>
      <c r="K582" s="10">
        <v>3453.1</v>
      </c>
      <c r="L582" s="10"/>
      <c r="M582" s="10"/>
      <c r="N582" s="10">
        <f>O582+Q582</f>
        <v>3668.9</v>
      </c>
      <c r="O582" s="100">
        <v>3668.9</v>
      </c>
      <c r="P582" s="100"/>
      <c r="Q582" s="100"/>
      <c r="R582" s="27"/>
      <c r="S582" s="98"/>
    </row>
    <row r="583" spans="1:19" s="11" customFormat="1" ht="18.75">
      <c r="A583" s="48" t="s">
        <v>202</v>
      </c>
      <c r="B583" s="12" t="s">
        <v>145</v>
      </c>
      <c r="C583" s="12" t="s">
        <v>124</v>
      </c>
      <c r="D583" s="121"/>
      <c r="E583" s="12"/>
      <c r="F583" s="13">
        <f>F584</f>
        <v>24666.9</v>
      </c>
      <c r="G583" s="13">
        <f aca="true" t="shared" si="298" ref="G583:Q584">G584</f>
        <v>0</v>
      </c>
      <c r="H583" s="13">
        <f t="shared" si="298"/>
        <v>24666.9</v>
      </c>
      <c r="I583" s="13">
        <f t="shared" si="298"/>
        <v>0</v>
      </c>
      <c r="J583" s="13">
        <f t="shared" si="298"/>
        <v>24990.600000000002</v>
      </c>
      <c r="K583" s="13">
        <f t="shared" si="298"/>
        <v>0</v>
      </c>
      <c r="L583" s="13">
        <f t="shared" si="298"/>
        <v>24990.600000000002</v>
      </c>
      <c r="M583" s="13">
        <f t="shared" si="298"/>
        <v>0</v>
      </c>
      <c r="N583" s="13">
        <f t="shared" si="298"/>
        <v>27283</v>
      </c>
      <c r="O583" s="13">
        <f t="shared" si="298"/>
        <v>0</v>
      </c>
      <c r="P583" s="13">
        <f t="shared" si="298"/>
        <v>27283</v>
      </c>
      <c r="Q583" s="13">
        <f t="shared" si="298"/>
        <v>0</v>
      </c>
      <c r="R583" s="27"/>
      <c r="S583" s="98"/>
    </row>
    <row r="584" spans="1:19" s="11" customFormat="1" ht="40.5" customHeight="1">
      <c r="A584" s="47" t="s">
        <v>488</v>
      </c>
      <c r="B584" s="15" t="s">
        <v>145</v>
      </c>
      <c r="C584" s="15" t="s">
        <v>124</v>
      </c>
      <c r="D584" s="30" t="s">
        <v>279</v>
      </c>
      <c r="E584" s="15"/>
      <c r="F584" s="10">
        <f>F585</f>
        <v>24666.9</v>
      </c>
      <c r="G584" s="10">
        <f t="shared" si="298"/>
        <v>0</v>
      </c>
      <c r="H584" s="10">
        <f t="shared" si="298"/>
        <v>24666.9</v>
      </c>
      <c r="I584" s="10">
        <f t="shared" si="298"/>
        <v>0</v>
      </c>
      <c r="J584" s="10">
        <f t="shared" si="298"/>
        <v>24990.600000000002</v>
      </c>
      <c r="K584" s="10">
        <f t="shared" si="298"/>
        <v>0</v>
      </c>
      <c r="L584" s="10">
        <f t="shared" si="298"/>
        <v>24990.600000000002</v>
      </c>
      <c r="M584" s="10">
        <f t="shared" si="298"/>
        <v>0</v>
      </c>
      <c r="N584" s="10">
        <f t="shared" si="298"/>
        <v>27283</v>
      </c>
      <c r="O584" s="10">
        <f t="shared" si="298"/>
        <v>0</v>
      </c>
      <c r="P584" s="10">
        <f t="shared" si="298"/>
        <v>27283</v>
      </c>
      <c r="Q584" s="10">
        <f t="shared" si="298"/>
        <v>0</v>
      </c>
      <c r="R584" s="27"/>
      <c r="S584" s="98"/>
    </row>
    <row r="585" spans="1:19" s="11" customFormat="1" ht="37.5">
      <c r="A585" s="47" t="s">
        <v>284</v>
      </c>
      <c r="B585" s="15" t="s">
        <v>145</v>
      </c>
      <c r="C585" s="15" t="s">
        <v>124</v>
      </c>
      <c r="D585" s="30" t="s">
        <v>283</v>
      </c>
      <c r="E585" s="15"/>
      <c r="F585" s="10">
        <f>F586+F588</f>
        <v>24666.9</v>
      </c>
      <c r="G585" s="10">
        <f aca="true" t="shared" si="299" ref="G585:Q585">G586+G588</f>
        <v>0</v>
      </c>
      <c r="H585" s="10">
        <f t="shared" si="299"/>
        <v>24666.9</v>
      </c>
      <c r="I585" s="10">
        <f t="shared" si="299"/>
        <v>0</v>
      </c>
      <c r="J585" s="10">
        <f t="shared" si="299"/>
        <v>24990.600000000002</v>
      </c>
      <c r="K585" s="10">
        <f t="shared" si="299"/>
        <v>0</v>
      </c>
      <c r="L585" s="10">
        <f t="shared" si="299"/>
        <v>24990.600000000002</v>
      </c>
      <c r="M585" s="10">
        <f t="shared" si="299"/>
        <v>0</v>
      </c>
      <c r="N585" s="10">
        <f t="shared" si="299"/>
        <v>27283</v>
      </c>
      <c r="O585" s="10">
        <f t="shared" si="299"/>
        <v>0</v>
      </c>
      <c r="P585" s="10">
        <f t="shared" si="299"/>
        <v>27283</v>
      </c>
      <c r="Q585" s="10">
        <f t="shared" si="299"/>
        <v>0</v>
      </c>
      <c r="R585" s="27"/>
      <c r="S585" s="98"/>
    </row>
    <row r="586" spans="1:19" s="11" customFormat="1" ht="37.5">
      <c r="A586" s="47" t="s">
        <v>494</v>
      </c>
      <c r="B586" s="15" t="s">
        <v>145</v>
      </c>
      <c r="C586" s="15" t="s">
        <v>124</v>
      </c>
      <c r="D586" s="30" t="s">
        <v>493</v>
      </c>
      <c r="E586" s="15"/>
      <c r="F586" s="10">
        <f>F587</f>
        <v>17154.2</v>
      </c>
      <c r="G586" s="10">
        <f aca="true" t="shared" si="300" ref="G586:Q586">G587</f>
        <v>0</v>
      </c>
      <c r="H586" s="10">
        <f t="shared" si="300"/>
        <v>17154.2</v>
      </c>
      <c r="I586" s="10">
        <f t="shared" si="300"/>
        <v>0</v>
      </c>
      <c r="J586" s="10">
        <f t="shared" si="300"/>
        <v>17477.9</v>
      </c>
      <c r="K586" s="10">
        <f t="shared" si="300"/>
        <v>0</v>
      </c>
      <c r="L586" s="10">
        <f t="shared" si="300"/>
        <v>17477.9</v>
      </c>
      <c r="M586" s="10">
        <f t="shared" si="300"/>
        <v>0</v>
      </c>
      <c r="N586" s="10">
        <f t="shared" si="300"/>
        <v>19770.3</v>
      </c>
      <c r="O586" s="10">
        <f t="shared" si="300"/>
        <v>0</v>
      </c>
      <c r="P586" s="10">
        <f t="shared" si="300"/>
        <v>19770.3</v>
      </c>
      <c r="Q586" s="10">
        <f t="shared" si="300"/>
        <v>0</v>
      </c>
      <c r="R586" s="27"/>
      <c r="S586" s="98"/>
    </row>
    <row r="587" spans="1:19" s="11" customFormat="1" ht="18.75">
      <c r="A587" s="47" t="s">
        <v>203</v>
      </c>
      <c r="B587" s="15" t="s">
        <v>145</v>
      </c>
      <c r="C587" s="15" t="s">
        <v>124</v>
      </c>
      <c r="D587" s="30" t="s">
        <v>493</v>
      </c>
      <c r="E587" s="15" t="s">
        <v>201</v>
      </c>
      <c r="F587" s="10">
        <f>H587+G587+I587</f>
        <v>17154.2</v>
      </c>
      <c r="G587" s="10"/>
      <c r="H587" s="10">
        <v>17154.2</v>
      </c>
      <c r="I587" s="10"/>
      <c r="J587" s="10">
        <f>L587+K587+M587</f>
        <v>17477.9</v>
      </c>
      <c r="K587" s="10"/>
      <c r="L587" s="10">
        <v>17477.9</v>
      </c>
      <c r="M587" s="10"/>
      <c r="N587" s="10">
        <f>O587+Q587+P587</f>
        <v>19770.3</v>
      </c>
      <c r="O587" s="100"/>
      <c r="P587" s="10">
        <v>19770.3</v>
      </c>
      <c r="Q587" s="100"/>
      <c r="R587" s="27"/>
      <c r="S587" s="98"/>
    </row>
    <row r="588" spans="1:19" s="11" customFormat="1" ht="56.25">
      <c r="A588" s="59" t="s">
        <v>568</v>
      </c>
      <c r="B588" s="15" t="s">
        <v>145</v>
      </c>
      <c r="C588" s="15" t="s">
        <v>124</v>
      </c>
      <c r="D588" s="30" t="s">
        <v>569</v>
      </c>
      <c r="E588" s="15"/>
      <c r="F588" s="10">
        <f>F589</f>
        <v>7512.7</v>
      </c>
      <c r="G588" s="10">
        <f aca="true" t="shared" si="301" ref="G588:Q588">G589</f>
        <v>0</v>
      </c>
      <c r="H588" s="10">
        <f t="shared" si="301"/>
        <v>7512.7</v>
      </c>
      <c r="I588" s="10">
        <f t="shared" si="301"/>
        <v>0</v>
      </c>
      <c r="J588" s="10">
        <f t="shared" si="301"/>
        <v>7512.7</v>
      </c>
      <c r="K588" s="10">
        <f t="shared" si="301"/>
        <v>0</v>
      </c>
      <c r="L588" s="10">
        <f t="shared" si="301"/>
        <v>7512.7</v>
      </c>
      <c r="M588" s="10">
        <f t="shared" si="301"/>
        <v>0</v>
      </c>
      <c r="N588" s="10">
        <f t="shared" si="301"/>
        <v>7512.7</v>
      </c>
      <c r="O588" s="10">
        <f t="shared" si="301"/>
        <v>0</v>
      </c>
      <c r="P588" s="10">
        <f t="shared" si="301"/>
        <v>7512.7</v>
      </c>
      <c r="Q588" s="10">
        <f t="shared" si="301"/>
        <v>0</v>
      </c>
      <c r="R588" s="27"/>
      <c r="S588" s="98"/>
    </row>
    <row r="589" spans="1:19" s="11" customFormat="1" ht="18.75">
      <c r="A589" s="47" t="s">
        <v>203</v>
      </c>
      <c r="B589" s="15" t="s">
        <v>145</v>
      </c>
      <c r="C589" s="15" t="s">
        <v>124</v>
      </c>
      <c r="D589" s="30" t="s">
        <v>569</v>
      </c>
      <c r="E589" s="15" t="s">
        <v>201</v>
      </c>
      <c r="F589" s="10">
        <f>H589+G589+I589</f>
        <v>7512.7</v>
      </c>
      <c r="G589" s="10"/>
      <c r="H589" s="10">
        <v>7512.7</v>
      </c>
      <c r="I589" s="10"/>
      <c r="J589" s="10">
        <f>L589+K589+M589</f>
        <v>7512.7</v>
      </c>
      <c r="K589" s="10"/>
      <c r="L589" s="10">
        <v>7512.7</v>
      </c>
      <c r="M589" s="10"/>
      <c r="N589" s="10">
        <f>O589+Q589+P589</f>
        <v>7512.7</v>
      </c>
      <c r="O589" s="100"/>
      <c r="P589" s="10">
        <v>7512.7</v>
      </c>
      <c r="Q589" s="100"/>
      <c r="R589" s="27"/>
      <c r="S589" s="98"/>
    </row>
    <row r="590" spans="1:19" s="11" customFormat="1" ht="18.75">
      <c r="A590" s="146" t="s">
        <v>329</v>
      </c>
      <c r="B590" s="146"/>
      <c r="C590" s="146"/>
      <c r="D590" s="146"/>
      <c r="E590" s="146"/>
      <c r="F590" s="13">
        <f>G590+H590+I590</f>
        <v>764258.1</v>
      </c>
      <c r="G590" s="13">
        <f>G16+G153+G182+G221+G250+G265+G421+G480+G495+G540+G575</f>
        <v>413203</v>
      </c>
      <c r="H590" s="13">
        <f>H16+H153+H182+H221+H250+H265+H421+H480+H495+H540+H575</f>
        <v>347078.4</v>
      </c>
      <c r="I590" s="13">
        <f>I16+I153+I182+I221+I250+I265+I421+I480+I495+I540+I575</f>
        <v>3976.7</v>
      </c>
      <c r="J590" s="13">
        <f>K590+L590+M590</f>
        <v>778885.9999999999</v>
      </c>
      <c r="K590" s="13">
        <f>K16+K153+K182+K221+K250+K265+K421+K480+K495+K540+K575</f>
        <v>423981.39999999997</v>
      </c>
      <c r="L590" s="13">
        <f>L16+L153+L182+L221+L250+L265+L421+L480+L495+L540+L575</f>
        <v>350978.5</v>
      </c>
      <c r="M590" s="13">
        <f>M16+M153+M182+M221+M250+M265+M421+M480+M495+M540+M575</f>
        <v>3926.1</v>
      </c>
      <c r="N590" s="13">
        <f>O590+P590+Q590</f>
        <v>718870.3000000002</v>
      </c>
      <c r="O590" s="13">
        <f>O16+O153+O182+O221+O250+O265+O421+O480+O495+O540+O575</f>
        <v>360043.50000000006</v>
      </c>
      <c r="P590" s="13">
        <f>P16+P153+P182+P221+P250+P265+P421+P480+P495+P540+P575</f>
        <v>354900.70000000007</v>
      </c>
      <c r="Q590" s="13">
        <f>Q16+Q153+Q182+Q221+Q250+Q265+Q421+Q480+Q495+Q540+Q575</f>
        <v>3926.1</v>
      </c>
      <c r="R590" s="27"/>
      <c r="S590" s="98"/>
    </row>
    <row r="591" spans="1:19" s="11" customFormat="1" ht="18.75">
      <c r="A591" s="144" t="s">
        <v>403</v>
      </c>
      <c r="B591" s="144"/>
      <c r="C591" s="144"/>
      <c r="D591" s="144"/>
      <c r="E591" s="144"/>
      <c r="F591" s="109">
        <f>G591+H591+I591</f>
        <v>0</v>
      </c>
      <c r="G591" s="109"/>
      <c r="H591" s="109"/>
      <c r="I591" s="109"/>
      <c r="J591" s="109">
        <f>K591+L591+M591</f>
        <v>10000</v>
      </c>
      <c r="K591" s="13"/>
      <c r="L591" s="13">
        <v>10000</v>
      </c>
      <c r="M591" s="13"/>
      <c r="N591" s="109">
        <f>O591+P591+Q591</f>
        <v>20000</v>
      </c>
      <c r="O591" s="104"/>
      <c r="P591" s="104">
        <v>20000</v>
      </c>
      <c r="Q591" s="104"/>
      <c r="R591" s="27"/>
      <c r="S591" s="98"/>
    </row>
    <row r="592" spans="1:19" s="11" customFormat="1" ht="18.75">
      <c r="A592" s="145" t="s">
        <v>139</v>
      </c>
      <c r="B592" s="145"/>
      <c r="C592" s="145"/>
      <c r="D592" s="145"/>
      <c r="E592" s="145"/>
      <c r="F592" s="13">
        <f>F590+F591</f>
        <v>764258.1</v>
      </c>
      <c r="G592" s="13">
        <f aca="true" t="shared" si="302" ref="G592:Q592">G590+G591</f>
        <v>413203</v>
      </c>
      <c r="H592" s="13">
        <f t="shared" si="302"/>
        <v>347078.4</v>
      </c>
      <c r="I592" s="13">
        <f t="shared" si="302"/>
        <v>3976.7</v>
      </c>
      <c r="J592" s="13">
        <f t="shared" si="302"/>
        <v>788885.9999999999</v>
      </c>
      <c r="K592" s="13">
        <f t="shared" si="302"/>
        <v>423981.39999999997</v>
      </c>
      <c r="L592" s="13">
        <f t="shared" si="302"/>
        <v>360978.5</v>
      </c>
      <c r="M592" s="13">
        <f t="shared" si="302"/>
        <v>3926.1</v>
      </c>
      <c r="N592" s="13">
        <f>N590+N591</f>
        <v>738870.3000000002</v>
      </c>
      <c r="O592" s="13">
        <f t="shared" si="302"/>
        <v>360043.50000000006</v>
      </c>
      <c r="P592" s="13">
        <f t="shared" si="302"/>
        <v>374900.70000000007</v>
      </c>
      <c r="Q592" s="13">
        <f t="shared" si="302"/>
        <v>3926.1</v>
      </c>
      <c r="R592" s="27"/>
      <c r="S592" s="98"/>
    </row>
    <row r="593" spans="6:17" ht="12.75">
      <c r="F593" s="82"/>
      <c r="G593" s="82"/>
      <c r="H593" s="82"/>
      <c r="I593" s="82"/>
      <c r="J593" s="85"/>
      <c r="K593" s="85"/>
      <c r="L593" s="85"/>
      <c r="M593" s="85"/>
      <c r="N593" s="87"/>
      <c r="O593" s="87"/>
      <c r="P593" s="87"/>
      <c r="Q593" s="87"/>
    </row>
    <row r="594" ht="12.75">
      <c r="F594" s="82"/>
    </row>
    <row r="596" spans="12:16" ht="20.25">
      <c r="L596" s="95">
        <v>40.4</v>
      </c>
      <c r="M596" s="95"/>
      <c r="N596" s="96"/>
      <c r="O596" s="96"/>
      <c r="P596" s="96">
        <v>80.8</v>
      </c>
    </row>
    <row r="597" spans="12:16" ht="20.25">
      <c r="L597" s="95"/>
      <c r="M597" s="95"/>
      <c r="N597" s="96"/>
      <c r="O597" s="96"/>
      <c r="P597" s="96"/>
    </row>
    <row r="598" spans="12:16" ht="20.25">
      <c r="L598" s="95"/>
      <c r="M598" s="95"/>
      <c r="N598" s="96"/>
      <c r="O598" s="96"/>
      <c r="P598" s="96"/>
    </row>
    <row r="599" spans="12:16" ht="20.25">
      <c r="L599" s="95"/>
      <c r="M599" s="95"/>
      <c r="N599" s="96"/>
      <c r="O599" s="96"/>
      <c r="P599" s="97"/>
    </row>
    <row r="600" spans="12:16" ht="20.25">
      <c r="L600" s="97"/>
      <c r="M600" s="95"/>
      <c r="N600" s="96"/>
      <c r="O600" s="96"/>
      <c r="P600" s="96"/>
    </row>
    <row r="601" spans="12:16" ht="20.25">
      <c r="L601" s="95"/>
      <c r="M601" s="95"/>
      <c r="N601" s="96"/>
      <c r="O601" s="96"/>
      <c r="P601" s="96"/>
    </row>
    <row r="602" spans="12:16" ht="20.25">
      <c r="L602" s="95"/>
      <c r="M602" s="95"/>
      <c r="N602" s="96"/>
      <c r="O602" s="96"/>
      <c r="P602" s="96"/>
    </row>
    <row r="603" spans="4:16" ht="20.25">
      <c r="D603" s="90"/>
      <c r="F603" s="82"/>
      <c r="K603" s="82"/>
      <c r="L603" s="95"/>
      <c r="M603" s="95"/>
      <c r="N603" s="96"/>
      <c r="O603" s="82"/>
      <c r="P603" s="96"/>
    </row>
    <row r="604" spans="12:16" ht="20.25">
      <c r="L604" s="95"/>
      <c r="M604" s="95"/>
      <c r="N604" s="96"/>
      <c r="O604" s="96"/>
      <c r="P604" s="96"/>
    </row>
    <row r="605" spans="4:16" ht="20.25">
      <c r="D605" s="90"/>
      <c r="F605" s="82"/>
      <c r="K605" s="82"/>
      <c r="L605" s="95"/>
      <c r="M605" s="95"/>
      <c r="N605" s="96"/>
      <c r="O605" s="82"/>
      <c r="P605" s="96"/>
    </row>
    <row r="606" spans="4:16" ht="20.25">
      <c r="D606" s="90"/>
      <c r="F606" s="82"/>
      <c r="K606" s="82"/>
      <c r="L606" s="95"/>
      <c r="M606" s="95"/>
      <c r="N606" s="96"/>
      <c r="O606" s="82"/>
      <c r="P606" s="96"/>
    </row>
    <row r="607" spans="12:16" ht="20.25">
      <c r="L607" s="95"/>
      <c r="M607" s="95"/>
      <c r="N607" s="96"/>
      <c r="O607" s="96"/>
      <c r="P607" s="96"/>
    </row>
    <row r="608" spans="12:16" ht="20.25">
      <c r="L608" s="95"/>
      <c r="M608" s="95"/>
      <c r="N608" s="96"/>
      <c r="O608" s="96"/>
      <c r="P608" s="96"/>
    </row>
    <row r="609" spans="12:16" ht="20.25">
      <c r="L609" s="95"/>
      <c r="M609" s="95"/>
      <c r="N609" s="96"/>
      <c r="O609" s="96"/>
      <c r="P609" s="96"/>
    </row>
    <row r="610" spans="12:16" ht="20.25">
      <c r="L610" s="95"/>
      <c r="M610" s="95"/>
      <c r="N610" s="96"/>
      <c r="O610" s="96"/>
      <c r="P610" s="96"/>
    </row>
    <row r="611" spans="12:16" ht="20.25">
      <c r="L611" s="95"/>
      <c r="M611" s="95"/>
      <c r="N611" s="96"/>
      <c r="O611" s="96"/>
      <c r="P611" s="96"/>
    </row>
    <row r="612" spans="12:16" ht="20.25">
      <c r="L612" s="95"/>
      <c r="M612" s="95"/>
      <c r="N612" s="96"/>
      <c r="O612" s="96"/>
      <c r="P612" s="96"/>
    </row>
    <row r="615" ht="9.75" customHeight="1"/>
  </sheetData>
  <sheetProtection/>
  <mergeCells count="16">
    <mergeCell ref="B13:B14"/>
    <mergeCell ref="A9:N9"/>
    <mergeCell ref="C13:C14"/>
    <mergeCell ref="D13:D14"/>
    <mergeCell ref="E13:E14"/>
    <mergeCell ref="F13:Q13"/>
    <mergeCell ref="A591:E591"/>
    <mergeCell ref="A592:E592"/>
    <mergeCell ref="A590:E590"/>
    <mergeCell ref="F1:N1"/>
    <mergeCell ref="A8:N8"/>
    <mergeCell ref="F2:N2"/>
    <mergeCell ref="F3:N3"/>
    <mergeCell ref="F4:N4"/>
    <mergeCell ref="F5:N5"/>
    <mergeCell ref="A13:A14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71"/>
  <sheetViews>
    <sheetView view="pageBreakPreview" zoomScale="55" zoomScaleNormal="85" zoomScaleSheetLayoutView="55" zoomScalePageLayoutView="0" workbookViewId="0" topLeftCell="A599">
      <selection activeCell="A12" sqref="A12:R14"/>
    </sheetView>
  </sheetViews>
  <sheetFormatPr defaultColWidth="9.00390625" defaultRowHeight="12.75"/>
  <cols>
    <col min="1" max="1" width="85.25390625" style="6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4.625" style="37" customWidth="1"/>
    <col min="8" max="8" width="13.75390625" style="37" hidden="1" customWidth="1"/>
    <col min="9" max="9" width="14.875" style="37" hidden="1" customWidth="1"/>
    <col min="10" max="10" width="12.875" style="37" hidden="1" customWidth="1"/>
    <col min="11" max="11" width="15.125" style="38" customWidth="1"/>
    <col min="12" max="12" width="16.25390625" style="38" hidden="1" customWidth="1"/>
    <col min="13" max="13" width="13.375" style="38" hidden="1" customWidth="1"/>
    <col min="14" max="14" width="14.25390625" style="38" hidden="1" customWidth="1"/>
    <col min="15" max="15" width="14.75390625" style="83" customWidth="1"/>
    <col min="16" max="16" width="11.625" style="83" hidden="1" customWidth="1"/>
    <col min="17" max="17" width="12.75390625" style="83" hidden="1" customWidth="1"/>
    <col min="18" max="18" width="16.25390625" style="83" hidden="1" customWidth="1"/>
    <col min="19" max="16384" width="9.125" style="1" customWidth="1"/>
  </cols>
  <sheetData>
    <row r="1" spans="1:18" ht="18.75">
      <c r="A1" s="123" t="s">
        <v>167</v>
      </c>
      <c r="B1" s="123"/>
      <c r="C1" s="123"/>
      <c r="D1" s="21"/>
      <c r="E1" s="21"/>
      <c r="F1" s="150" t="s">
        <v>655</v>
      </c>
      <c r="G1" s="150"/>
      <c r="H1" s="150"/>
      <c r="I1" s="150"/>
      <c r="J1" s="150"/>
      <c r="K1" s="150"/>
      <c r="L1" s="150"/>
      <c r="M1" s="150"/>
      <c r="N1" s="150"/>
      <c r="O1" s="150"/>
      <c r="P1" s="84"/>
      <c r="Q1" s="84"/>
      <c r="R1" s="84"/>
    </row>
    <row r="2" spans="1:18" ht="18.75">
      <c r="A2" s="123"/>
      <c r="B2" s="123"/>
      <c r="C2" s="123"/>
      <c r="D2" s="21"/>
      <c r="E2" s="21"/>
      <c r="F2" s="150" t="s">
        <v>171</v>
      </c>
      <c r="G2" s="150"/>
      <c r="H2" s="150"/>
      <c r="I2" s="150"/>
      <c r="J2" s="150"/>
      <c r="K2" s="150"/>
      <c r="L2" s="150"/>
      <c r="M2" s="150"/>
      <c r="N2" s="150"/>
      <c r="O2" s="150"/>
      <c r="P2" s="84"/>
      <c r="Q2" s="84"/>
      <c r="R2" s="84"/>
    </row>
    <row r="3" spans="1:18" ht="18.75">
      <c r="A3" s="123"/>
      <c r="B3" s="123"/>
      <c r="C3" s="123"/>
      <c r="D3" s="21"/>
      <c r="E3" s="21"/>
      <c r="F3" s="150" t="s">
        <v>150</v>
      </c>
      <c r="G3" s="150"/>
      <c r="H3" s="150"/>
      <c r="I3" s="150"/>
      <c r="J3" s="150"/>
      <c r="K3" s="150"/>
      <c r="L3" s="150"/>
      <c r="M3" s="150"/>
      <c r="N3" s="150"/>
      <c r="O3" s="150"/>
      <c r="P3" s="84"/>
      <c r="Q3" s="84"/>
      <c r="R3" s="84"/>
    </row>
    <row r="4" spans="1:18" ht="18.75">
      <c r="A4" s="123"/>
      <c r="B4" s="123"/>
      <c r="C4" s="123"/>
      <c r="D4" s="21"/>
      <c r="E4" s="21"/>
      <c r="F4" s="150" t="s">
        <v>631</v>
      </c>
      <c r="G4" s="150"/>
      <c r="H4" s="150"/>
      <c r="I4" s="150"/>
      <c r="J4" s="150"/>
      <c r="K4" s="150"/>
      <c r="L4" s="150"/>
      <c r="M4" s="150"/>
      <c r="N4" s="150"/>
      <c r="O4" s="150"/>
      <c r="P4" s="84"/>
      <c r="Q4" s="84"/>
      <c r="R4" s="84"/>
    </row>
    <row r="5" spans="1:18" ht="18.75">
      <c r="A5" s="123"/>
      <c r="B5" s="123"/>
      <c r="C5" s="123"/>
      <c r="D5" s="21"/>
      <c r="E5" s="21"/>
      <c r="F5" s="150" t="s">
        <v>632</v>
      </c>
      <c r="G5" s="150"/>
      <c r="H5" s="150"/>
      <c r="I5" s="150"/>
      <c r="J5" s="150"/>
      <c r="K5" s="150"/>
      <c r="L5" s="150"/>
      <c r="M5" s="150"/>
      <c r="N5" s="150"/>
      <c r="O5" s="150"/>
      <c r="P5" s="84"/>
      <c r="Q5" s="84"/>
      <c r="R5" s="84"/>
    </row>
    <row r="6" spans="1:18" ht="30" customHeight="1">
      <c r="A6" s="123"/>
      <c r="B6" s="123"/>
      <c r="C6" s="123"/>
      <c r="D6" s="21"/>
      <c r="E6" s="21"/>
      <c r="F6" s="122"/>
      <c r="G6" s="21"/>
      <c r="H6" s="21"/>
      <c r="I6" s="21"/>
      <c r="J6" s="21"/>
      <c r="K6" s="21"/>
      <c r="L6" s="21"/>
      <c r="M6" s="21"/>
      <c r="N6" s="21"/>
      <c r="O6" s="21"/>
      <c r="P6" s="84"/>
      <c r="Q6" s="84"/>
      <c r="R6" s="84"/>
    </row>
    <row r="7" spans="1:18" ht="72.75" customHeight="1">
      <c r="A7" s="139" t="s">
        <v>330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84"/>
      <c r="Q7" s="84"/>
      <c r="R7" s="84"/>
    </row>
    <row r="8" spans="1:18" ht="21.75" customHeight="1">
      <c r="A8" s="140" t="s">
        <v>637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4"/>
      <c r="Q8" s="84"/>
      <c r="R8" s="84"/>
    </row>
    <row r="9" spans="1:18" ht="21.7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24"/>
      <c r="L9" s="24"/>
      <c r="M9" s="24"/>
      <c r="N9" s="24"/>
      <c r="O9" s="24"/>
      <c r="P9" s="84"/>
      <c r="Q9" s="84"/>
      <c r="R9" s="84"/>
    </row>
    <row r="10" spans="1:18" ht="21.7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24"/>
      <c r="L10" s="24"/>
      <c r="M10" s="24"/>
      <c r="N10" s="24"/>
      <c r="O10" s="24"/>
      <c r="P10" s="84"/>
      <c r="Q10" s="84"/>
      <c r="R10" s="84"/>
    </row>
    <row r="11" spans="1:18" ht="18.75">
      <c r="A11" s="26"/>
      <c r="B11" s="21"/>
      <c r="C11" s="21"/>
      <c r="D11" s="21"/>
      <c r="E11" s="21"/>
      <c r="F11" s="2"/>
      <c r="G11" s="21"/>
      <c r="H11" s="25" t="s">
        <v>302</v>
      </c>
      <c r="I11" s="25"/>
      <c r="J11" s="21"/>
      <c r="K11" s="21"/>
      <c r="L11" s="21"/>
      <c r="M11" s="21"/>
      <c r="N11" s="21"/>
      <c r="O11" s="7" t="s">
        <v>228</v>
      </c>
      <c r="P11" s="21"/>
      <c r="Q11" s="21"/>
      <c r="R11" s="21"/>
    </row>
    <row r="12" spans="1:18" ht="18.75" customHeight="1">
      <c r="A12" s="141" t="s">
        <v>119</v>
      </c>
      <c r="B12" s="141" t="s">
        <v>186</v>
      </c>
      <c r="C12" s="141" t="s">
        <v>657</v>
      </c>
      <c r="D12" s="141" t="s">
        <v>578</v>
      </c>
      <c r="E12" s="141" t="s">
        <v>407</v>
      </c>
      <c r="F12" s="141" t="s">
        <v>408</v>
      </c>
      <c r="G12" s="141" t="s">
        <v>168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</row>
    <row r="13" spans="1:18" ht="32.25" customHeight="1">
      <c r="A13" s="141"/>
      <c r="B13" s="141"/>
      <c r="C13" s="141"/>
      <c r="D13" s="141"/>
      <c r="E13" s="141"/>
      <c r="F13" s="141"/>
      <c r="G13" s="5" t="s">
        <v>361</v>
      </c>
      <c r="H13" s="5" t="s">
        <v>371</v>
      </c>
      <c r="I13" s="124" t="s">
        <v>369</v>
      </c>
      <c r="J13" s="5" t="s">
        <v>370</v>
      </c>
      <c r="K13" s="132" t="s">
        <v>453</v>
      </c>
      <c r="L13" s="5" t="s">
        <v>371</v>
      </c>
      <c r="M13" s="5" t="s">
        <v>369</v>
      </c>
      <c r="N13" s="5" t="s">
        <v>370</v>
      </c>
      <c r="O13" s="132" t="s">
        <v>634</v>
      </c>
      <c r="P13" s="5" t="s">
        <v>371</v>
      </c>
      <c r="Q13" s="5" t="s">
        <v>369</v>
      </c>
      <c r="R13" s="5" t="s">
        <v>370</v>
      </c>
    </row>
    <row r="14" spans="1:18" ht="25.5" customHeight="1">
      <c r="A14" s="132">
        <v>1</v>
      </c>
      <c r="B14" s="132">
        <v>2</v>
      </c>
      <c r="C14" s="132">
        <v>3</v>
      </c>
      <c r="D14" s="5">
        <v>4</v>
      </c>
      <c r="E14" s="5">
        <v>5</v>
      </c>
      <c r="F14" s="5">
        <v>6</v>
      </c>
      <c r="G14" s="5">
        <v>7</v>
      </c>
      <c r="H14" s="132"/>
      <c r="I14" s="5"/>
      <c r="J14" s="5"/>
      <c r="K14" s="5">
        <v>8</v>
      </c>
      <c r="L14" s="132"/>
      <c r="M14" s="5"/>
      <c r="N14" s="132"/>
      <c r="O14" s="132">
        <v>9</v>
      </c>
      <c r="P14" s="125"/>
      <c r="Q14" s="125"/>
      <c r="R14" s="125"/>
    </row>
    <row r="15" spans="1:18" ht="18.75">
      <c r="A15" s="48" t="s">
        <v>199</v>
      </c>
      <c r="B15" s="72" t="s">
        <v>154</v>
      </c>
      <c r="C15" s="72"/>
      <c r="D15" s="72"/>
      <c r="E15" s="72"/>
      <c r="F15" s="72"/>
      <c r="G15" s="13">
        <f>G16+G29</f>
        <v>48029.899999999994</v>
      </c>
      <c r="H15" s="13">
        <f aca="true" t="shared" si="0" ref="H15:R15">H16+H29</f>
        <v>3685.4</v>
      </c>
      <c r="I15" s="13">
        <f t="shared" si="0"/>
        <v>44124.600000000006</v>
      </c>
      <c r="J15" s="13">
        <f t="shared" si="0"/>
        <v>219.9</v>
      </c>
      <c r="K15" s="13">
        <f t="shared" si="0"/>
        <v>48601.1</v>
      </c>
      <c r="L15" s="13">
        <f t="shared" si="0"/>
        <v>3453.1</v>
      </c>
      <c r="M15" s="13">
        <f t="shared" si="0"/>
        <v>44928.100000000006</v>
      </c>
      <c r="N15" s="13">
        <f t="shared" si="0"/>
        <v>219.9</v>
      </c>
      <c r="O15" s="13">
        <f t="shared" si="0"/>
        <v>49313.5</v>
      </c>
      <c r="P15" s="13">
        <f t="shared" si="0"/>
        <v>3668.9</v>
      </c>
      <c r="Q15" s="13">
        <f t="shared" si="0"/>
        <v>45424.700000000004</v>
      </c>
      <c r="R15" s="13">
        <f t="shared" si="0"/>
        <v>219.9</v>
      </c>
    </row>
    <row r="16" spans="1:18" ht="18.75">
      <c r="A16" s="47" t="s">
        <v>214</v>
      </c>
      <c r="B16" s="28" t="s">
        <v>154</v>
      </c>
      <c r="C16" s="28" t="s">
        <v>120</v>
      </c>
      <c r="D16" s="28" t="s">
        <v>405</v>
      </c>
      <c r="E16" s="28"/>
      <c r="F16" s="28"/>
      <c r="G16" s="10">
        <f>G17</f>
        <v>8146.2</v>
      </c>
      <c r="H16" s="10">
        <f aca="true" t="shared" si="1" ref="H16:R16">H17</f>
        <v>0</v>
      </c>
      <c r="I16" s="10">
        <f t="shared" si="1"/>
        <v>7926.3</v>
      </c>
      <c r="J16" s="10">
        <f t="shared" si="1"/>
        <v>219.9</v>
      </c>
      <c r="K16" s="10">
        <f t="shared" si="1"/>
        <v>8146.2</v>
      </c>
      <c r="L16" s="10">
        <f t="shared" si="1"/>
        <v>0</v>
      </c>
      <c r="M16" s="10">
        <f t="shared" si="1"/>
        <v>7926.3</v>
      </c>
      <c r="N16" s="10">
        <f t="shared" si="1"/>
        <v>219.9</v>
      </c>
      <c r="O16" s="10">
        <f t="shared" si="1"/>
        <v>8146.2</v>
      </c>
      <c r="P16" s="10">
        <f t="shared" si="1"/>
        <v>0</v>
      </c>
      <c r="Q16" s="10">
        <f t="shared" si="1"/>
        <v>7926.3</v>
      </c>
      <c r="R16" s="10">
        <f t="shared" si="1"/>
        <v>219.9</v>
      </c>
    </row>
    <row r="17" spans="1:18" ht="37.5">
      <c r="A17" s="47" t="s">
        <v>200</v>
      </c>
      <c r="B17" s="15" t="s">
        <v>154</v>
      </c>
      <c r="C17" s="15" t="s">
        <v>120</v>
      </c>
      <c r="D17" s="15" t="s">
        <v>136</v>
      </c>
      <c r="E17" s="30"/>
      <c r="F17" s="15"/>
      <c r="G17" s="10">
        <f>G18</f>
        <v>8146.2</v>
      </c>
      <c r="H17" s="10">
        <f aca="true" t="shared" si="2" ref="H17:R17">H18</f>
        <v>0</v>
      </c>
      <c r="I17" s="10">
        <f t="shared" si="2"/>
        <v>7926.3</v>
      </c>
      <c r="J17" s="10">
        <f t="shared" si="2"/>
        <v>219.9</v>
      </c>
      <c r="K17" s="10">
        <f t="shared" si="2"/>
        <v>8146.2</v>
      </c>
      <c r="L17" s="10">
        <f t="shared" si="2"/>
        <v>0</v>
      </c>
      <c r="M17" s="10">
        <f t="shared" si="2"/>
        <v>7926.3</v>
      </c>
      <c r="N17" s="10">
        <f t="shared" si="2"/>
        <v>219.9</v>
      </c>
      <c r="O17" s="10">
        <f t="shared" si="2"/>
        <v>8146.2</v>
      </c>
      <c r="P17" s="10">
        <f t="shared" si="2"/>
        <v>0</v>
      </c>
      <c r="Q17" s="10">
        <f t="shared" si="2"/>
        <v>7926.3</v>
      </c>
      <c r="R17" s="10">
        <f t="shared" si="2"/>
        <v>219.9</v>
      </c>
    </row>
    <row r="18" spans="1:18" ht="37.5">
      <c r="A18" s="47" t="s">
        <v>488</v>
      </c>
      <c r="B18" s="15" t="s">
        <v>154</v>
      </c>
      <c r="C18" s="15" t="s">
        <v>120</v>
      </c>
      <c r="D18" s="15" t="s">
        <v>136</v>
      </c>
      <c r="E18" s="30" t="s">
        <v>279</v>
      </c>
      <c r="F18" s="15"/>
      <c r="G18" s="10">
        <f>G23+G19</f>
        <v>8146.2</v>
      </c>
      <c r="H18" s="10">
        <f aca="true" t="shared" si="3" ref="H18:R18">H23+H19</f>
        <v>0</v>
      </c>
      <c r="I18" s="10">
        <f t="shared" si="3"/>
        <v>7926.3</v>
      </c>
      <c r="J18" s="10">
        <f t="shared" si="3"/>
        <v>219.9</v>
      </c>
      <c r="K18" s="10">
        <f t="shared" si="3"/>
        <v>8146.2</v>
      </c>
      <c r="L18" s="10">
        <f t="shared" si="3"/>
        <v>0</v>
      </c>
      <c r="M18" s="10">
        <f t="shared" si="3"/>
        <v>7926.3</v>
      </c>
      <c r="N18" s="10">
        <f t="shared" si="3"/>
        <v>219.9</v>
      </c>
      <c r="O18" s="10">
        <f t="shared" si="3"/>
        <v>8146.2</v>
      </c>
      <c r="P18" s="10">
        <f t="shared" si="3"/>
        <v>0</v>
      </c>
      <c r="Q18" s="10">
        <f t="shared" si="3"/>
        <v>7926.3</v>
      </c>
      <c r="R18" s="10">
        <f t="shared" si="3"/>
        <v>219.9</v>
      </c>
    </row>
    <row r="19" spans="1:18" ht="59.25" customHeight="1">
      <c r="A19" s="47" t="s">
        <v>496</v>
      </c>
      <c r="B19" s="15" t="s">
        <v>154</v>
      </c>
      <c r="C19" s="15" t="s">
        <v>120</v>
      </c>
      <c r="D19" s="15" t="s">
        <v>136</v>
      </c>
      <c r="E19" s="30" t="s">
        <v>281</v>
      </c>
      <c r="F19" s="15"/>
      <c r="G19" s="10">
        <f>G20</f>
        <v>219.9</v>
      </c>
      <c r="H19" s="10">
        <f aca="true" t="shared" si="4" ref="H19:R19">H20</f>
        <v>0</v>
      </c>
      <c r="I19" s="10">
        <f t="shared" si="4"/>
        <v>0</v>
      </c>
      <c r="J19" s="10">
        <f t="shared" si="4"/>
        <v>219.9</v>
      </c>
      <c r="K19" s="10">
        <f t="shared" si="4"/>
        <v>219.9</v>
      </c>
      <c r="L19" s="10">
        <f t="shared" si="4"/>
        <v>0</v>
      </c>
      <c r="M19" s="10">
        <f t="shared" si="4"/>
        <v>0</v>
      </c>
      <c r="N19" s="10">
        <f t="shared" si="4"/>
        <v>219.9</v>
      </c>
      <c r="O19" s="10">
        <f t="shared" si="4"/>
        <v>219.9</v>
      </c>
      <c r="P19" s="10">
        <f t="shared" si="4"/>
        <v>0</v>
      </c>
      <c r="Q19" s="10">
        <f t="shared" si="4"/>
        <v>0</v>
      </c>
      <c r="R19" s="10">
        <f t="shared" si="4"/>
        <v>219.9</v>
      </c>
    </row>
    <row r="20" spans="1:18" ht="37.5">
      <c r="A20" s="47" t="s">
        <v>26</v>
      </c>
      <c r="B20" s="15" t="s">
        <v>154</v>
      </c>
      <c r="C20" s="15" t="s">
        <v>120</v>
      </c>
      <c r="D20" s="15" t="s">
        <v>136</v>
      </c>
      <c r="E20" s="30" t="s">
        <v>495</v>
      </c>
      <c r="F20" s="15"/>
      <c r="G20" s="10">
        <f>G21+G22</f>
        <v>219.9</v>
      </c>
      <c r="H20" s="10">
        <f aca="true" t="shared" si="5" ref="H20:R20">H21+H22</f>
        <v>0</v>
      </c>
      <c r="I20" s="10">
        <f t="shared" si="5"/>
        <v>0</v>
      </c>
      <c r="J20" s="10">
        <f t="shared" si="5"/>
        <v>219.9</v>
      </c>
      <c r="K20" s="10">
        <f t="shared" si="5"/>
        <v>219.9</v>
      </c>
      <c r="L20" s="10">
        <f t="shared" si="5"/>
        <v>0</v>
      </c>
      <c r="M20" s="10">
        <f t="shared" si="5"/>
        <v>0</v>
      </c>
      <c r="N20" s="10">
        <f t="shared" si="5"/>
        <v>219.9</v>
      </c>
      <c r="O20" s="10">
        <f t="shared" si="5"/>
        <v>219.9</v>
      </c>
      <c r="P20" s="10">
        <f t="shared" si="5"/>
        <v>0</v>
      </c>
      <c r="Q20" s="10">
        <f t="shared" si="5"/>
        <v>0</v>
      </c>
      <c r="R20" s="10">
        <f t="shared" si="5"/>
        <v>219.9</v>
      </c>
    </row>
    <row r="21" spans="1:18" ht="30.75" customHeight="1">
      <c r="A21" s="47" t="s">
        <v>173</v>
      </c>
      <c r="B21" s="15" t="s">
        <v>154</v>
      </c>
      <c r="C21" s="15" t="s">
        <v>120</v>
      </c>
      <c r="D21" s="15" t="s">
        <v>136</v>
      </c>
      <c r="E21" s="30" t="s">
        <v>495</v>
      </c>
      <c r="F21" s="15" t="s">
        <v>174</v>
      </c>
      <c r="G21" s="10">
        <f>H21+I21+J21</f>
        <v>154</v>
      </c>
      <c r="H21" s="10"/>
      <c r="I21" s="10"/>
      <c r="J21" s="10">
        <v>154</v>
      </c>
      <c r="K21" s="10">
        <f>L21+M21+N21</f>
        <v>154</v>
      </c>
      <c r="L21" s="10"/>
      <c r="M21" s="10"/>
      <c r="N21" s="10">
        <v>154</v>
      </c>
      <c r="O21" s="10">
        <f>P21+Q21+R21</f>
        <v>154</v>
      </c>
      <c r="P21" s="100"/>
      <c r="Q21" s="100"/>
      <c r="R21" s="100">
        <v>154</v>
      </c>
    </row>
    <row r="22" spans="1:18" ht="37.5">
      <c r="A22" s="47" t="s">
        <v>92</v>
      </c>
      <c r="B22" s="15" t="s">
        <v>154</v>
      </c>
      <c r="C22" s="15" t="s">
        <v>120</v>
      </c>
      <c r="D22" s="15" t="s">
        <v>136</v>
      </c>
      <c r="E22" s="30" t="s">
        <v>495</v>
      </c>
      <c r="F22" s="15" t="s">
        <v>177</v>
      </c>
      <c r="G22" s="10">
        <f>H22+I22+J22</f>
        <v>65.9</v>
      </c>
      <c r="H22" s="10"/>
      <c r="I22" s="10"/>
      <c r="J22" s="10">
        <v>65.9</v>
      </c>
      <c r="K22" s="10">
        <f>L22+M22+N22</f>
        <v>65.9</v>
      </c>
      <c r="L22" s="10"/>
      <c r="M22" s="10"/>
      <c r="N22" s="10">
        <v>65.9</v>
      </c>
      <c r="O22" s="10">
        <f>P22+Q22+R22</f>
        <v>65.9</v>
      </c>
      <c r="P22" s="100"/>
      <c r="Q22" s="100"/>
      <c r="R22" s="100">
        <v>65.9</v>
      </c>
    </row>
    <row r="23" spans="1:18" ht="44.25" customHeight="1">
      <c r="A23" s="47" t="s">
        <v>420</v>
      </c>
      <c r="B23" s="15" t="s">
        <v>154</v>
      </c>
      <c r="C23" s="15" t="s">
        <v>120</v>
      </c>
      <c r="D23" s="15" t="s">
        <v>136</v>
      </c>
      <c r="E23" s="30" t="s">
        <v>67</v>
      </c>
      <c r="F23" s="15"/>
      <c r="G23" s="10">
        <f>G24+G27</f>
        <v>7926.3</v>
      </c>
      <c r="H23" s="10">
        <f aca="true" t="shared" si="6" ref="H23:R23">H24+H27</f>
        <v>0</v>
      </c>
      <c r="I23" s="10">
        <f t="shared" si="6"/>
        <v>7926.3</v>
      </c>
      <c r="J23" s="10">
        <f t="shared" si="6"/>
        <v>0</v>
      </c>
      <c r="K23" s="10">
        <f t="shared" si="6"/>
        <v>7926.3</v>
      </c>
      <c r="L23" s="10">
        <f t="shared" si="6"/>
        <v>0</v>
      </c>
      <c r="M23" s="10">
        <f t="shared" si="6"/>
        <v>7926.3</v>
      </c>
      <c r="N23" s="10">
        <f t="shared" si="6"/>
        <v>0</v>
      </c>
      <c r="O23" s="10">
        <f t="shared" si="6"/>
        <v>7926.3</v>
      </c>
      <c r="P23" s="10">
        <f t="shared" si="6"/>
        <v>0</v>
      </c>
      <c r="Q23" s="10">
        <f t="shared" si="6"/>
        <v>7926.3</v>
      </c>
      <c r="R23" s="10">
        <f t="shared" si="6"/>
        <v>0</v>
      </c>
    </row>
    <row r="24" spans="1:18" ht="20.25" customHeight="1">
      <c r="A24" s="47" t="s">
        <v>189</v>
      </c>
      <c r="B24" s="15" t="s">
        <v>154</v>
      </c>
      <c r="C24" s="15" t="s">
        <v>120</v>
      </c>
      <c r="D24" s="15" t="s">
        <v>136</v>
      </c>
      <c r="E24" s="30" t="s">
        <v>497</v>
      </c>
      <c r="F24" s="15"/>
      <c r="G24" s="10">
        <f>G25+G26</f>
        <v>6449.1</v>
      </c>
      <c r="H24" s="10">
        <f aca="true" t="shared" si="7" ref="H24:R24">H25+H26</f>
        <v>0</v>
      </c>
      <c r="I24" s="10">
        <f>I25+I26</f>
        <v>6449.1</v>
      </c>
      <c r="J24" s="10">
        <f t="shared" si="7"/>
        <v>0</v>
      </c>
      <c r="K24" s="10">
        <f t="shared" si="7"/>
        <v>6449.1</v>
      </c>
      <c r="L24" s="10">
        <f t="shared" si="7"/>
        <v>0</v>
      </c>
      <c r="M24" s="10">
        <f t="shared" si="7"/>
        <v>6449.1</v>
      </c>
      <c r="N24" s="10">
        <f t="shared" si="7"/>
        <v>0</v>
      </c>
      <c r="O24" s="10">
        <f t="shared" si="7"/>
        <v>6449.1</v>
      </c>
      <c r="P24" s="10">
        <f t="shared" si="7"/>
        <v>0</v>
      </c>
      <c r="Q24" s="10">
        <f t="shared" si="7"/>
        <v>6449.1</v>
      </c>
      <c r="R24" s="10">
        <f t="shared" si="7"/>
        <v>0</v>
      </c>
    </row>
    <row r="25" spans="1:18" ht="30.75" customHeight="1">
      <c r="A25" s="47" t="s">
        <v>173</v>
      </c>
      <c r="B25" s="15" t="s">
        <v>154</v>
      </c>
      <c r="C25" s="15" t="s">
        <v>120</v>
      </c>
      <c r="D25" s="15" t="s">
        <v>136</v>
      </c>
      <c r="E25" s="30" t="s">
        <v>497</v>
      </c>
      <c r="F25" s="15" t="s">
        <v>174</v>
      </c>
      <c r="G25" s="10">
        <f>H25+I25+J25</f>
        <v>5415.5</v>
      </c>
      <c r="H25" s="10"/>
      <c r="I25" s="9">
        <v>5415.5</v>
      </c>
      <c r="J25" s="10"/>
      <c r="K25" s="10">
        <f>L25+M25+N25</f>
        <v>5415.5</v>
      </c>
      <c r="L25" s="10"/>
      <c r="M25" s="9">
        <v>5415.5</v>
      </c>
      <c r="N25" s="10"/>
      <c r="O25" s="10">
        <f>P25+Q25+R25</f>
        <v>5415.5</v>
      </c>
      <c r="P25" s="10"/>
      <c r="Q25" s="9">
        <v>5415.5</v>
      </c>
      <c r="R25" s="10"/>
    </row>
    <row r="26" spans="1:18" ht="37.5">
      <c r="A26" s="47" t="s">
        <v>92</v>
      </c>
      <c r="B26" s="15" t="s">
        <v>154</v>
      </c>
      <c r="C26" s="15" t="s">
        <v>120</v>
      </c>
      <c r="D26" s="15" t="s">
        <v>136</v>
      </c>
      <c r="E26" s="30" t="s">
        <v>497</v>
      </c>
      <c r="F26" s="15" t="s">
        <v>177</v>
      </c>
      <c r="G26" s="10">
        <f>H26+I26+J26</f>
        <v>1033.6</v>
      </c>
      <c r="H26" s="10"/>
      <c r="I26" s="9">
        <v>1033.6</v>
      </c>
      <c r="J26" s="10"/>
      <c r="K26" s="10">
        <f>L26+M26+N26</f>
        <v>1033.6</v>
      </c>
      <c r="L26" s="10"/>
      <c r="M26" s="9">
        <v>1033.6</v>
      </c>
      <c r="N26" s="10"/>
      <c r="O26" s="10">
        <f>P26+Q26+R26</f>
        <v>1033.6</v>
      </c>
      <c r="P26" s="10"/>
      <c r="Q26" s="9">
        <v>1033.6</v>
      </c>
      <c r="R26" s="10"/>
    </row>
    <row r="27" spans="1:18" ht="56.25">
      <c r="A27" s="59" t="s">
        <v>460</v>
      </c>
      <c r="B27" s="15" t="s">
        <v>154</v>
      </c>
      <c r="C27" s="15" t="s">
        <v>120</v>
      </c>
      <c r="D27" s="15" t="s">
        <v>136</v>
      </c>
      <c r="E27" s="30" t="s">
        <v>585</v>
      </c>
      <c r="F27" s="15"/>
      <c r="G27" s="10">
        <f>G28</f>
        <v>1477.2</v>
      </c>
      <c r="H27" s="10">
        <f aca="true" t="shared" si="8" ref="H27:R27">H28</f>
        <v>0</v>
      </c>
      <c r="I27" s="10">
        <f t="shared" si="8"/>
        <v>1477.2</v>
      </c>
      <c r="J27" s="10">
        <f t="shared" si="8"/>
        <v>0</v>
      </c>
      <c r="K27" s="10">
        <f t="shared" si="8"/>
        <v>1477.2</v>
      </c>
      <c r="L27" s="10">
        <f t="shared" si="8"/>
        <v>0</v>
      </c>
      <c r="M27" s="10">
        <f t="shared" si="8"/>
        <v>1477.2</v>
      </c>
      <c r="N27" s="10">
        <f t="shared" si="8"/>
        <v>0</v>
      </c>
      <c r="O27" s="10">
        <f t="shared" si="8"/>
        <v>1477.2</v>
      </c>
      <c r="P27" s="10">
        <f t="shared" si="8"/>
        <v>0</v>
      </c>
      <c r="Q27" s="10">
        <f t="shared" si="8"/>
        <v>1477.2</v>
      </c>
      <c r="R27" s="10">
        <f t="shared" si="8"/>
        <v>0</v>
      </c>
    </row>
    <row r="28" spans="1:18" ht="24" customHeight="1">
      <c r="A28" s="47" t="s">
        <v>173</v>
      </c>
      <c r="B28" s="15" t="s">
        <v>154</v>
      </c>
      <c r="C28" s="15" t="s">
        <v>120</v>
      </c>
      <c r="D28" s="15" t="s">
        <v>136</v>
      </c>
      <c r="E28" s="30" t="s">
        <v>585</v>
      </c>
      <c r="F28" s="15" t="s">
        <v>174</v>
      </c>
      <c r="G28" s="10">
        <f>H28+I28+J28</f>
        <v>1477.2</v>
      </c>
      <c r="H28" s="10"/>
      <c r="I28" s="9">
        <v>1477.2</v>
      </c>
      <c r="J28" s="10"/>
      <c r="K28" s="10">
        <f>L28+M28+N28</f>
        <v>1477.2</v>
      </c>
      <c r="L28" s="10"/>
      <c r="M28" s="9">
        <v>1477.2</v>
      </c>
      <c r="N28" s="10"/>
      <c r="O28" s="10">
        <f>P28+Q28+R28</f>
        <v>1477.2</v>
      </c>
      <c r="P28" s="10"/>
      <c r="Q28" s="9">
        <v>1477.2</v>
      </c>
      <c r="R28" s="10"/>
    </row>
    <row r="29" spans="1:18" ht="68.25" customHeight="1">
      <c r="A29" s="47" t="s">
        <v>514</v>
      </c>
      <c r="B29" s="15" t="s">
        <v>154</v>
      </c>
      <c r="C29" s="15" t="s">
        <v>145</v>
      </c>
      <c r="D29" s="15" t="s">
        <v>405</v>
      </c>
      <c r="E29" s="30"/>
      <c r="F29" s="15"/>
      <c r="G29" s="10">
        <f aca="true" t="shared" si="9" ref="G29:R29">G30+G37</f>
        <v>39883.7</v>
      </c>
      <c r="H29" s="10">
        <f t="shared" si="9"/>
        <v>3685.4</v>
      </c>
      <c r="I29" s="10">
        <f t="shared" si="9"/>
        <v>36198.3</v>
      </c>
      <c r="J29" s="10">
        <f t="shared" si="9"/>
        <v>0</v>
      </c>
      <c r="K29" s="10">
        <f t="shared" si="9"/>
        <v>40454.9</v>
      </c>
      <c r="L29" s="10">
        <f t="shared" si="9"/>
        <v>3453.1</v>
      </c>
      <c r="M29" s="10">
        <f t="shared" si="9"/>
        <v>37001.8</v>
      </c>
      <c r="N29" s="10">
        <f t="shared" si="9"/>
        <v>0</v>
      </c>
      <c r="O29" s="10">
        <f t="shared" si="9"/>
        <v>41167.3</v>
      </c>
      <c r="P29" s="10">
        <f t="shared" si="9"/>
        <v>3668.9</v>
      </c>
      <c r="Q29" s="10">
        <f t="shared" si="9"/>
        <v>37498.4</v>
      </c>
      <c r="R29" s="10">
        <f t="shared" si="9"/>
        <v>0</v>
      </c>
    </row>
    <row r="30" spans="1:18" ht="37.5">
      <c r="A30" s="49" t="s">
        <v>216</v>
      </c>
      <c r="B30" s="15" t="s">
        <v>154</v>
      </c>
      <c r="C30" s="15" t="s">
        <v>145</v>
      </c>
      <c r="D30" s="15" t="s">
        <v>120</v>
      </c>
      <c r="E30" s="30"/>
      <c r="F30" s="15"/>
      <c r="G30" s="10">
        <f>G31</f>
        <v>15216.8</v>
      </c>
      <c r="H30" s="10">
        <f aca="true" t="shared" si="10" ref="H30:R31">H31</f>
        <v>3685.4</v>
      </c>
      <c r="I30" s="10">
        <f t="shared" si="10"/>
        <v>11531.4</v>
      </c>
      <c r="J30" s="10">
        <f t="shared" si="10"/>
        <v>0</v>
      </c>
      <c r="K30" s="10">
        <f t="shared" si="10"/>
        <v>15464.300000000001</v>
      </c>
      <c r="L30" s="10">
        <f t="shared" si="10"/>
        <v>3453.1</v>
      </c>
      <c r="M30" s="10">
        <f t="shared" si="10"/>
        <v>12011.2</v>
      </c>
      <c r="N30" s="10">
        <f t="shared" si="10"/>
        <v>0</v>
      </c>
      <c r="O30" s="10">
        <f t="shared" si="10"/>
        <v>13884.3</v>
      </c>
      <c r="P30" s="10">
        <f t="shared" si="10"/>
        <v>3668.9</v>
      </c>
      <c r="Q30" s="10">
        <f t="shared" si="10"/>
        <v>10215.4</v>
      </c>
      <c r="R30" s="10">
        <f t="shared" si="10"/>
        <v>0</v>
      </c>
    </row>
    <row r="31" spans="1:18" ht="44.25" customHeight="1">
      <c r="A31" s="47" t="s">
        <v>488</v>
      </c>
      <c r="B31" s="15" t="s">
        <v>154</v>
      </c>
      <c r="C31" s="15" t="s">
        <v>145</v>
      </c>
      <c r="D31" s="15" t="s">
        <v>120</v>
      </c>
      <c r="E31" s="30" t="s">
        <v>279</v>
      </c>
      <c r="F31" s="15"/>
      <c r="G31" s="10">
        <f>G32</f>
        <v>15216.8</v>
      </c>
      <c r="H31" s="10">
        <f t="shared" si="10"/>
        <v>3685.4</v>
      </c>
      <c r="I31" s="10">
        <f t="shared" si="10"/>
        <v>11531.4</v>
      </c>
      <c r="J31" s="10">
        <f t="shared" si="10"/>
        <v>0</v>
      </c>
      <c r="K31" s="10">
        <f t="shared" si="10"/>
        <v>15464.300000000001</v>
      </c>
      <c r="L31" s="10">
        <f t="shared" si="10"/>
        <v>3453.1</v>
      </c>
      <c r="M31" s="10">
        <f t="shared" si="10"/>
        <v>12011.2</v>
      </c>
      <c r="N31" s="10">
        <f t="shared" si="10"/>
        <v>0</v>
      </c>
      <c r="O31" s="10">
        <f t="shared" si="10"/>
        <v>13884.3</v>
      </c>
      <c r="P31" s="10">
        <f t="shared" si="10"/>
        <v>3668.9</v>
      </c>
      <c r="Q31" s="10">
        <f t="shared" si="10"/>
        <v>10215.4</v>
      </c>
      <c r="R31" s="10">
        <f t="shared" si="10"/>
        <v>0</v>
      </c>
    </row>
    <row r="32" spans="1:18" ht="37.5">
      <c r="A32" s="47" t="s">
        <v>282</v>
      </c>
      <c r="B32" s="15" t="s">
        <v>154</v>
      </c>
      <c r="C32" s="15" t="s">
        <v>145</v>
      </c>
      <c r="D32" s="15" t="s">
        <v>120</v>
      </c>
      <c r="E32" s="30" t="s">
        <v>489</v>
      </c>
      <c r="F32" s="15"/>
      <c r="G32" s="10">
        <f>G33+G35</f>
        <v>15216.8</v>
      </c>
      <c r="H32" s="10">
        <f aca="true" t="shared" si="11" ref="H32:R32">H33+H35</f>
        <v>3685.4</v>
      </c>
      <c r="I32" s="10">
        <f t="shared" si="11"/>
        <v>11531.4</v>
      </c>
      <c r="J32" s="10">
        <f t="shared" si="11"/>
        <v>0</v>
      </c>
      <c r="K32" s="10">
        <f t="shared" si="11"/>
        <v>15464.300000000001</v>
      </c>
      <c r="L32" s="10">
        <f t="shared" si="11"/>
        <v>3453.1</v>
      </c>
      <c r="M32" s="10">
        <f t="shared" si="11"/>
        <v>12011.2</v>
      </c>
      <c r="N32" s="10">
        <f t="shared" si="11"/>
        <v>0</v>
      </c>
      <c r="O32" s="10">
        <f t="shared" si="11"/>
        <v>13884.3</v>
      </c>
      <c r="P32" s="10">
        <f t="shared" si="11"/>
        <v>3668.9</v>
      </c>
      <c r="Q32" s="10">
        <f t="shared" si="11"/>
        <v>10215.4</v>
      </c>
      <c r="R32" s="10">
        <f t="shared" si="11"/>
        <v>0</v>
      </c>
    </row>
    <row r="33" spans="1:18" ht="37.5">
      <c r="A33" s="49" t="s">
        <v>491</v>
      </c>
      <c r="B33" s="15" t="s">
        <v>154</v>
      </c>
      <c r="C33" s="15" t="s">
        <v>145</v>
      </c>
      <c r="D33" s="15" t="s">
        <v>120</v>
      </c>
      <c r="E33" s="30" t="s">
        <v>490</v>
      </c>
      <c r="F33" s="15"/>
      <c r="G33" s="10">
        <f>G34</f>
        <v>11531.4</v>
      </c>
      <c r="H33" s="10">
        <f aca="true" t="shared" si="12" ref="H33:Q33">H34</f>
        <v>0</v>
      </c>
      <c r="I33" s="10">
        <f t="shared" si="12"/>
        <v>11531.4</v>
      </c>
      <c r="J33" s="10">
        <f t="shared" si="12"/>
        <v>0</v>
      </c>
      <c r="K33" s="10">
        <f t="shared" si="12"/>
        <v>12011.2</v>
      </c>
      <c r="L33" s="10">
        <f t="shared" si="12"/>
        <v>0</v>
      </c>
      <c r="M33" s="10">
        <f t="shared" si="12"/>
        <v>12011.2</v>
      </c>
      <c r="N33" s="10">
        <f t="shared" si="12"/>
        <v>0</v>
      </c>
      <c r="O33" s="10">
        <f t="shared" si="12"/>
        <v>10215.4</v>
      </c>
      <c r="P33" s="10">
        <f t="shared" si="12"/>
        <v>0</v>
      </c>
      <c r="Q33" s="10">
        <f t="shared" si="12"/>
        <v>10215.4</v>
      </c>
      <c r="R33" s="10">
        <f>R34</f>
        <v>0</v>
      </c>
    </row>
    <row r="34" spans="1:18" ht="18.75">
      <c r="A34" s="47" t="s">
        <v>194</v>
      </c>
      <c r="B34" s="15" t="s">
        <v>154</v>
      </c>
      <c r="C34" s="15" t="s">
        <v>145</v>
      </c>
      <c r="D34" s="15" t="s">
        <v>120</v>
      </c>
      <c r="E34" s="30" t="s">
        <v>490</v>
      </c>
      <c r="F34" s="15" t="s">
        <v>201</v>
      </c>
      <c r="G34" s="9">
        <f>H34+I34+J34</f>
        <v>11531.4</v>
      </c>
      <c r="H34" s="10"/>
      <c r="I34" s="10">
        <v>11531.4</v>
      </c>
      <c r="J34" s="10"/>
      <c r="K34" s="10">
        <f>L34+M34+N34</f>
        <v>12011.2</v>
      </c>
      <c r="L34" s="10"/>
      <c r="M34" s="10">
        <v>12011.2</v>
      </c>
      <c r="N34" s="10"/>
      <c r="O34" s="10">
        <f>P34+Q34+R34</f>
        <v>10215.4</v>
      </c>
      <c r="P34" s="100"/>
      <c r="Q34" s="100">
        <v>10215.4</v>
      </c>
      <c r="R34" s="100"/>
    </row>
    <row r="35" spans="1:18" ht="121.5" customHeight="1">
      <c r="A35" s="47" t="s">
        <v>406</v>
      </c>
      <c r="B35" s="15" t="s">
        <v>154</v>
      </c>
      <c r="C35" s="15" t="s">
        <v>145</v>
      </c>
      <c r="D35" s="15" t="s">
        <v>120</v>
      </c>
      <c r="E35" s="30" t="s">
        <v>492</v>
      </c>
      <c r="F35" s="15"/>
      <c r="G35" s="10">
        <f>G36</f>
        <v>3685.4</v>
      </c>
      <c r="H35" s="10">
        <f aca="true" t="shared" si="13" ref="H35:R35">H36</f>
        <v>3685.4</v>
      </c>
      <c r="I35" s="10">
        <f t="shared" si="13"/>
        <v>0</v>
      </c>
      <c r="J35" s="10">
        <f t="shared" si="13"/>
        <v>0</v>
      </c>
      <c r="K35" s="10">
        <f t="shared" si="13"/>
        <v>3453.1</v>
      </c>
      <c r="L35" s="10">
        <f t="shared" si="13"/>
        <v>3453.1</v>
      </c>
      <c r="M35" s="10">
        <f t="shared" si="13"/>
        <v>0</v>
      </c>
      <c r="N35" s="10">
        <f t="shared" si="13"/>
        <v>0</v>
      </c>
      <c r="O35" s="10">
        <f t="shared" si="13"/>
        <v>3668.9</v>
      </c>
      <c r="P35" s="10">
        <f t="shared" si="13"/>
        <v>3668.9</v>
      </c>
      <c r="Q35" s="10">
        <f t="shared" si="13"/>
        <v>0</v>
      </c>
      <c r="R35" s="10">
        <f t="shared" si="13"/>
        <v>0</v>
      </c>
    </row>
    <row r="36" spans="1:18" ht="18.75">
      <c r="A36" s="47" t="s">
        <v>194</v>
      </c>
      <c r="B36" s="15" t="s">
        <v>154</v>
      </c>
      <c r="C36" s="15" t="s">
        <v>145</v>
      </c>
      <c r="D36" s="15" t="s">
        <v>120</v>
      </c>
      <c r="E36" s="30" t="s">
        <v>492</v>
      </c>
      <c r="F36" s="15" t="s">
        <v>201</v>
      </c>
      <c r="G36" s="9">
        <f>H36+J36</f>
        <v>3685.4</v>
      </c>
      <c r="H36" s="10">
        <v>3685.4</v>
      </c>
      <c r="I36" s="10"/>
      <c r="J36" s="10"/>
      <c r="K36" s="10">
        <f>L36+M36+N36</f>
        <v>3453.1</v>
      </c>
      <c r="L36" s="10">
        <v>3453.1</v>
      </c>
      <c r="M36" s="10"/>
      <c r="N36" s="10"/>
      <c r="O36" s="10">
        <f>P36+R36</f>
        <v>3668.9</v>
      </c>
      <c r="P36" s="18">
        <v>3668.9</v>
      </c>
      <c r="Q36" s="18"/>
      <c r="R36" s="18"/>
    </row>
    <row r="37" spans="1:18" ht="18.75">
      <c r="A37" s="47" t="s">
        <v>202</v>
      </c>
      <c r="B37" s="15" t="s">
        <v>154</v>
      </c>
      <c r="C37" s="15" t="s">
        <v>145</v>
      </c>
      <c r="D37" s="15" t="s">
        <v>124</v>
      </c>
      <c r="E37" s="30"/>
      <c r="F37" s="15"/>
      <c r="G37" s="10">
        <f>G38</f>
        <v>24666.9</v>
      </c>
      <c r="H37" s="10">
        <f aca="true" t="shared" si="14" ref="H37:R38">H38</f>
        <v>0</v>
      </c>
      <c r="I37" s="10">
        <f t="shared" si="14"/>
        <v>24666.9</v>
      </c>
      <c r="J37" s="10">
        <f t="shared" si="14"/>
        <v>0</v>
      </c>
      <c r="K37" s="10">
        <f t="shared" si="14"/>
        <v>24990.600000000002</v>
      </c>
      <c r="L37" s="10">
        <f t="shared" si="14"/>
        <v>0</v>
      </c>
      <c r="M37" s="10">
        <f t="shared" si="14"/>
        <v>24990.600000000002</v>
      </c>
      <c r="N37" s="10">
        <f t="shared" si="14"/>
        <v>0</v>
      </c>
      <c r="O37" s="10">
        <f t="shared" si="14"/>
        <v>27283</v>
      </c>
      <c r="P37" s="10">
        <f t="shared" si="14"/>
        <v>0</v>
      </c>
      <c r="Q37" s="10">
        <f t="shared" si="14"/>
        <v>27283</v>
      </c>
      <c r="R37" s="10">
        <f t="shared" si="14"/>
        <v>0</v>
      </c>
    </row>
    <row r="38" spans="1:18" ht="37.5">
      <c r="A38" s="47" t="s">
        <v>488</v>
      </c>
      <c r="B38" s="15" t="s">
        <v>154</v>
      </c>
      <c r="C38" s="15" t="s">
        <v>145</v>
      </c>
      <c r="D38" s="15" t="s">
        <v>124</v>
      </c>
      <c r="E38" s="30" t="s">
        <v>279</v>
      </c>
      <c r="F38" s="15"/>
      <c r="G38" s="10">
        <f>G39</f>
        <v>24666.9</v>
      </c>
      <c r="H38" s="10">
        <f t="shared" si="14"/>
        <v>0</v>
      </c>
      <c r="I38" s="10">
        <f t="shared" si="14"/>
        <v>24666.9</v>
      </c>
      <c r="J38" s="10">
        <f t="shared" si="14"/>
        <v>0</v>
      </c>
      <c r="K38" s="10">
        <f t="shared" si="14"/>
        <v>24990.600000000002</v>
      </c>
      <c r="L38" s="10">
        <f t="shared" si="14"/>
        <v>0</v>
      </c>
      <c r="M38" s="10">
        <f t="shared" si="14"/>
        <v>24990.600000000002</v>
      </c>
      <c r="N38" s="10">
        <f t="shared" si="14"/>
        <v>0</v>
      </c>
      <c r="O38" s="10">
        <f t="shared" si="14"/>
        <v>27283</v>
      </c>
      <c r="P38" s="10">
        <f t="shared" si="14"/>
        <v>0</v>
      </c>
      <c r="Q38" s="10">
        <f t="shared" si="14"/>
        <v>27283</v>
      </c>
      <c r="R38" s="10">
        <f t="shared" si="14"/>
        <v>0</v>
      </c>
    </row>
    <row r="39" spans="1:18" ht="37.5">
      <c r="A39" s="47" t="s">
        <v>284</v>
      </c>
      <c r="B39" s="15" t="s">
        <v>154</v>
      </c>
      <c r="C39" s="15" t="s">
        <v>145</v>
      </c>
      <c r="D39" s="15" t="s">
        <v>124</v>
      </c>
      <c r="E39" s="30" t="s">
        <v>283</v>
      </c>
      <c r="F39" s="15"/>
      <c r="G39" s="10">
        <f>G40+G42</f>
        <v>24666.9</v>
      </c>
      <c r="H39" s="10">
        <f aca="true" t="shared" si="15" ref="H39:R39">H40+H42</f>
        <v>0</v>
      </c>
      <c r="I39" s="10">
        <f t="shared" si="15"/>
        <v>24666.9</v>
      </c>
      <c r="J39" s="10">
        <f t="shared" si="15"/>
        <v>0</v>
      </c>
      <c r="K39" s="10">
        <f t="shared" si="15"/>
        <v>24990.600000000002</v>
      </c>
      <c r="L39" s="10">
        <f t="shared" si="15"/>
        <v>0</v>
      </c>
      <c r="M39" s="10">
        <f t="shared" si="15"/>
        <v>24990.600000000002</v>
      </c>
      <c r="N39" s="10">
        <f t="shared" si="15"/>
        <v>0</v>
      </c>
      <c r="O39" s="10">
        <f t="shared" si="15"/>
        <v>27283</v>
      </c>
      <c r="P39" s="10">
        <f t="shared" si="15"/>
        <v>0</v>
      </c>
      <c r="Q39" s="10">
        <f t="shared" si="15"/>
        <v>27283</v>
      </c>
      <c r="R39" s="10">
        <f t="shared" si="15"/>
        <v>0</v>
      </c>
    </row>
    <row r="40" spans="1:18" ht="37.5">
      <c r="A40" s="47" t="s">
        <v>494</v>
      </c>
      <c r="B40" s="15" t="s">
        <v>154</v>
      </c>
      <c r="C40" s="15" t="s">
        <v>145</v>
      </c>
      <c r="D40" s="15" t="s">
        <v>124</v>
      </c>
      <c r="E40" s="30" t="s">
        <v>493</v>
      </c>
      <c r="F40" s="15"/>
      <c r="G40" s="10">
        <f>G41</f>
        <v>17154.2</v>
      </c>
      <c r="H40" s="10">
        <f aca="true" t="shared" si="16" ref="H40:R40">H41</f>
        <v>0</v>
      </c>
      <c r="I40" s="10">
        <f t="shared" si="16"/>
        <v>17154.2</v>
      </c>
      <c r="J40" s="10">
        <f t="shared" si="16"/>
        <v>0</v>
      </c>
      <c r="K40" s="10">
        <f t="shared" si="16"/>
        <v>17477.9</v>
      </c>
      <c r="L40" s="10">
        <f t="shared" si="16"/>
        <v>0</v>
      </c>
      <c r="M40" s="10">
        <f t="shared" si="16"/>
        <v>17477.9</v>
      </c>
      <c r="N40" s="10">
        <f t="shared" si="16"/>
        <v>0</v>
      </c>
      <c r="O40" s="10">
        <f t="shared" si="16"/>
        <v>19770.3</v>
      </c>
      <c r="P40" s="10">
        <f t="shared" si="16"/>
        <v>0</v>
      </c>
      <c r="Q40" s="10">
        <f t="shared" si="16"/>
        <v>19770.3</v>
      </c>
      <c r="R40" s="10">
        <f t="shared" si="16"/>
        <v>0</v>
      </c>
    </row>
    <row r="41" spans="1:18" ht="18.75">
      <c r="A41" s="47" t="s">
        <v>203</v>
      </c>
      <c r="B41" s="15" t="s">
        <v>154</v>
      </c>
      <c r="C41" s="15" t="s">
        <v>145</v>
      </c>
      <c r="D41" s="15" t="s">
        <v>124</v>
      </c>
      <c r="E41" s="30" t="s">
        <v>493</v>
      </c>
      <c r="F41" s="15" t="s">
        <v>201</v>
      </c>
      <c r="G41" s="10">
        <f>I41+H41+J41</f>
        <v>17154.2</v>
      </c>
      <c r="H41" s="10"/>
      <c r="I41" s="10">
        <v>17154.2</v>
      </c>
      <c r="J41" s="10"/>
      <c r="K41" s="10">
        <f>M41+L41+N41</f>
        <v>17477.9</v>
      </c>
      <c r="L41" s="10"/>
      <c r="M41" s="10">
        <v>17477.9</v>
      </c>
      <c r="N41" s="10"/>
      <c r="O41" s="10">
        <f>P41+R41+Q41</f>
        <v>19770.3</v>
      </c>
      <c r="P41" s="100"/>
      <c r="Q41" s="10">
        <v>19770.3</v>
      </c>
      <c r="R41" s="100"/>
    </row>
    <row r="42" spans="1:18" ht="56.25">
      <c r="A42" s="49" t="s">
        <v>568</v>
      </c>
      <c r="B42" s="15" t="s">
        <v>154</v>
      </c>
      <c r="C42" s="15" t="s">
        <v>145</v>
      </c>
      <c r="D42" s="15" t="s">
        <v>124</v>
      </c>
      <c r="E42" s="30" t="s">
        <v>569</v>
      </c>
      <c r="F42" s="15"/>
      <c r="G42" s="10">
        <f>G43</f>
        <v>7512.7</v>
      </c>
      <c r="H42" s="10">
        <f aca="true" t="shared" si="17" ref="H42:R42">H43</f>
        <v>0</v>
      </c>
      <c r="I42" s="10">
        <f t="shared" si="17"/>
        <v>7512.7</v>
      </c>
      <c r="J42" s="10">
        <f t="shared" si="17"/>
        <v>0</v>
      </c>
      <c r="K42" s="10">
        <f t="shared" si="17"/>
        <v>7512.7</v>
      </c>
      <c r="L42" s="10">
        <f t="shared" si="17"/>
        <v>0</v>
      </c>
      <c r="M42" s="10">
        <f t="shared" si="17"/>
        <v>7512.7</v>
      </c>
      <c r="N42" s="10">
        <f t="shared" si="17"/>
        <v>0</v>
      </c>
      <c r="O42" s="10">
        <f t="shared" si="17"/>
        <v>7512.7</v>
      </c>
      <c r="P42" s="10">
        <f t="shared" si="17"/>
        <v>0</v>
      </c>
      <c r="Q42" s="10">
        <f t="shared" si="17"/>
        <v>7512.7</v>
      </c>
      <c r="R42" s="10">
        <f t="shared" si="17"/>
        <v>0</v>
      </c>
    </row>
    <row r="43" spans="1:18" ht="18.75">
      <c r="A43" s="47" t="s">
        <v>203</v>
      </c>
      <c r="B43" s="15" t="s">
        <v>154</v>
      </c>
      <c r="C43" s="15" t="s">
        <v>145</v>
      </c>
      <c r="D43" s="15" t="s">
        <v>124</v>
      </c>
      <c r="E43" s="30" t="s">
        <v>569</v>
      </c>
      <c r="F43" s="15" t="s">
        <v>201</v>
      </c>
      <c r="G43" s="10">
        <f>I43+H43+J43</f>
        <v>7512.7</v>
      </c>
      <c r="H43" s="10"/>
      <c r="I43" s="10">
        <v>7512.7</v>
      </c>
      <c r="J43" s="10"/>
      <c r="K43" s="10">
        <f>M43+L43+N43</f>
        <v>7512.7</v>
      </c>
      <c r="L43" s="10"/>
      <c r="M43" s="10">
        <v>7512.7</v>
      </c>
      <c r="N43" s="10"/>
      <c r="O43" s="10">
        <f>P43+R43+Q43</f>
        <v>7512.7</v>
      </c>
      <c r="P43" s="100"/>
      <c r="Q43" s="10">
        <v>7512.7</v>
      </c>
      <c r="R43" s="100"/>
    </row>
    <row r="44" spans="1:18" ht="37.5">
      <c r="A44" s="48" t="s">
        <v>324</v>
      </c>
      <c r="B44" s="12" t="s">
        <v>338</v>
      </c>
      <c r="C44" s="12"/>
      <c r="D44" s="12"/>
      <c r="E44" s="113"/>
      <c r="F44" s="12"/>
      <c r="G44" s="13">
        <f aca="true" t="shared" si="18" ref="G44:R44">G45+G65+G119</f>
        <v>45759.4</v>
      </c>
      <c r="H44" s="13">
        <f t="shared" si="18"/>
        <v>1712.5</v>
      </c>
      <c r="I44" s="13">
        <f t="shared" si="18"/>
        <v>43946.9</v>
      </c>
      <c r="J44" s="13">
        <f t="shared" si="18"/>
        <v>100</v>
      </c>
      <c r="K44" s="13">
        <f t="shared" si="18"/>
        <v>46394.4</v>
      </c>
      <c r="L44" s="13">
        <f t="shared" si="18"/>
        <v>1712.5</v>
      </c>
      <c r="M44" s="13">
        <f t="shared" si="18"/>
        <v>44581.9</v>
      </c>
      <c r="N44" s="13">
        <f t="shared" si="18"/>
        <v>100</v>
      </c>
      <c r="O44" s="13">
        <f t="shared" si="18"/>
        <v>47029.4</v>
      </c>
      <c r="P44" s="13">
        <f t="shared" si="18"/>
        <v>1712.5</v>
      </c>
      <c r="Q44" s="13">
        <f t="shared" si="18"/>
        <v>45216.9</v>
      </c>
      <c r="R44" s="13">
        <f t="shared" si="18"/>
        <v>100</v>
      </c>
    </row>
    <row r="45" spans="1:18" ht="18.75">
      <c r="A45" s="47" t="s">
        <v>130</v>
      </c>
      <c r="B45" s="15" t="s">
        <v>338</v>
      </c>
      <c r="C45" s="15" t="s">
        <v>129</v>
      </c>
      <c r="D45" s="15" t="s">
        <v>405</v>
      </c>
      <c r="E45" s="30"/>
      <c r="F45" s="15"/>
      <c r="G45" s="10">
        <f>G46+G54</f>
        <v>10914.4</v>
      </c>
      <c r="H45" s="10">
        <f aca="true" t="shared" si="19" ref="H45:R45">H46+H54</f>
        <v>0</v>
      </c>
      <c r="I45" s="10">
        <f t="shared" si="19"/>
        <v>10914.4</v>
      </c>
      <c r="J45" s="10">
        <f t="shared" si="19"/>
        <v>0</v>
      </c>
      <c r="K45" s="10">
        <f t="shared" si="19"/>
        <v>11076.4</v>
      </c>
      <c r="L45" s="10">
        <f t="shared" si="19"/>
        <v>0</v>
      </c>
      <c r="M45" s="10">
        <f t="shared" si="19"/>
        <v>11076.4</v>
      </c>
      <c r="N45" s="10">
        <f t="shared" si="19"/>
        <v>0</v>
      </c>
      <c r="O45" s="10">
        <f t="shared" si="19"/>
        <v>11238.4</v>
      </c>
      <c r="P45" s="10">
        <f t="shared" si="19"/>
        <v>0</v>
      </c>
      <c r="Q45" s="10">
        <f t="shared" si="19"/>
        <v>11238.4</v>
      </c>
      <c r="R45" s="10">
        <f t="shared" si="19"/>
        <v>0</v>
      </c>
    </row>
    <row r="46" spans="1:18" ht="18.75">
      <c r="A46" s="47" t="s">
        <v>106</v>
      </c>
      <c r="B46" s="15" t="s">
        <v>338</v>
      </c>
      <c r="C46" s="15" t="s">
        <v>129</v>
      </c>
      <c r="D46" s="15" t="s">
        <v>123</v>
      </c>
      <c r="E46" s="15"/>
      <c r="F46" s="15"/>
      <c r="G46" s="10">
        <f>G47</f>
        <v>10832.5</v>
      </c>
      <c r="H46" s="10">
        <f aca="true" t="shared" si="20" ref="H46:R48">H47</f>
        <v>0</v>
      </c>
      <c r="I46" s="10">
        <f t="shared" si="20"/>
        <v>10832.5</v>
      </c>
      <c r="J46" s="10">
        <f t="shared" si="20"/>
        <v>0</v>
      </c>
      <c r="K46" s="10">
        <f t="shared" si="20"/>
        <v>10994.5</v>
      </c>
      <c r="L46" s="10">
        <f t="shared" si="20"/>
        <v>0</v>
      </c>
      <c r="M46" s="10">
        <f t="shared" si="20"/>
        <v>10994.5</v>
      </c>
      <c r="N46" s="10">
        <f t="shared" si="20"/>
        <v>0</v>
      </c>
      <c r="O46" s="10">
        <f t="shared" si="20"/>
        <v>11156.5</v>
      </c>
      <c r="P46" s="10">
        <f t="shared" si="20"/>
        <v>0</v>
      </c>
      <c r="Q46" s="10">
        <f t="shared" si="20"/>
        <v>11156.5</v>
      </c>
      <c r="R46" s="10">
        <f t="shared" si="20"/>
        <v>0</v>
      </c>
    </row>
    <row r="47" spans="1:18" ht="37.5">
      <c r="A47" s="47" t="s">
        <v>641</v>
      </c>
      <c r="B47" s="15" t="s">
        <v>338</v>
      </c>
      <c r="C47" s="15" t="s">
        <v>129</v>
      </c>
      <c r="D47" s="15" t="s">
        <v>123</v>
      </c>
      <c r="E47" s="15" t="s">
        <v>265</v>
      </c>
      <c r="F47" s="15"/>
      <c r="G47" s="10">
        <f>G48</f>
        <v>10832.5</v>
      </c>
      <c r="H47" s="10">
        <f t="shared" si="20"/>
        <v>0</v>
      </c>
      <c r="I47" s="10">
        <f t="shared" si="20"/>
        <v>10832.5</v>
      </c>
      <c r="J47" s="10">
        <f t="shared" si="20"/>
        <v>0</v>
      </c>
      <c r="K47" s="10">
        <f t="shared" si="20"/>
        <v>10994.5</v>
      </c>
      <c r="L47" s="10">
        <f t="shared" si="20"/>
        <v>0</v>
      </c>
      <c r="M47" s="10">
        <f t="shared" si="20"/>
        <v>10994.5</v>
      </c>
      <c r="N47" s="10">
        <f t="shared" si="20"/>
        <v>0</v>
      </c>
      <c r="O47" s="10">
        <f t="shared" si="20"/>
        <v>11156.5</v>
      </c>
      <c r="P47" s="10">
        <f t="shared" si="20"/>
        <v>0</v>
      </c>
      <c r="Q47" s="10">
        <f t="shared" si="20"/>
        <v>11156.5</v>
      </c>
      <c r="R47" s="10">
        <f t="shared" si="20"/>
        <v>0</v>
      </c>
    </row>
    <row r="48" spans="1:18" ht="37.5">
      <c r="A48" s="47" t="s">
        <v>95</v>
      </c>
      <c r="B48" s="15" t="s">
        <v>338</v>
      </c>
      <c r="C48" s="15" t="s">
        <v>129</v>
      </c>
      <c r="D48" s="15" t="s">
        <v>123</v>
      </c>
      <c r="E48" s="15" t="s">
        <v>35</v>
      </c>
      <c r="F48" s="15"/>
      <c r="G48" s="10">
        <f>G49</f>
        <v>10832.5</v>
      </c>
      <c r="H48" s="10">
        <f t="shared" si="20"/>
        <v>0</v>
      </c>
      <c r="I48" s="10">
        <f t="shared" si="20"/>
        <v>10832.5</v>
      </c>
      <c r="J48" s="10">
        <f t="shared" si="20"/>
        <v>0</v>
      </c>
      <c r="K48" s="10">
        <f t="shared" si="20"/>
        <v>10994.5</v>
      </c>
      <c r="L48" s="10">
        <f t="shared" si="20"/>
        <v>0</v>
      </c>
      <c r="M48" s="10">
        <f t="shared" si="20"/>
        <v>10994.5</v>
      </c>
      <c r="N48" s="10">
        <f t="shared" si="20"/>
        <v>0</v>
      </c>
      <c r="O48" s="10">
        <f t="shared" si="20"/>
        <v>11156.5</v>
      </c>
      <c r="P48" s="10">
        <f t="shared" si="20"/>
        <v>0</v>
      </c>
      <c r="Q48" s="10">
        <f t="shared" si="20"/>
        <v>11156.5</v>
      </c>
      <c r="R48" s="10">
        <f t="shared" si="20"/>
        <v>0</v>
      </c>
    </row>
    <row r="49" spans="1:18" ht="60" customHeight="1">
      <c r="A49" s="47" t="s">
        <v>352</v>
      </c>
      <c r="B49" s="15" t="s">
        <v>338</v>
      </c>
      <c r="C49" s="15" t="s">
        <v>129</v>
      </c>
      <c r="D49" s="15" t="s">
        <v>123</v>
      </c>
      <c r="E49" s="15" t="s">
        <v>56</v>
      </c>
      <c r="F49" s="15"/>
      <c r="G49" s="10">
        <f>G50+G52</f>
        <v>10832.5</v>
      </c>
      <c r="H49" s="10">
        <f aca="true" t="shared" si="21" ref="H49:R49">H50+H52</f>
        <v>0</v>
      </c>
      <c r="I49" s="10">
        <f t="shared" si="21"/>
        <v>10832.5</v>
      </c>
      <c r="J49" s="10">
        <f t="shared" si="21"/>
        <v>0</v>
      </c>
      <c r="K49" s="10">
        <f t="shared" si="21"/>
        <v>10994.5</v>
      </c>
      <c r="L49" s="10">
        <f t="shared" si="21"/>
        <v>0</v>
      </c>
      <c r="M49" s="10">
        <f t="shared" si="21"/>
        <v>10994.5</v>
      </c>
      <c r="N49" s="10">
        <f t="shared" si="21"/>
        <v>0</v>
      </c>
      <c r="O49" s="10">
        <f t="shared" si="21"/>
        <v>11156.5</v>
      </c>
      <c r="P49" s="10">
        <f t="shared" si="21"/>
        <v>0</v>
      </c>
      <c r="Q49" s="10">
        <f t="shared" si="21"/>
        <v>11156.5</v>
      </c>
      <c r="R49" s="10">
        <f t="shared" si="21"/>
        <v>0</v>
      </c>
    </row>
    <row r="50" spans="1:18" ht="18.75">
      <c r="A50" s="47" t="s">
        <v>99</v>
      </c>
      <c r="B50" s="15" t="s">
        <v>338</v>
      </c>
      <c r="C50" s="15" t="s">
        <v>129</v>
      </c>
      <c r="D50" s="15" t="s">
        <v>123</v>
      </c>
      <c r="E50" s="15" t="s">
        <v>57</v>
      </c>
      <c r="F50" s="29"/>
      <c r="G50" s="42">
        <f>G51</f>
        <v>8591</v>
      </c>
      <c r="H50" s="42">
        <f aca="true" t="shared" si="22" ref="H50:R50">H51</f>
        <v>0</v>
      </c>
      <c r="I50" s="42">
        <f t="shared" si="22"/>
        <v>8591</v>
      </c>
      <c r="J50" s="42">
        <f t="shared" si="22"/>
        <v>0</v>
      </c>
      <c r="K50" s="42">
        <f t="shared" si="22"/>
        <v>8753</v>
      </c>
      <c r="L50" s="42">
        <f t="shared" si="22"/>
        <v>0</v>
      </c>
      <c r="M50" s="42">
        <f t="shared" si="22"/>
        <v>8753</v>
      </c>
      <c r="N50" s="42">
        <f t="shared" si="22"/>
        <v>0</v>
      </c>
      <c r="O50" s="42">
        <f t="shared" si="22"/>
        <v>8915</v>
      </c>
      <c r="P50" s="42">
        <f t="shared" si="22"/>
        <v>0</v>
      </c>
      <c r="Q50" s="42">
        <f t="shared" si="22"/>
        <v>8915</v>
      </c>
      <c r="R50" s="42">
        <f t="shared" si="22"/>
        <v>0</v>
      </c>
    </row>
    <row r="51" spans="1:18" ht="18.75">
      <c r="A51" s="47" t="s">
        <v>191</v>
      </c>
      <c r="B51" s="15" t="s">
        <v>338</v>
      </c>
      <c r="C51" s="15" t="s">
        <v>129</v>
      </c>
      <c r="D51" s="15" t="s">
        <v>123</v>
      </c>
      <c r="E51" s="15" t="s">
        <v>57</v>
      </c>
      <c r="F51" s="15" t="s">
        <v>190</v>
      </c>
      <c r="G51" s="10">
        <f>H51+I51+J51</f>
        <v>8591</v>
      </c>
      <c r="H51" s="10"/>
      <c r="I51" s="10">
        <v>8591</v>
      </c>
      <c r="J51" s="10"/>
      <c r="K51" s="10">
        <f>L51+M51+N51</f>
        <v>8753</v>
      </c>
      <c r="L51" s="10"/>
      <c r="M51" s="10">
        <v>8753</v>
      </c>
      <c r="N51" s="10"/>
      <c r="O51" s="10">
        <f>P51+Q51+R51</f>
        <v>8915</v>
      </c>
      <c r="P51" s="100"/>
      <c r="Q51" s="100">
        <v>8915</v>
      </c>
      <c r="R51" s="100"/>
    </row>
    <row r="52" spans="1:18" ht="56.25">
      <c r="A52" s="47" t="s">
        <v>460</v>
      </c>
      <c r="B52" s="15" t="s">
        <v>338</v>
      </c>
      <c r="C52" s="15" t="s">
        <v>129</v>
      </c>
      <c r="D52" s="15" t="s">
        <v>123</v>
      </c>
      <c r="E52" s="15" t="s">
        <v>459</v>
      </c>
      <c r="F52" s="15"/>
      <c r="G52" s="10">
        <f>G53</f>
        <v>2241.5</v>
      </c>
      <c r="H52" s="10">
        <f aca="true" t="shared" si="23" ref="H52:R52">H53</f>
        <v>0</v>
      </c>
      <c r="I52" s="10">
        <f t="shared" si="23"/>
        <v>2241.5</v>
      </c>
      <c r="J52" s="10">
        <f t="shared" si="23"/>
        <v>0</v>
      </c>
      <c r="K52" s="10">
        <f t="shared" si="23"/>
        <v>2241.5</v>
      </c>
      <c r="L52" s="10">
        <f t="shared" si="23"/>
        <v>0</v>
      </c>
      <c r="M52" s="10">
        <f t="shared" si="23"/>
        <v>2241.5</v>
      </c>
      <c r="N52" s="10">
        <f t="shared" si="23"/>
        <v>0</v>
      </c>
      <c r="O52" s="10">
        <f t="shared" si="23"/>
        <v>2241.5</v>
      </c>
      <c r="P52" s="10">
        <f t="shared" si="23"/>
        <v>0</v>
      </c>
      <c r="Q52" s="10">
        <f t="shared" si="23"/>
        <v>2241.5</v>
      </c>
      <c r="R52" s="10">
        <f t="shared" si="23"/>
        <v>0</v>
      </c>
    </row>
    <row r="53" spans="1:18" ht="18.75">
      <c r="A53" s="47" t="s">
        <v>191</v>
      </c>
      <c r="B53" s="15" t="s">
        <v>338</v>
      </c>
      <c r="C53" s="15" t="s">
        <v>129</v>
      </c>
      <c r="D53" s="15" t="s">
        <v>123</v>
      </c>
      <c r="E53" s="15" t="s">
        <v>459</v>
      </c>
      <c r="F53" s="15" t="s">
        <v>190</v>
      </c>
      <c r="G53" s="10">
        <f>H53+I53+J53</f>
        <v>2241.5</v>
      </c>
      <c r="H53" s="10"/>
      <c r="I53" s="10">
        <v>2241.5</v>
      </c>
      <c r="J53" s="10"/>
      <c r="K53" s="10">
        <f>L53+M53+N53</f>
        <v>2241.5</v>
      </c>
      <c r="L53" s="10"/>
      <c r="M53" s="10">
        <v>2241.5</v>
      </c>
      <c r="N53" s="10"/>
      <c r="O53" s="10">
        <f>P53+Q53+R53</f>
        <v>2241.5</v>
      </c>
      <c r="P53" s="10"/>
      <c r="Q53" s="10">
        <v>2241.5</v>
      </c>
      <c r="R53" s="10"/>
    </row>
    <row r="54" spans="1:18" ht="18.75">
      <c r="A54" s="47" t="s">
        <v>107</v>
      </c>
      <c r="B54" s="15" t="s">
        <v>338</v>
      </c>
      <c r="C54" s="15" t="s">
        <v>129</v>
      </c>
      <c r="D54" s="15" t="s">
        <v>129</v>
      </c>
      <c r="E54" s="15"/>
      <c r="F54" s="15"/>
      <c r="G54" s="10">
        <f>G55</f>
        <v>81.9</v>
      </c>
      <c r="H54" s="10">
        <f aca="true" t="shared" si="24" ref="H54:R54">H55</f>
        <v>0</v>
      </c>
      <c r="I54" s="10">
        <f t="shared" si="24"/>
        <v>81.9</v>
      </c>
      <c r="J54" s="10">
        <f t="shared" si="24"/>
        <v>0</v>
      </c>
      <c r="K54" s="10">
        <f t="shared" si="24"/>
        <v>81.9</v>
      </c>
      <c r="L54" s="10">
        <f t="shared" si="24"/>
        <v>0</v>
      </c>
      <c r="M54" s="10">
        <f t="shared" si="24"/>
        <v>81.9</v>
      </c>
      <c r="N54" s="10">
        <f t="shared" si="24"/>
        <v>0</v>
      </c>
      <c r="O54" s="10">
        <f t="shared" si="24"/>
        <v>81.9</v>
      </c>
      <c r="P54" s="10">
        <f t="shared" si="24"/>
        <v>0</v>
      </c>
      <c r="Q54" s="10">
        <f t="shared" si="24"/>
        <v>81.9</v>
      </c>
      <c r="R54" s="10">
        <f t="shared" si="24"/>
        <v>0</v>
      </c>
    </row>
    <row r="55" spans="1:18" ht="40.5" customHeight="1">
      <c r="A55" s="47" t="s">
        <v>500</v>
      </c>
      <c r="B55" s="15" t="s">
        <v>338</v>
      </c>
      <c r="C55" s="15" t="s">
        <v>129</v>
      </c>
      <c r="D55" s="15" t="s">
        <v>129</v>
      </c>
      <c r="E55" s="15" t="s">
        <v>256</v>
      </c>
      <c r="F55" s="15"/>
      <c r="G55" s="10">
        <f>G56+G59+G62</f>
        <v>81.9</v>
      </c>
      <c r="H55" s="10">
        <f aca="true" t="shared" si="25" ref="H55:R55">H56+H59+H62</f>
        <v>0</v>
      </c>
      <c r="I55" s="10">
        <f t="shared" si="25"/>
        <v>81.9</v>
      </c>
      <c r="J55" s="10">
        <f t="shared" si="25"/>
        <v>0</v>
      </c>
      <c r="K55" s="10">
        <f t="shared" si="25"/>
        <v>81.9</v>
      </c>
      <c r="L55" s="10">
        <f t="shared" si="25"/>
        <v>0</v>
      </c>
      <c r="M55" s="10">
        <f t="shared" si="25"/>
        <v>81.9</v>
      </c>
      <c r="N55" s="10">
        <f t="shared" si="25"/>
        <v>0</v>
      </c>
      <c r="O55" s="10">
        <f t="shared" si="25"/>
        <v>81.9</v>
      </c>
      <c r="P55" s="10">
        <f t="shared" si="25"/>
        <v>0</v>
      </c>
      <c r="Q55" s="10">
        <f t="shared" si="25"/>
        <v>81.9</v>
      </c>
      <c r="R55" s="10">
        <f t="shared" si="25"/>
        <v>0</v>
      </c>
    </row>
    <row r="56" spans="1:18" ht="37.5">
      <c r="A56" s="47" t="s">
        <v>257</v>
      </c>
      <c r="B56" s="15" t="s">
        <v>338</v>
      </c>
      <c r="C56" s="15" t="s">
        <v>129</v>
      </c>
      <c r="D56" s="15" t="s">
        <v>129</v>
      </c>
      <c r="E56" s="15" t="s">
        <v>502</v>
      </c>
      <c r="F56" s="15"/>
      <c r="G56" s="10">
        <f>G57</f>
        <v>25.6</v>
      </c>
      <c r="H56" s="10">
        <f aca="true" t="shared" si="26" ref="H56:R57">H57</f>
        <v>0</v>
      </c>
      <c r="I56" s="10">
        <f t="shared" si="26"/>
        <v>25.6</v>
      </c>
      <c r="J56" s="10">
        <f t="shared" si="26"/>
        <v>0</v>
      </c>
      <c r="K56" s="10">
        <f t="shared" si="26"/>
        <v>25.6</v>
      </c>
      <c r="L56" s="10">
        <f t="shared" si="26"/>
        <v>0</v>
      </c>
      <c r="M56" s="10">
        <f t="shared" si="26"/>
        <v>25.6</v>
      </c>
      <c r="N56" s="10">
        <f t="shared" si="26"/>
        <v>0</v>
      </c>
      <c r="O56" s="10">
        <f t="shared" si="26"/>
        <v>25.6</v>
      </c>
      <c r="P56" s="10">
        <f t="shared" si="26"/>
        <v>0</v>
      </c>
      <c r="Q56" s="10">
        <f t="shared" si="26"/>
        <v>25.6</v>
      </c>
      <c r="R56" s="10">
        <f t="shared" si="26"/>
        <v>0</v>
      </c>
    </row>
    <row r="57" spans="1:18" ht="18.75">
      <c r="A57" s="47" t="s">
        <v>180</v>
      </c>
      <c r="B57" s="15" t="s">
        <v>338</v>
      </c>
      <c r="C57" s="15" t="s">
        <v>129</v>
      </c>
      <c r="D57" s="15" t="s">
        <v>129</v>
      </c>
      <c r="E57" s="15" t="s">
        <v>503</v>
      </c>
      <c r="F57" s="15"/>
      <c r="G57" s="10">
        <f>G58</f>
        <v>25.6</v>
      </c>
      <c r="H57" s="10">
        <f t="shared" si="26"/>
        <v>0</v>
      </c>
      <c r="I57" s="10">
        <f t="shared" si="26"/>
        <v>25.6</v>
      </c>
      <c r="J57" s="10">
        <f t="shared" si="26"/>
        <v>0</v>
      </c>
      <c r="K57" s="10">
        <f t="shared" si="26"/>
        <v>25.6</v>
      </c>
      <c r="L57" s="10">
        <f t="shared" si="26"/>
        <v>0</v>
      </c>
      <c r="M57" s="10">
        <f t="shared" si="26"/>
        <v>25.6</v>
      </c>
      <c r="N57" s="10">
        <f t="shared" si="26"/>
        <v>0</v>
      </c>
      <c r="O57" s="10">
        <f t="shared" si="26"/>
        <v>25.6</v>
      </c>
      <c r="P57" s="10">
        <f t="shared" si="26"/>
        <v>0</v>
      </c>
      <c r="Q57" s="10">
        <f t="shared" si="26"/>
        <v>25.6</v>
      </c>
      <c r="R57" s="10">
        <f t="shared" si="26"/>
        <v>0</v>
      </c>
    </row>
    <row r="58" spans="1:18" ht="18.75">
      <c r="A58" s="47" t="s">
        <v>191</v>
      </c>
      <c r="B58" s="15" t="s">
        <v>338</v>
      </c>
      <c r="C58" s="15" t="s">
        <v>129</v>
      </c>
      <c r="D58" s="15" t="s">
        <v>129</v>
      </c>
      <c r="E58" s="15" t="s">
        <v>503</v>
      </c>
      <c r="F58" s="15" t="s">
        <v>190</v>
      </c>
      <c r="G58" s="10">
        <f>H58+I58+J58</f>
        <v>25.6</v>
      </c>
      <c r="H58" s="10"/>
      <c r="I58" s="10">
        <v>25.6</v>
      </c>
      <c r="J58" s="10"/>
      <c r="K58" s="10">
        <f>L58+M58+N58</f>
        <v>25.6</v>
      </c>
      <c r="L58" s="10"/>
      <c r="M58" s="10">
        <v>25.6</v>
      </c>
      <c r="N58" s="10"/>
      <c r="O58" s="10">
        <f>P58+Q58+R58</f>
        <v>25.6</v>
      </c>
      <c r="P58" s="10"/>
      <c r="Q58" s="10">
        <v>25.6</v>
      </c>
      <c r="R58" s="10"/>
    </row>
    <row r="59" spans="1:18" ht="37.5">
      <c r="A59" s="47" t="s">
        <v>31</v>
      </c>
      <c r="B59" s="15" t="s">
        <v>338</v>
      </c>
      <c r="C59" s="15" t="s">
        <v>129</v>
      </c>
      <c r="D59" s="15" t="s">
        <v>129</v>
      </c>
      <c r="E59" s="15" t="s">
        <v>260</v>
      </c>
      <c r="F59" s="15"/>
      <c r="G59" s="10">
        <f>G60</f>
        <v>41.9</v>
      </c>
      <c r="H59" s="10">
        <f aca="true" t="shared" si="27" ref="H59:R60">H60</f>
        <v>0</v>
      </c>
      <c r="I59" s="10">
        <f t="shared" si="27"/>
        <v>41.9</v>
      </c>
      <c r="J59" s="10">
        <f t="shared" si="27"/>
        <v>0</v>
      </c>
      <c r="K59" s="10">
        <f t="shared" si="27"/>
        <v>41.9</v>
      </c>
      <c r="L59" s="10">
        <f t="shared" si="27"/>
        <v>0</v>
      </c>
      <c r="M59" s="10">
        <f t="shared" si="27"/>
        <v>41.9</v>
      </c>
      <c r="N59" s="10">
        <f t="shared" si="27"/>
        <v>0</v>
      </c>
      <c r="O59" s="10">
        <f t="shared" si="27"/>
        <v>41.9</v>
      </c>
      <c r="P59" s="10">
        <f t="shared" si="27"/>
        <v>0</v>
      </c>
      <c r="Q59" s="10">
        <f t="shared" si="27"/>
        <v>41.9</v>
      </c>
      <c r="R59" s="10">
        <f t="shared" si="27"/>
        <v>0</v>
      </c>
    </row>
    <row r="60" spans="1:18" ht="18.75">
      <c r="A60" s="47" t="s">
        <v>180</v>
      </c>
      <c r="B60" s="15" t="s">
        <v>338</v>
      </c>
      <c r="C60" s="15" t="s">
        <v>129</v>
      </c>
      <c r="D60" s="15" t="s">
        <v>129</v>
      </c>
      <c r="E60" s="15" t="s">
        <v>261</v>
      </c>
      <c r="F60" s="15"/>
      <c r="G60" s="10">
        <f>G61</f>
        <v>41.9</v>
      </c>
      <c r="H60" s="10">
        <f t="shared" si="27"/>
        <v>0</v>
      </c>
      <c r="I60" s="10">
        <f t="shared" si="27"/>
        <v>41.9</v>
      </c>
      <c r="J60" s="10">
        <f t="shared" si="27"/>
        <v>0</v>
      </c>
      <c r="K60" s="10">
        <f t="shared" si="27"/>
        <v>41.9</v>
      </c>
      <c r="L60" s="10">
        <f t="shared" si="27"/>
        <v>0</v>
      </c>
      <c r="M60" s="10">
        <f t="shared" si="27"/>
        <v>41.9</v>
      </c>
      <c r="N60" s="10">
        <f t="shared" si="27"/>
        <v>0</v>
      </c>
      <c r="O60" s="10">
        <f t="shared" si="27"/>
        <v>41.9</v>
      </c>
      <c r="P60" s="10">
        <f t="shared" si="27"/>
        <v>0</v>
      </c>
      <c r="Q60" s="10">
        <f t="shared" si="27"/>
        <v>41.9</v>
      </c>
      <c r="R60" s="10">
        <f t="shared" si="27"/>
        <v>0</v>
      </c>
    </row>
    <row r="61" spans="1:18" ht="18.75">
      <c r="A61" s="47" t="s">
        <v>191</v>
      </c>
      <c r="B61" s="15" t="s">
        <v>338</v>
      </c>
      <c r="C61" s="15" t="s">
        <v>129</v>
      </c>
      <c r="D61" s="15" t="s">
        <v>129</v>
      </c>
      <c r="E61" s="15" t="s">
        <v>261</v>
      </c>
      <c r="F61" s="15" t="s">
        <v>190</v>
      </c>
      <c r="G61" s="10">
        <f>H61+I61+J61</f>
        <v>41.9</v>
      </c>
      <c r="H61" s="10"/>
      <c r="I61" s="10">
        <v>41.9</v>
      </c>
      <c r="J61" s="10"/>
      <c r="K61" s="10">
        <f>L61+M61+N61</f>
        <v>41.9</v>
      </c>
      <c r="L61" s="10"/>
      <c r="M61" s="10">
        <v>41.9</v>
      </c>
      <c r="N61" s="10"/>
      <c r="O61" s="10">
        <f>P61+Q61+R61</f>
        <v>41.9</v>
      </c>
      <c r="P61" s="10"/>
      <c r="Q61" s="10">
        <v>41.9</v>
      </c>
      <c r="R61" s="10"/>
    </row>
    <row r="62" spans="1:18" ht="38.25" customHeight="1">
      <c r="A62" s="47" t="s">
        <v>264</v>
      </c>
      <c r="B62" s="15" t="s">
        <v>338</v>
      </c>
      <c r="C62" s="15" t="s">
        <v>129</v>
      </c>
      <c r="D62" s="15" t="s">
        <v>129</v>
      </c>
      <c r="E62" s="15" t="s">
        <v>262</v>
      </c>
      <c r="F62" s="15"/>
      <c r="G62" s="10">
        <f>G63</f>
        <v>14.4</v>
      </c>
      <c r="H62" s="10">
        <f aca="true" t="shared" si="28" ref="H62:R63">H63</f>
        <v>0</v>
      </c>
      <c r="I62" s="10">
        <f t="shared" si="28"/>
        <v>14.4</v>
      </c>
      <c r="J62" s="10">
        <f t="shared" si="28"/>
        <v>0</v>
      </c>
      <c r="K62" s="10">
        <f t="shared" si="28"/>
        <v>14.4</v>
      </c>
      <c r="L62" s="10">
        <f t="shared" si="28"/>
        <v>0</v>
      </c>
      <c r="M62" s="10">
        <f t="shared" si="28"/>
        <v>14.4</v>
      </c>
      <c r="N62" s="10">
        <f t="shared" si="28"/>
        <v>0</v>
      </c>
      <c r="O62" s="10">
        <f t="shared" si="28"/>
        <v>14.4</v>
      </c>
      <c r="P62" s="10">
        <f t="shared" si="28"/>
        <v>0</v>
      </c>
      <c r="Q62" s="10">
        <f t="shared" si="28"/>
        <v>14.4</v>
      </c>
      <c r="R62" s="10">
        <f t="shared" si="28"/>
        <v>0</v>
      </c>
    </row>
    <row r="63" spans="1:18" ht="18.75">
      <c r="A63" s="47" t="s">
        <v>180</v>
      </c>
      <c r="B63" s="15" t="s">
        <v>338</v>
      </c>
      <c r="C63" s="15" t="s">
        <v>129</v>
      </c>
      <c r="D63" s="15" t="s">
        <v>129</v>
      </c>
      <c r="E63" s="15" t="s">
        <v>263</v>
      </c>
      <c r="F63" s="15"/>
      <c r="G63" s="10">
        <f>G64</f>
        <v>14.4</v>
      </c>
      <c r="H63" s="10">
        <f t="shared" si="28"/>
        <v>0</v>
      </c>
      <c r="I63" s="10">
        <f t="shared" si="28"/>
        <v>14.4</v>
      </c>
      <c r="J63" s="10">
        <f t="shared" si="28"/>
        <v>0</v>
      </c>
      <c r="K63" s="10">
        <f t="shared" si="28"/>
        <v>14.4</v>
      </c>
      <c r="L63" s="10">
        <f t="shared" si="28"/>
        <v>0</v>
      </c>
      <c r="M63" s="10">
        <f t="shared" si="28"/>
        <v>14.4</v>
      </c>
      <c r="N63" s="10">
        <f t="shared" si="28"/>
        <v>0</v>
      </c>
      <c r="O63" s="10">
        <f t="shared" si="28"/>
        <v>14.4</v>
      </c>
      <c r="P63" s="10">
        <f t="shared" si="28"/>
        <v>0</v>
      </c>
      <c r="Q63" s="10">
        <f t="shared" si="28"/>
        <v>14.4</v>
      </c>
      <c r="R63" s="10">
        <f t="shared" si="28"/>
        <v>0</v>
      </c>
    </row>
    <row r="64" spans="1:18" ht="18.75">
      <c r="A64" s="47" t="s">
        <v>191</v>
      </c>
      <c r="B64" s="15" t="s">
        <v>338</v>
      </c>
      <c r="C64" s="15" t="s">
        <v>129</v>
      </c>
      <c r="D64" s="15" t="s">
        <v>129</v>
      </c>
      <c r="E64" s="15" t="s">
        <v>263</v>
      </c>
      <c r="F64" s="15" t="s">
        <v>190</v>
      </c>
      <c r="G64" s="10">
        <f>H64+I64+J64</f>
        <v>14.4</v>
      </c>
      <c r="H64" s="10"/>
      <c r="I64" s="10">
        <v>14.4</v>
      </c>
      <c r="J64" s="10"/>
      <c r="K64" s="10">
        <f>L64+M64+N64</f>
        <v>14.4</v>
      </c>
      <c r="L64" s="10"/>
      <c r="M64" s="10">
        <v>14.4</v>
      </c>
      <c r="N64" s="10"/>
      <c r="O64" s="10">
        <f>P64+Q64+R64</f>
        <v>14.4</v>
      </c>
      <c r="P64" s="10"/>
      <c r="Q64" s="10">
        <v>14.4</v>
      </c>
      <c r="R64" s="10"/>
    </row>
    <row r="65" spans="1:18" ht="18.75">
      <c r="A65" s="47" t="s">
        <v>86</v>
      </c>
      <c r="B65" s="15" t="s">
        <v>338</v>
      </c>
      <c r="C65" s="15" t="s">
        <v>133</v>
      </c>
      <c r="D65" s="15" t="s">
        <v>405</v>
      </c>
      <c r="E65" s="15"/>
      <c r="F65" s="15"/>
      <c r="G65" s="10">
        <f aca="true" t="shared" si="29" ref="G65:R65">G66+G105</f>
        <v>34594.5</v>
      </c>
      <c r="H65" s="10">
        <f t="shared" si="29"/>
        <v>1712.5</v>
      </c>
      <c r="I65" s="10">
        <f t="shared" si="29"/>
        <v>32782</v>
      </c>
      <c r="J65" s="10">
        <f t="shared" si="29"/>
        <v>100</v>
      </c>
      <c r="K65" s="10">
        <f t="shared" si="29"/>
        <v>35067.5</v>
      </c>
      <c r="L65" s="10">
        <f t="shared" si="29"/>
        <v>1712.5</v>
      </c>
      <c r="M65" s="10">
        <f t="shared" si="29"/>
        <v>33255</v>
      </c>
      <c r="N65" s="10">
        <f t="shared" si="29"/>
        <v>100</v>
      </c>
      <c r="O65" s="10">
        <f t="shared" si="29"/>
        <v>35540.5</v>
      </c>
      <c r="P65" s="10">
        <f t="shared" si="29"/>
        <v>1712.5</v>
      </c>
      <c r="Q65" s="10">
        <f t="shared" si="29"/>
        <v>33728</v>
      </c>
      <c r="R65" s="10">
        <f t="shared" si="29"/>
        <v>100</v>
      </c>
    </row>
    <row r="66" spans="1:18" ht="18.75">
      <c r="A66" s="47" t="s">
        <v>134</v>
      </c>
      <c r="B66" s="15" t="s">
        <v>338</v>
      </c>
      <c r="C66" s="15" t="s">
        <v>133</v>
      </c>
      <c r="D66" s="15" t="s">
        <v>120</v>
      </c>
      <c r="E66" s="15"/>
      <c r="F66" s="15"/>
      <c r="G66" s="10">
        <f>G67</f>
        <v>33442.8</v>
      </c>
      <c r="H66" s="10">
        <f aca="true" t="shared" si="30" ref="H66:R66">H67</f>
        <v>1712.5</v>
      </c>
      <c r="I66" s="10">
        <f t="shared" si="30"/>
        <v>31630.3</v>
      </c>
      <c r="J66" s="10">
        <f t="shared" si="30"/>
        <v>100</v>
      </c>
      <c r="K66" s="10">
        <f t="shared" si="30"/>
        <v>33915.8</v>
      </c>
      <c r="L66" s="10">
        <f t="shared" si="30"/>
        <v>1712.5</v>
      </c>
      <c r="M66" s="10">
        <f t="shared" si="30"/>
        <v>32103.300000000003</v>
      </c>
      <c r="N66" s="10">
        <f t="shared" si="30"/>
        <v>100</v>
      </c>
      <c r="O66" s="10">
        <f t="shared" si="30"/>
        <v>34388.8</v>
      </c>
      <c r="P66" s="10">
        <f t="shared" si="30"/>
        <v>1712.5</v>
      </c>
      <c r="Q66" s="10">
        <f t="shared" si="30"/>
        <v>32576.300000000003</v>
      </c>
      <c r="R66" s="10">
        <f t="shared" si="30"/>
        <v>100</v>
      </c>
    </row>
    <row r="67" spans="1:18" ht="37.5">
      <c r="A67" s="47" t="s">
        <v>641</v>
      </c>
      <c r="B67" s="15" t="s">
        <v>338</v>
      </c>
      <c r="C67" s="15" t="s">
        <v>133</v>
      </c>
      <c r="D67" s="15" t="s">
        <v>120</v>
      </c>
      <c r="E67" s="15" t="s">
        <v>265</v>
      </c>
      <c r="F67" s="15"/>
      <c r="G67" s="10">
        <f>G68+G81+G87+G99</f>
        <v>33442.8</v>
      </c>
      <c r="H67" s="10">
        <f aca="true" t="shared" si="31" ref="H67:R67">H68+H81+H87+H99</f>
        <v>1712.5</v>
      </c>
      <c r="I67" s="10">
        <f t="shared" si="31"/>
        <v>31630.3</v>
      </c>
      <c r="J67" s="10">
        <f t="shared" si="31"/>
        <v>100</v>
      </c>
      <c r="K67" s="10">
        <f t="shared" si="31"/>
        <v>33915.8</v>
      </c>
      <c r="L67" s="10">
        <f t="shared" si="31"/>
        <v>1712.5</v>
      </c>
      <c r="M67" s="10">
        <f t="shared" si="31"/>
        <v>32103.300000000003</v>
      </c>
      <c r="N67" s="10">
        <f t="shared" si="31"/>
        <v>100</v>
      </c>
      <c r="O67" s="10">
        <f t="shared" si="31"/>
        <v>34388.8</v>
      </c>
      <c r="P67" s="10">
        <f t="shared" si="31"/>
        <v>1712.5</v>
      </c>
      <c r="Q67" s="10">
        <f t="shared" si="31"/>
        <v>32576.300000000003</v>
      </c>
      <c r="R67" s="10">
        <f t="shared" si="31"/>
        <v>100</v>
      </c>
    </row>
    <row r="68" spans="1:18" ht="78.75" customHeight="1">
      <c r="A68" s="47" t="s">
        <v>411</v>
      </c>
      <c r="B68" s="15" t="s">
        <v>338</v>
      </c>
      <c r="C68" s="15" t="s">
        <v>133</v>
      </c>
      <c r="D68" s="15" t="s">
        <v>120</v>
      </c>
      <c r="E68" s="15" t="s">
        <v>266</v>
      </c>
      <c r="F68" s="15"/>
      <c r="G68" s="10">
        <f>G69+G76</f>
        <v>6732.6</v>
      </c>
      <c r="H68" s="10">
        <f aca="true" t="shared" si="32" ref="H68:R68">H69+H76</f>
        <v>0</v>
      </c>
      <c r="I68" s="10">
        <f t="shared" si="32"/>
        <v>6632.6</v>
      </c>
      <c r="J68" s="10">
        <f t="shared" si="32"/>
        <v>100</v>
      </c>
      <c r="K68" s="10">
        <f t="shared" si="32"/>
        <v>6918.7</v>
      </c>
      <c r="L68" s="10">
        <f t="shared" si="32"/>
        <v>0</v>
      </c>
      <c r="M68" s="10">
        <f t="shared" si="32"/>
        <v>6818.7</v>
      </c>
      <c r="N68" s="10">
        <f t="shared" si="32"/>
        <v>100</v>
      </c>
      <c r="O68" s="10">
        <f t="shared" si="32"/>
        <v>7019.2</v>
      </c>
      <c r="P68" s="10">
        <f t="shared" si="32"/>
        <v>0</v>
      </c>
      <c r="Q68" s="10">
        <f t="shared" si="32"/>
        <v>6919.2</v>
      </c>
      <c r="R68" s="10">
        <f t="shared" si="32"/>
        <v>100</v>
      </c>
    </row>
    <row r="69" spans="1:18" ht="27.75" customHeight="1">
      <c r="A69" s="47" t="s">
        <v>367</v>
      </c>
      <c r="B69" s="15" t="s">
        <v>338</v>
      </c>
      <c r="C69" s="15" t="s">
        <v>133</v>
      </c>
      <c r="D69" s="15" t="s">
        <v>120</v>
      </c>
      <c r="E69" s="15" t="s">
        <v>267</v>
      </c>
      <c r="F69" s="15"/>
      <c r="G69" s="10">
        <f>G70+G72+G74</f>
        <v>1957.7</v>
      </c>
      <c r="H69" s="10">
        <f aca="true" t="shared" si="33" ref="H69:R69">H70+H72+H74</f>
        <v>0</v>
      </c>
      <c r="I69" s="10">
        <f t="shared" si="33"/>
        <v>1857.7</v>
      </c>
      <c r="J69" s="10">
        <f t="shared" si="33"/>
        <v>100</v>
      </c>
      <c r="K69" s="10">
        <f t="shared" si="33"/>
        <v>1999.7</v>
      </c>
      <c r="L69" s="10">
        <f t="shared" si="33"/>
        <v>0</v>
      </c>
      <c r="M69" s="10">
        <f t="shared" si="33"/>
        <v>1899.7</v>
      </c>
      <c r="N69" s="10">
        <f t="shared" si="33"/>
        <v>100</v>
      </c>
      <c r="O69" s="10">
        <f t="shared" si="33"/>
        <v>2027.7</v>
      </c>
      <c r="P69" s="10">
        <f t="shared" si="33"/>
        <v>0</v>
      </c>
      <c r="Q69" s="10">
        <f t="shared" si="33"/>
        <v>1927.7</v>
      </c>
      <c r="R69" s="10">
        <f t="shared" si="33"/>
        <v>100</v>
      </c>
    </row>
    <row r="70" spans="1:18" ht="18.75">
      <c r="A70" s="47" t="s">
        <v>192</v>
      </c>
      <c r="B70" s="15" t="s">
        <v>338</v>
      </c>
      <c r="C70" s="15" t="s">
        <v>133</v>
      </c>
      <c r="D70" s="15" t="s">
        <v>120</v>
      </c>
      <c r="E70" s="15" t="s">
        <v>268</v>
      </c>
      <c r="F70" s="15"/>
      <c r="G70" s="10">
        <f>G71</f>
        <v>1340.7</v>
      </c>
      <c r="H70" s="10">
        <f aca="true" t="shared" si="34" ref="H70:R70">H71</f>
        <v>0</v>
      </c>
      <c r="I70" s="10">
        <f t="shared" si="34"/>
        <v>1340.7</v>
      </c>
      <c r="J70" s="10">
        <f t="shared" si="34"/>
        <v>0</v>
      </c>
      <c r="K70" s="10">
        <f t="shared" si="34"/>
        <v>1382.7</v>
      </c>
      <c r="L70" s="10">
        <f t="shared" si="34"/>
        <v>0</v>
      </c>
      <c r="M70" s="10">
        <f t="shared" si="34"/>
        <v>1382.7</v>
      </c>
      <c r="N70" s="10">
        <f t="shared" si="34"/>
        <v>0</v>
      </c>
      <c r="O70" s="10">
        <f t="shared" si="34"/>
        <v>1410.7</v>
      </c>
      <c r="P70" s="10">
        <f t="shared" si="34"/>
        <v>0</v>
      </c>
      <c r="Q70" s="10">
        <f t="shared" si="34"/>
        <v>1410.7</v>
      </c>
      <c r="R70" s="10">
        <f t="shared" si="34"/>
        <v>0</v>
      </c>
    </row>
    <row r="71" spans="1:18" ht="18.75">
      <c r="A71" s="47" t="s">
        <v>191</v>
      </c>
      <c r="B71" s="15" t="s">
        <v>338</v>
      </c>
      <c r="C71" s="15" t="s">
        <v>133</v>
      </c>
      <c r="D71" s="15" t="s">
        <v>120</v>
      </c>
      <c r="E71" s="15" t="s">
        <v>268</v>
      </c>
      <c r="F71" s="15" t="s">
        <v>190</v>
      </c>
      <c r="G71" s="10">
        <f>H71+I71+J71</f>
        <v>1340.7</v>
      </c>
      <c r="H71" s="10"/>
      <c r="I71" s="10">
        <v>1340.7</v>
      </c>
      <c r="J71" s="10"/>
      <c r="K71" s="10">
        <f>L71+M71+N71</f>
        <v>1382.7</v>
      </c>
      <c r="L71" s="10"/>
      <c r="M71" s="10">
        <v>1382.7</v>
      </c>
      <c r="N71" s="10"/>
      <c r="O71" s="10">
        <f>P71+Q71+R71</f>
        <v>1410.7</v>
      </c>
      <c r="P71" s="100"/>
      <c r="Q71" s="100">
        <v>1410.7</v>
      </c>
      <c r="R71" s="100"/>
    </row>
    <row r="72" spans="1:18" ht="56.25">
      <c r="A72" s="47" t="s">
        <v>591</v>
      </c>
      <c r="B72" s="15" t="s">
        <v>338</v>
      </c>
      <c r="C72" s="15" t="s">
        <v>133</v>
      </c>
      <c r="D72" s="15" t="s">
        <v>120</v>
      </c>
      <c r="E72" s="15" t="s">
        <v>598</v>
      </c>
      <c r="F72" s="15"/>
      <c r="G72" s="10">
        <f>G73</f>
        <v>100</v>
      </c>
      <c r="H72" s="10">
        <f aca="true" t="shared" si="35" ref="H72:R72">H73</f>
        <v>0</v>
      </c>
      <c r="I72" s="10">
        <f t="shared" si="35"/>
        <v>0</v>
      </c>
      <c r="J72" s="10">
        <f t="shared" si="35"/>
        <v>100</v>
      </c>
      <c r="K72" s="10">
        <f t="shared" si="35"/>
        <v>100</v>
      </c>
      <c r="L72" s="10">
        <f t="shared" si="35"/>
        <v>0</v>
      </c>
      <c r="M72" s="10">
        <f t="shared" si="35"/>
        <v>0</v>
      </c>
      <c r="N72" s="10">
        <f t="shared" si="35"/>
        <v>100</v>
      </c>
      <c r="O72" s="10">
        <f t="shared" si="35"/>
        <v>100</v>
      </c>
      <c r="P72" s="10">
        <f t="shared" si="35"/>
        <v>0</v>
      </c>
      <c r="Q72" s="10">
        <f t="shared" si="35"/>
        <v>0</v>
      </c>
      <c r="R72" s="10">
        <f t="shared" si="35"/>
        <v>100</v>
      </c>
    </row>
    <row r="73" spans="1:18" ht="18.75">
      <c r="A73" s="47" t="s">
        <v>191</v>
      </c>
      <c r="B73" s="15" t="s">
        <v>338</v>
      </c>
      <c r="C73" s="15" t="s">
        <v>133</v>
      </c>
      <c r="D73" s="15" t="s">
        <v>120</v>
      </c>
      <c r="E73" s="15" t="s">
        <v>598</v>
      </c>
      <c r="F73" s="15" t="s">
        <v>190</v>
      </c>
      <c r="G73" s="10">
        <f>H73+J73</f>
        <v>100</v>
      </c>
      <c r="H73" s="10"/>
      <c r="I73" s="10"/>
      <c r="J73" s="10">
        <v>100</v>
      </c>
      <c r="K73" s="10">
        <f>L73+M73+N73</f>
        <v>100</v>
      </c>
      <c r="L73" s="10"/>
      <c r="M73" s="10"/>
      <c r="N73" s="10">
        <v>100</v>
      </c>
      <c r="O73" s="10">
        <f>P73+Q73+R73</f>
        <v>100</v>
      </c>
      <c r="P73" s="100"/>
      <c r="Q73" s="100"/>
      <c r="R73" s="100">
        <v>100</v>
      </c>
    </row>
    <row r="74" spans="1:18" ht="56.25">
      <c r="A74" s="47" t="s">
        <v>460</v>
      </c>
      <c r="B74" s="15" t="s">
        <v>338</v>
      </c>
      <c r="C74" s="15" t="s">
        <v>133</v>
      </c>
      <c r="D74" s="15" t="s">
        <v>120</v>
      </c>
      <c r="E74" s="15" t="s">
        <v>464</v>
      </c>
      <c r="F74" s="15"/>
      <c r="G74" s="10">
        <f>G75</f>
        <v>517</v>
      </c>
      <c r="H74" s="10">
        <f aca="true" t="shared" si="36" ref="H74:R74">H75</f>
        <v>0</v>
      </c>
      <c r="I74" s="10">
        <f t="shared" si="36"/>
        <v>517</v>
      </c>
      <c r="J74" s="10">
        <f t="shared" si="36"/>
        <v>0</v>
      </c>
      <c r="K74" s="10">
        <f t="shared" si="36"/>
        <v>517</v>
      </c>
      <c r="L74" s="10">
        <f t="shared" si="36"/>
        <v>0</v>
      </c>
      <c r="M74" s="10">
        <f t="shared" si="36"/>
        <v>517</v>
      </c>
      <c r="N74" s="10">
        <f t="shared" si="36"/>
        <v>0</v>
      </c>
      <c r="O74" s="10">
        <f t="shared" si="36"/>
        <v>517</v>
      </c>
      <c r="P74" s="10">
        <f t="shared" si="36"/>
        <v>0</v>
      </c>
      <c r="Q74" s="10">
        <f t="shared" si="36"/>
        <v>517</v>
      </c>
      <c r="R74" s="10">
        <f t="shared" si="36"/>
        <v>0</v>
      </c>
    </row>
    <row r="75" spans="1:18" ht="18.75">
      <c r="A75" s="47" t="s">
        <v>191</v>
      </c>
      <c r="B75" s="15" t="s">
        <v>338</v>
      </c>
      <c r="C75" s="15" t="s">
        <v>133</v>
      </c>
      <c r="D75" s="15" t="s">
        <v>120</v>
      </c>
      <c r="E75" s="15" t="s">
        <v>464</v>
      </c>
      <c r="F75" s="15" t="s">
        <v>190</v>
      </c>
      <c r="G75" s="10">
        <f>H75+I75+J75</f>
        <v>517</v>
      </c>
      <c r="H75" s="10"/>
      <c r="I75" s="10">
        <v>517</v>
      </c>
      <c r="J75" s="10"/>
      <c r="K75" s="10">
        <f>L75+M75+N75</f>
        <v>517</v>
      </c>
      <c r="L75" s="10"/>
      <c r="M75" s="10">
        <v>517</v>
      </c>
      <c r="N75" s="10"/>
      <c r="O75" s="10">
        <f>P75+Q75+R75</f>
        <v>517</v>
      </c>
      <c r="P75" s="100"/>
      <c r="Q75" s="100">
        <v>517</v>
      </c>
      <c r="R75" s="100"/>
    </row>
    <row r="76" spans="1:18" ht="24" customHeight="1">
      <c r="A76" s="47" t="s">
        <v>368</v>
      </c>
      <c r="B76" s="15" t="s">
        <v>338</v>
      </c>
      <c r="C76" s="15" t="s">
        <v>133</v>
      </c>
      <c r="D76" s="15" t="s">
        <v>120</v>
      </c>
      <c r="E76" s="15" t="s">
        <v>58</v>
      </c>
      <c r="F76" s="15"/>
      <c r="G76" s="10">
        <f>G77+G79</f>
        <v>4774.900000000001</v>
      </c>
      <c r="H76" s="10">
        <f aca="true" t="shared" si="37" ref="H76:R76">H77+H79</f>
        <v>0</v>
      </c>
      <c r="I76" s="10">
        <f t="shared" si="37"/>
        <v>4774.900000000001</v>
      </c>
      <c r="J76" s="10">
        <f t="shared" si="37"/>
        <v>0</v>
      </c>
      <c r="K76" s="10">
        <f t="shared" si="37"/>
        <v>4919</v>
      </c>
      <c r="L76" s="10">
        <f t="shared" si="37"/>
        <v>0</v>
      </c>
      <c r="M76" s="10">
        <f t="shared" si="37"/>
        <v>4919</v>
      </c>
      <c r="N76" s="10">
        <f t="shared" si="37"/>
        <v>0</v>
      </c>
      <c r="O76" s="10">
        <f t="shared" si="37"/>
        <v>4991.5</v>
      </c>
      <c r="P76" s="10">
        <f t="shared" si="37"/>
        <v>0</v>
      </c>
      <c r="Q76" s="10">
        <f t="shared" si="37"/>
        <v>4991.5</v>
      </c>
      <c r="R76" s="10">
        <f t="shared" si="37"/>
        <v>0</v>
      </c>
    </row>
    <row r="77" spans="1:18" ht="18.75">
      <c r="A77" s="47" t="s">
        <v>192</v>
      </c>
      <c r="B77" s="15" t="s">
        <v>338</v>
      </c>
      <c r="C77" s="15" t="s">
        <v>133</v>
      </c>
      <c r="D77" s="15" t="s">
        <v>120</v>
      </c>
      <c r="E77" s="15" t="s">
        <v>59</v>
      </c>
      <c r="F77" s="15"/>
      <c r="G77" s="10">
        <f>G78</f>
        <v>3860.3</v>
      </c>
      <c r="H77" s="10">
        <f aca="true" t="shared" si="38" ref="H77:R77">H78</f>
        <v>0</v>
      </c>
      <c r="I77" s="10">
        <f t="shared" si="38"/>
        <v>3860.3</v>
      </c>
      <c r="J77" s="10">
        <f t="shared" si="38"/>
        <v>0</v>
      </c>
      <c r="K77" s="10">
        <f t="shared" si="38"/>
        <v>4004.4</v>
      </c>
      <c r="L77" s="10">
        <f t="shared" si="38"/>
        <v>0</v>
      </c>
      <c r="M77" s="10">
        <f t="shared" si="38"/>
        <v>4004.4</v>
      </c>
      <c r="N77" s="10">
        <f t="shared" si="38"/>
        <v>0</v>
      </c>
      <c r="O77" s="10">
        <f t="shared" si="38"/>
        <v>4076.9</v>
      </c>
      <c r="P77" s="10">
        <f t="shared" si="38"/>
        <v>0</v>
      </c>
      <c r="Q77" s="10">
        <f t="shared" si="38"/>
        <v>4076.9</v>
      </c>
      <c r="R77" s="10">
        <f t="shared" si="38"/>
        <v>0</v>
      </c>
    </row>
    <row r="78" spans="1:18" ht="18.75">
      <c r="A78" s="47" t="s">
        <v>191</v>
      </c>
      <c r="B78" s="15" t="s">
        <v>338</v>
      </c>
      <c r="C78" s="15" t="s">
        <v>133</v>
      </c>
      <c r="D78" s="15" t="s">
        <v>120</v>
      </c>
      <c r="E78" s="15" t="s">
        <v>59</v>
      </c>
      <c r="F78" s="15" t="s">
        <v>190</v>
      </c>
      <c r="G78" s="10">
        <f>H78+I78+J78</f>
        <v>3860.3</v>
      </c>
      <c r="H78" s="10"/>
      <c r="I78" s="10">
        <v>3860.3</v>
      </c>
      <c r="J78" s="10"/>
      <c r="K78" s="10">
        <f>L78+M78+N78</f>
        <v>4004.4</v>
      </c>
      <c r="L78" s="10"/>
      <c r="M78" s="10">
        <v>4004.4</v>
      </c>
      <c r="N78" s="10"/>
      <c r="O78" s="10">
        <f>P78+Q78+R78</f>
        <v>4076.9</v>
      </c>
      <c r="P78" s="100"/>
      <c r="Q78" s="100">
        <v>4076.9</v>
      </c>
      <c r="R78" s="100"/>
    </row>
    <row r="79" spans="1:18" ht="56.25">
      <c r="A79" s="47" t="s">
        <v>460</v>
      </c>
      <c r="B79" s="15" t="s">
        <v>338</v>
      </c>
      <c r="C79" s="15" t="s">
        <v>133</v>
      </c>
      <c r="D79" s="15" t="s">
        <v>120</v>
      </c>
      <c r="E79" s="15" t="s">
        <v>465</v>
      </c>
      <c r="F79" s="15"/>
      <c r="G79" s="10">
        <f>G80</f>
        <v>914.6</v>
      </c>
      <c r="H79" s="10">
        <f aca="true" t="shared" si="39" ref="H79:R79">H80</f>
        <v>0</v>
      </c>
      <c r="I79" s="10">
        <f t="shared" si="39"/>
        <v>914.6</v>
      </c>
      <c r="J79" s="10">
        <f t="shared" si="39"/>
        <v>0</v>
      </c>
      <c r="K79" s="10">
        <f t="shared" si="39"/>
        <v>914.6</v>
      </c>
      <c r="L79" s="10">
        <f t="shared" si="39"/>
        <v>0</v>
      </c>
      <c r="M79" s="10">
        <f t="shared" si="39"/>
        <v>914.6</v>
      </c>
      <c r="N79" s="10">
        <f t="shared" si="39"/>
        <v>0</v>
      </c>
      <c r="O79" s="10">
        <f t="shared" si="39"/>
        <v>914.6</v>
      </c>
      <c r="P79" s="10">
        <f t="shared" si="39"/>
        <v>0</v>
      </c>
      <c r="Q79" s="10">
        <f t="shared" si="39"/>
        <v>914.6</v>
      </c>
      <c r="R79" s="10">
        <f t="shared" si="39"/>
        <v>0</v>
      </c>
    </row>
    <row r="80" spans="1:18" ht="18.75">
      <c r="A80" s="47" t="s">
        <v>191</v>
      </c>
      <c r="B80" s="15" t="s">
        <v>338</v>
      </c>
      <c r="C80" s="15" t="s">
        <v>133</v>
      </c>
      <c r="D80" s="15" t="s">
        <v>120</v>
      </c>
      <c r="E80" s="15" t="s">
        <v>465</v>
      </c>
      <c r="F80" s="15" t="s">
        <v>190</v>
      </c>
      <c r="G80" s="10">
        <f>H80+I80+J80</f>
        <v>914.6</v>
      </c>
      <c r="H80" s="10"/>
      <c r="I80" s="10">
        <v>914.6</v>
      </c>
      <c r="J80" s="10"/>
      <c r="K80" s="10">
        <f>L80+M80+N80</f>
        <v>914.6</v>
      </c>
      <c r="L80" s="10"/>
      <c r="M80" s="10">
        <v>914.6</v>
      </c>
      <c r="N80" s="10"/>
      <c r="O80" s="10">
        <f>P80+Q80+R80</f>
        <v>914.6</v>
      </c>
      <c r="P80" s="100"/>
      <c r="Q80" s="100">
        <v>914.6</v>
      </c>
      <c r="R80" s="100"/>
    </row>
    <row r="81" spans="1:18" ht="37.5">
      <c r="A81" s="47" t="s">
        <v>204</v>
      </c>
      <c r="B81" s="15" t="s">
        <v>338</v>
      </c>
      <c r="C81" s="15" t="s">
        <v>133</v>
      </c>
      <c r="D81" s="15" t="s">
        <v>120</v>
      </c>
      <c r="E81" s="15" t="s">
        <v>269</v>
      </c>
      <c r="F81" s="15"/>
      <c r="G81" s="10">
        <f>G82</f>
        <v>7342.5</v>
      </c>
      <c r="H81" s="10">
        <f aca="true" t="shared" si="40" ref="H81:R81">H82</f>
        <v>0</v>
      </c>
      <c r="I81" s="10">
        <f t="shared" si="40"/>
        <v>7342.5</v>
      </c>
      <c r="J81" s="10">
        <f t="shared" si="40"/>
        <v>0</v>
      </c>
      <c r="K81" s="10">
        <f t="shared" si="40"/>
        <v>7424.200000000001</v>
      </c>
      <c r="L81" s="10">
        <f t="shared" si="40"/>
        <v>0</v>
      </c>
      <c r="M81" s="10">
        <f t="shared" si="40"/>
        <v>7424.200000000001</v>
      </c>
      <c r="N81" s="10">
        <f t="shared" si="40"/>
        <v>0</v>
      </c>
      <c r="O81" s="10">
        <f t="shared" si="40"/>
        <v>7536.700000000001</v>
      </c>
      <c r="P81" s="10">
        <f t="shared" si="40"/>
        <v>0</v>
      </c>
      <c r="Q81" s="10">
        <f t="shared" si="40"/>
        <v>7536.700000000001</v>
      </c>
      <c r="R81" s="10">
        <f t="shared" si="40"/>
        <v>0</v>
      </c>
    </row>
    <row r="82" spans="1:18" ht="18.75">
      <c r="A82" s="47" t="s">
        <v>60</v>
      </c>
      <c r="B82" s="15" t="s">
        <v>338</v>
      </c>
      <c r="C82" s="15" t="s">
        <v>133</v>
      </c>
      <c r="D82" s="15" t="s">
        <v>120</v>
      </c>
      <c r="E82" s="15" t="s">
        <v>270</v>
      </c>
      <c r="F82" s="15"/>
      <c r="G82" s="10">
        <f>G83+G85</f>
        <v>7342.5</v>
      </c>
      <c r="H82" s="10">
        <f aca="true" t="shared" si="41" ref="H82:R82">H83+H85</f>
        <v>0</v>
      </c>
      <c r="I82" s="10">
        <f t="shared" si="41"/>
        <v>7342.5</v>
      </c>
      <c r="J82" s="10">
        <f t="shared" si="41"/>
        <v>0</v>
      </c>
      <c r="K82" s="10">
        <f t="shared" si="41"/>
        <v>7424.200000000001</v>
      </c>
      <c r="L82" s="10">
        <f t="shared" si="41"/>
        <v>0</v>
      </c>
      <c r="M82" s="10">
        <f t="shared" si="41"/>
        <v>7424.200000000001</v>
      </c>
      <c r="N82" s="10">
        <f t="shared" si="41"/>
        <v>0</v>
      </c>
      <c r="O82" s="10">
        <f t="shared" si="41"/>
        <v>7536.700000000001</v>
      </c>
      <c r="P82" s="10">
        <f t="shared" si="41"/>
        <v>0</v>
      </c>
      <c r="Q82" s="10">
        <f t="shared" si="41"/>
        <v>7536.700000000001</v>
      </c>
      <c r="R82" s="10">
        <f t="shared" si="41"/>
        <v>0</v>
      </c>
    </row>
    <row r="83" spans="1:18" ht="18.75">
      <c r="A83" s="47" t="s">
        <v>192</v>
      </c>
      <c r="B83" s="15" t="s">
        <v>338</v>
      </c>
      <c r="C83" s="15" t="s">
        <v>133</v>
      </c>
      <c r="D83" s="15" t="s">
        <v>120</v>
      </c>
      <c r="E83" s="15" t="s">
        <v>271</v>
      </c>
      <c r="F83" s="15"/>
      <c r="G83" s="10">
        <f>G84</f>
        <v>5772.1</v>
      </c>
      <c r="H83" s="10">
        <f aca="true" t="shared" si="42" ref="H83:R83">H84</f>
        <v>0</v>
      </c>
      <c r="I83" s="10">
        <f t="shared" si="42"/>
        <v>5772.1</v>
      </c>
      <c r="J83" s="10">
        <f t="shared" si="42"/>
        <v>0</v>
      </c>
      <c r="K83" s="10">
        <f t="shared" si="42"/>
        <v>5853.8</v>
      </c>
      <c r="L83" s="10">
        <f t="shared" si="42"/>
        <v>0</v>
      </c>
      <c r="M83" s="10">
        <f t="shared" si="42"/>
        <v>5853.8</v>
      </c>
      <c r="N83" s="10">
        <f t="shared" si="42"/>
        <v>0</v>
      </c>
      <c r="O83" s="10">
        <f t="shared" si="42"/>
        <v>5966.3</v>
      </c>
      <c r="P83" s="10">
        <f t="shared" si="42"/>
        <v>0</v>
      </c>
      <c r="Q83" s="10">
        <f t="shared" si="42"/>
        <v>5966.3</v>
      </c>
      <c r="R83" s="10">
        <f t="shared" si="42"/>
        <v>0</v>
      </c>
    </row>
    <row r="84" spans="1:18" ht="18.75">
      <c r="A84" s="47" t="s">
        <v>191</v>
      </c>
      <c r="B84" s="15" t="s">
        <v>338</v>
      </c>
      <c r="C84" s="15" t="s">
        <v>133</v>
      </c>
      <c r="D84" s="15" t="s">
        <v>120</v>
      </c>
      <c r="E84" s="15" t="s">
        <v>271</v>
      </c>
      <c r="F84" s="15" t="s">
        <v>190</v>
      </c>
      <c r="G84" s="10">
        <f>H84+I84+J84</f>
        <v>5772.1</v>
      </c>
      <c r="H84" s="10"/>
      <c r="I84" s="10">
        <v>5772.1</v>
      </c>
      <c r="J84" s="10"/>
      <c r="K84" s="10">
        <f>L84+M84+N84</f>
        <v>5853.8</v>
      </c>
      <c r="L84" s="10"/>
      <c r="M84" s="10">
        <v>5853.8</v>
      </c>
      <c r="N84" s="10"/>
      <c r="O84" s="10">
        <f>P84+Q84+R84</f>
        <v>5966.3</v>
      </c>
      <c r="P84" s="100"/>
      <c r="Q84" s="100">
        <v>5966.3</v>
      </c>
      <c r="R84" s="100"/>
    </row>
    <row r="85" spans="1:18" ht="56.25">
      <c r="A85" s="47" t="s">
        <v>460</v>
      </c>
      <c r="B85" s="15" t="s">
        <v>338</v>
      </c>
      <c r="C85" s="15" t="s">
        <v>133</v>
      </c>
      <c r="D85" s="15" t="s">
        <v>120</v>
      </c>
      <c r="E85" s="15" t="s">
        <v>466</v>
      </c>
      <c r="F85" s="15"/>
      <c r="G85" s="10">
        <f>G86</f>
        <v>1570.4</v>
      </c>
      <c r="H85" s="10">
        <f aca="true" t="shared" si="43" ref="H85:R85">H86</f>
        <v>0</v>
      </c>
      <c r="I85" s="10">
        <f t="shared" si="43"/>
        <v>1570.4</v>
      </c>
      <c r="J85" s="10">
        <f t="shared" si="43"/>
        <v>0</v>
      </c>
      <c r="K85" s="10">
        <f t="shared" si="43"/>
        <v>1570.4</v>
      </c>
      <c r="L85" s="10">
        <f t="shared" si="43"/>
        <v>0</v>
      </c>
      <c r="M85" s="10">
        <f t="shared" si="43"/>
        <v>1570.4</v>
      </c>
      <c r="N85" s="10">
        <f t="shared" si="43"/>
        <v>0</v>
      </c>
      <c r="O85" s="10">
        <f t="shared" si="43"/>
        <v>1570.4</v>
      </c>
      <c r="P85" s="10">
        <f t="shared" si="43"/>
        <v>0</v>
      </c>
      <c r="Q85" s="10">
        <f t="shared" si="43"/>
        <v>1570.4</v>
      </c>
      <c r="R85" s="10">
        <f t="shared" si="43"/>
        <v>0</v>
      </c>
    </row>
    <row r="86" spans="1:18" ht="18.75">
      <c r="A86" s="47" t="s">
        <v>191</v>
      </c>
      <c r="B86" s="15" t="s">
        <v>338</v>
      </c>
      <c r="C86" s="15" t="s">
        <v>133</v>
      </c>
      <c r="D86" s="15" t="s">
        <v>120</v>
      </c>
      <c r="E86" s="15" t="s">
        <v>466</v>
      </c>
      <c r="F86" s="15" t="s">
        <v>190</v>
      </c>
      <c r="G86" s="10">
        <f>H86+I86+J86</f>
        <v>1570.4</v>
      </c>
      <c r="H86" s="10"/>
      <c r="I86" s="10">
        <v>1570.4</v>
      </c>
      <c r="J86" s="10">
        <v>0</v>
      </c>
      <c r="K86" s="10">
        <f>L86+M86+N86</f>
        <v>1570.4</v>
      </c>
      <c r="L86" s="10"/>
      <c r="M86" s="10">
        <v>1570.4</v>
      </c>
      <c r="N86" s="10"/>
      <c r="O86" s="10">
        <f>P86+Q86+R86</f>
        <v>1570.4</v>
      </c>
      <c r="P86" s="100"/>
      <c r="Q86" s="100">
        <v>1570.4</v>
      </c>
      <c r="R86" s="100"/>
    </row>
    <row r="87" spans="1:18" ht="37.5">
      <c r="A87" s="47" t="s">
        <v>193</v>
      </c>
      <c r="B87" s="15" t="s">
        <v>338</v>
      </c>
      <c r="C87" s="15" t="s">
        <v>133</v>
      </c>
      <c r="D87" s="15" t="s">
        <v>120</v>
      </c>
      <c r="E87" s="15" t="s">
        <v>272</v>
      </c>
      <c r="F87" s="15"/>
      <c r="G87" s="10">
        <f>G88</f>
        <v>15626.1</v>
      </c>
      <c r="H87" s="10">
        <f aca="true" t="shared" si="44" ref="H87:R87">H88</f>
        <v>1712.5</v>
      </c>
      <c r="I87" s="10">
        <f t="shared" si="44"/>
        <v>13913.6</v>
      </c>
      <c r="J87" s="10">
        <f t="shared" si="44"/>
        <v>0</v>
      </c>
      <c r="K87" s="10">
        <f t="shared" si="44"/>
        <v>16121.800000000001</v>
      </c>
      <c r="L87" s="10">
        <f t="shared" si="44"/>
        <v>1712.5</v>
      </c>
      <c r="M87" s="10">
        <f t="shared" si="44"/>
        <v>14409.300000000001</v>
      </c>
      <c r="N87" s="10">
        <f t="shared" si="44"/>
        <v>0</v>
      </c>
      <c r="O87" s="10">
        <f t="shared" si="44"/>
        <v>16327.900000000001</v>
      </c>
      <c r="P87" s="10">
        <f t="shared" si="44"/>
        <v>1712.5</v>
      </c>
      <c r="Q87" s="10">
        <f t="shared" si="44"/>
        <v>14615.400000000001</v>
      </c>
      <c r="R87" s="10">
        <f t="shared" si="44"/>
        <v>0</v>
      </c>
    </row>
    <row r="88" spans="1:18" ht="18.75">
      <c r="A88" s="47" t="s">
        <v>21</v>
      </c>
      <c r="B88" s="15" t="s">
        <v>338</v>
      </c>
      <c r="C88" s="15" t="s">
        <v>133</v>
      </c>
      <c r="D88" s="15" t="s">
        <v>120</v>
      </c>
      <c r="E88" s="15" t="s">
        <v>273</v>
      </c>
      <c r="F88" s="15"/>
      <c r="G88" s="10">
        <f>G89+G93+G95+G97</f>
        <v>15626.1</v>
      </c>
      <c r="H88" s="10">
        <f aca="true" t="shared" si="45" ref="H88:R88">H89+H93+H95+H97</f>
        <v>1712.5</v>
      </c>
      <c r="I88" s="10">
        <f t="shared" si="45"/>
        <v>13913.6</v>
      </c>
      <c r="J88" s="10">
        <f t="shared" si="45"/>
        <v>0</v>
      </c>
      <c r="K88" s="10">
        <f t="shared" si="45"/>
        <v>16121.800000000001</v>
      </c>
      <c r="L88" s="10">
        <f t="shared" si="45"/>
        <v>1712.5</v>
      </c>
      <c r="M88" s="10">
        <f t="shared" si="45"/>
        <v>14409.300000000001</v>
      </c>
      <c r="N88" s="10">
        <f t="shared" si="45"/>
        <v>0</v>
      </c>
      <c r="O88" s="10">
        <f t="shared" si="45"/>
        <v>16327.900000000001</v>
      </c>
      <c r="P88" s="10">
        <f t="shared" si="45"/>
        <v>1712.5</v>
      </c>
      <c r="Q88" s="10">
        <f t="shared" si="45"/>
        <v>14615.400000000001</v>
      </c>
      <c r="R88" s="10">
        <f t="shared" si="45"/>
        <v>0</v>
      </c>
    </row>
    <row r="89" spans="1:18" ht="18.75">
      <c r="A89" s="47" t="s">
        <v>135</v>
      </c>
      <c r="B89" s="15" t="s">
        <v>338</v>
      </c>
      <c r="C89" s="15" t="s">
        <v>133</v>
      </c>
      <c r="D89" s="15" t="s">
        <v>120</v>
      </c>
      <c r="E89" s="15" t="s">
        <v>274</v>
      </c>
      <c r="F89" s="15"/>
      <c r="G89" s="10">
        <f>G90+G91+G92</f>
        <v>11016</v>
      </c>
      <c r="H89" s="10">
        <f aca="true" t="shared" si="46" ref="H89:R89">H90+H91+H92</f>
        <v>0</v>
      </c>
      <c r="I89" s="10">
        <f t="shared" si="46"/>
        <v>11016</v>
      </c>
      <c r="J89" s="10">
        <f t="shared" si="46"/>
        <v>0</v>
      </c>
      <c r="K89" s="10">
        <f t="shared" si="46"/>
        <v>11511.7</v>
      </c>
      <c r="L89" s="10">
        <f t="shared" si="46"/>
        <v>0</v>
      </c>
      <c r="M89" s="10">
        <f t="shared" si="46"/>
        <v>11511.7</v>
      </c>
      <c r="N89" s="10">
        <f t="shared" si="46"/>
        <v>0</v>
      </c>
      <c r="O89" s="10">
        <f t="shared" si="46"/>
        <v>11717.800000000001</v>
      </c>
      <c r="P89" s="10">
        <f t="shared" si="46"/>
        <v>0</v>
      </c>
      <c r="Q89" s="10">
        <f t="shared" si="46"/>
        <v>11717.800000000001</v>
      </c>
      <c r="R89" s="10">
        <f t="shared" si="46"/>
        <v>0</v>
      </c>
    </row>
    <row r="90" spans="1:18" ht="18.75">
      <c r="A90" s="47" t="s">
        <v>179</v>
      </c>
      <c r="B90" s="15" t="s">
        <v>338</v>
      </c>
      <c r="C90" s="15" t="s">
        <v>133</v>
      </c>
      <c r="D90" s="15" t="s">
        <v>120</v>
      </c>
      <c r="E90" s="15" t="s">
        <v>274</v>
      </c>
      <c r="F90" s="15" t="s">
        <v>152</v>
      </c>
      <c r="G90" s="10">
        <f>H90+I90+J90</f>
        <v>9098.8</v>
      </c>
      <c r="H90" s="10"/>
      <c r="I90" s="10">
        <v>9098.8</v>
      </c>
      <c r="J90" s="10"/>
      <c r="K90" s="10">
        <f>L90+M90+N90</f>
        <v>9841.6</v>
      </c>
      <c r="L90" s="10"/>
      <c r="M90" s="10">
        <v>9841.6</v>
      </c>
      <c r="N90" s="10"/>
      <c r="O90" s="10">
        <f>P90+Q90+R90</f>
        <v>10047.7</v>
      </c>
      <c r="P90" s="100"/>
      <c r="Q90" s="100">
        <v>10047.7</v>
      </c>
      <c r="R90" s="100"/>
    </row>
    <row r="91" spans="1:18" ht="37.5">
      <c r="A91" s="47" t="s">
        <v>92</v>
      </c>
      <c r="B91" s="15" t="s">
        <v>338</v>
      </c>
      <c r="C91" s="15" t="s">
        <v>133</v>
      </c>
      <c r="D91" s="15" t="s">
        <v>120</v>
      </c>
      <c r="E91" s="15" t="s">
        <v>274</v>
      </c>
      <c r="F91" s="15" t="s">
        <v>177</v>
      </c>
      <c r="G91" s="10">
        <f>H91+I91+J91</f>
        <v>1892.2</v>
      </c>
      <c r="H91" s="10"/>
      <c r="I91" s="10">
        <v>1892.2</v>
      </c>
      <c r="J91" s="10"/>
      <c r="K91" s="10">
        <f>L91+M91+N91</f>
        <v>1645.1</v>
      </c>
      <c r="L91" s="10"/>
      <c r="M91" s="10">
        <v>1645.1</v>
      </c>
      <c r="N91" s="10"/>
      <c r="O91" s="10">
        <f>P91+Q91+R91</f>
        <v>1645.1</v>
      </c>
      <c r="P91" s="100"/>
      <c r="Q91" s="100">
        <v>1645.1</v>
      </c>
      <c r="R91" s="100"/>
    </row>
    <row r="92" spans="1:18" ht="18.75">
      <c r="A92" s="47" t="s">
        <v>175</v>
      </c>
      <c r="B92" s="15" t="s">
        <v>338</v>
      </c>
      <c r="C92" s="15" t="s">
        <v>133</v>
      </c>
      <c r="D92" s="15" t="s">
        <v>120</v>
      </c>
      <c r="E92" s="15" t="s">
        <v>274</v>
      </c>
      <c r="F92" s="15" t="s">
        <v>176</v>
      </c>
      <c r="G92" s="10">
        <f>H92+I92+J92</f>
        <v>25</v>
      </c>
      <c r="H92" s="10"/>
      <c r="I92" s="10">
        <v>25</v>
      </c>
      <c r="J92" s="10"/>
      <c r="K92" s="10">
        <f>L92+M92+N92</f>
        <v>25</v>
      </c>
      <c r="L92" s="10"/>
      <c r="M92" s="10">
        <v>25</v>
      </c>
      <c r="N92" s="10"/>
      <c r="O92" s="10">
        <f>P92+Q92+R92</f>
        <v>25</v>
      </c>
      <c r="P92" s="100"/>
      <c r="Q92" s="100">
        <v>25</v>
      </c>
      <c r="R92" s="100"/>
    </row>
    <row r="93" spans="1:18" ht="56.25">
      <c r="A93" s="47" t="s">
        <v>460</v>
      </c>
      <c r="B93" s="15" t="s">
        <v>338</v>
      </c>
      <c r="C93" s="15" t="s">
        <v>133</v>
      </c>
      <c r="D93" s="15" t="s">
        <v>120</v>
      </c>
      <c r="E93" s="15" t="s">
        <v>467</v>
      </c>
      <c r="F93" s="15"/>
      <c r="G93" s="10">
        <f>G94</f>
        <v>2803.4</v>
      </c>
      <c r="H93" s="10">
        <f aca="true" t="shared" si="47" ref="H93:R93">H94</f>
        <v>0</v>
      </c>
      <c r="I93" s="10">
        <f t="shared" si="47"/>
        <v>2803.4</v>
      </c>
      <c r="J93" s="10">
        <f t="shared" si="47"/>
        <v>0</v>
      </c>
      <c r="K93" s="10">
        <f t="shared" si="47"/>
        <v>2803.4</v>
      </c>
      <c r="L93" s="10">
        <f t="shared" si="47"/>
        <v>0</v>
      </c>
      <c r="M93" s="10">
        <f t="shared" si="47"/>
        <v>2803.4</v>
      </c>
      <c r="N93" s="10">
        <f t="shared" si="47"/>
        <v>0</v>
      </c>
      <c r="O93" s="10">
        <f t="shared" si="47"/>
        <v>2803.4</v>
      </c>
      <c r="P93" s="10">
        <f t="shared" si="47"/>
        <v>0</v>
      </c>
      <c r="Q93" s="10">
        <f t="shared" si="47"/>
        <v>2803.4</v>
      </c>
      <c r="R93" s="10">
        <f t="shared" si="47"/>
        <v>0</v>
      </c>
    </row>
    <row r="94" spans="1:18" ht="18.75">
      <c r="A94" s="47" t="s">
        <v>179</v>
      </c>
      <c r="B94" s="15" t="s">
        <v>338</v>
      </c>
      <c r="C94" s="15" t="s">
        <v>133</v>
      </c>
      <c r="D94" s="15" t="s">
        <v>120</v>
      </c>
      <c r="E94" s="15" t="s">
        <v>467</v>
      </c>
      <c r="F94" s="15" t="s">
        <v>152</v>
      </c>
      <c r="G94" s="10">
        <f>H94+I94+J94</f>
        <v>2803.4</v>
      </c>
      <c r="H94" s="10"/>
      <c r="I94" s="10">
        <v>2803.4</v>
      </c>
      <c r="J94" s="10"/>
      <c r="K94" s="10">
        <f>L94+M94+N94</f>
        <v>2803.4</v>
      </c>
      <c r="L94" s="10"/>
      <c r="M94" s="10">
        <v>2803.4</v>
      </c>
      <c r="N94" s="10"/>
      <c r="O94" s="10">
        <f>P94+Q94+R94</f>
        <v>2803.4</v>
      </c>
      <c r="P94" s="100"/>
      <c r="Q94" s="100">
        <v>2803.4</v>
      </c>
      <c r="R94" s="100"/>
    </row>
    <row r="95" spans="1:18" ht="18.75">
      <c r="A95" s="50" t="s">
        <v>435</v>
      </c>
      <c r="B95" s="15" t="s">
        <v>338</v>
      </c>
      <c r="C95" s="15" t="s">
        <v>133</v>
      </c>
      <c r="D95" s="15" t="s">
        <v>120</v>
      </c>
      <c r="E95" s="15" t="s">
        <v>434</v>
      </c>
      <c r="F95" s="15"/>
      <c r="G95" s="10">
        <f>G96</f>
        <v>340</v>
      </c>
      <c r="H95" s="10">
        <f aca="true" t="shared" si="48" ref="H95:R95">H96</f>
        <v>340</v>
      </c>
      <c r="I95" s="10">
        <f t="shared" si="48"/>
        <v>0</v>
      </c>
      <c r="J95" s="10">
        <f t="shared" si="48"/>
        <v>0</v>
      </c>
      <c r="K95" s="10">
        <f t="shared" si="48"/>
        <v>340</v>
      </c>
      <c r="L95" s="10">
        <f t="shared" si="48"/>
        <v>340</v>
      </c>
      <c r="M95" s="10">
        <f t="shared" si="48"/>
        <v>0</v>
      </c>
      <c r="N95" s="10">
        <f t="shared" si="48"/>
        <v>0</v>
      </c>
      <c r="O95" s="10">
        <f t="shared" si="48"/>
        <v>340</v>
      </c>
      <c r="P95" s="10">
        <f t="shared" si="48"/>
        <v>340</v>
      </c>
      <c r="Q95" s="10">
        <f t="shared" si="48"/>
        <v>0</v>
      </c>
      <c r="R95" s="10">
        <f t="shared" si="48"/>
        <v>0</v>
      </c>
    </row>
    <row r="96" spans="1:18" ht="37.5">
      <c r="A96" s="47" t="s">
        <v>92</v>
      </c>
      <c r="B96" s="15" t="s">
        <v>338</v>
      </c>
      <c r="C96" s="15" t="s">
        <v>133</v>
      </c>
      <c r="D96" s="15" t="s">
        <v>120</v>
      </c>
      <c r="E96" s="15" t="s">
        <v>434</v>
      </c>
      <c r="F96" s="15" t="s">
        <v>177</v>
      </c>
      <c r="G96" s="10">
        <f>H96+I96+J96</f>
        <v>340</v>
      </c>
      <c r="H96" s="10">
        <v>340</v>
      </c>
      <c r="I96" s="10"/>
      <c r="J96" s="10"/>
      <c r="K96" s="10">
        <f>L96+M96+N96</f>
        <v>340</v>
      </c>
      <c r="L96" s="10">
        <v>340</v>
      </c>
      <c r="M96" s="10"/>
      <c r="N96" s="10"/>
      <c r="O96" s="10">
        <f>+R96+Q96+P96</f>
        <v>340</v>
      </c>
      <c r="P96" s="18">
        <v>340</v>
      </c>
      <c r="Q96" s="18"/>
      <c r="R96" s="18"/>
    </row>
    <row r="97" spans="1:18" ht="37.5">
      <c r="A97" s="47" t="s">
        <v>510</v>
      </c>
      <c r="B97" s="15" t="s">
        <v>338</v>
      </c>
      <c r="C97" s="15" t="s">
        <v>133</v>
      </c>
      <c r="D97" s="15" t="s">
        <v>120</v>
      </c>
      <c r="E97" s="15" t="s">
        <v>522</v>
      </c>
      <c r="F97" s="15"/>
      <c r="G97" s="10">
        <f>G98</f>
        <v>1466.7</v>
      </c>
      <c r="H97" s="10">
        <f aca="true" t="shared" si="49" ref="H97:R97">H98</f>
        <v>1372.5</v>
      </c>
      <c r="I97" s="10">
        <f t="shared" si="49"/>
        <v>94.2</v>
      </c>
      <c r="J97" s="10">
        <f t="shared" si="49"/>
        <v>0</v>
      </c>
      <c r="K97" s="10">
        <f t="shared" si="49"/>
        <v>1466.7</v>
      </c>
      <c r="L97" s="10">
        <f t="shared" si="49"/>
        <v>1372.5</v>
      </c>
      <c r="M97" s="10">
        <f t="shared" si="49"/>
        <v>94.2</v>
      </c>
      <c r="N97" s="10">
        <f t="shared" si="49"/>
        <v>0</v>
      </c>
      <c r="O97" s="10">
        <f t="shared" si="49"/>
        <v>1466.7</v>
      </c>
      <c r="P97" s="10">
        <f t="shared" si="49"/>
        <v>1372.5</v>
      </c>
      <c r="Q97" s="10">
        <f t="shared" si="49"/>
        <v>94.2</v>
      </c>
      <c r="R97" s="10">
        <f t="shared" si="49"/>
        <v>0</v>
      </c>
    </row>
    <row r="98" spans="1:18" ht="37.5">
      <c r="A98" s="47" t="s">
        <v>92</v>
      </c>
      <c r="B98" s="15" t="s">
        <v>338</v>
      </c>
      <c r="C98" s="15" t="s">
        <v>133</v>
      </c>
      <c r="D98" s="15" t="s">
        <v>120</v>
      </c>
      <c r="E98" s="15" t="s">
        <v>523</v>
      </c>
      <c r="F98" s="15" t="s">
        <v>177</v>
      </c>
      <c r="G98" s="10">
        <f>H98+I98+J98</f>
        <v>1466.7</v>
      </c>
      <c r="H98" s="10">
        <v>1372.5</v>
      </c>
      <c r="I98" s="10">
        <v>94.2</v>
      </c>
      <c r="J98" s="10"/>
      <c r="K98" s="10">
        <f>L98+M98+N98</f>
        <v>1466.7</v>
      </c>
      <c r="L98" s="119">
        <v>1372.5</v>
      </c>
      <c r="M98" s="10">
        <v>94.2</v>
      </c>
      <c r="N98" s="10"/>
      <c r="O98" s="10">
        <f>P98+Q98+R98</f>
        <v>1466.7</v>
      </c>
      <c r="P98" s="105">
        <v>1372.5</v>
      </c>
      <c r="Q98" s="105">
        <v>94.2</v>
      </c>
      <c r="R98" s="105"/>
    </row>
    <row r="99" spans="1:18" ht="37.5">
      <c r="A99" s="47" t="s">
        <v>419</v>
      </c>
      <c r="B99" s="15" t="s">
        <v>338</v>
      </c>
      <c r="C99" s="15" t="s">
        <v>133</v>
      </c>
      <c r="D99" s="15" t="s">
        <v>120</v>
      </c>
      <c r="E99" s="15" t="s">
        <v>275</v>
      </c>
      <c r="F99" s="15"/>
      <c r="G99" s="10">
        <f>G100</f>
        <v>3741.6</v>
      </c>
      <c r="H99" s="10">
        <f aca="true" t="shared" si="50" ref="H99:R99">H100</f>
        <v>0</v>
      </c>
      <c r="I99" s="10">
        <f t="shared" si="50"/>
        <v>3741.6</v>
      </c>
      <c r="J99" s="10">
        <f t="shared" si="50"/>
        <v>0</v>
      </c>
      <c r="K99" s="10">
        <f t="shared" si="50"/>
        <v>3451.1</v>
      </c>
      <c r="L99" s="10">
        <f t="shared" si="50"/>
        <v>0</v>
      </c>
      <c r="M99" s="10">
        <f t="shared" si="50"/>
        <v>3451.1</v>
      </c>
      <c r="N99" s="10">
        <f t="shared" si="50"/>
        <v>0</v>
      </c>
      <c r="O99" s="10">
        <f t="shared" si="50"/>
        <v>3505</v>
      </c>
      <c r="P99" s="10">
        <f t="shared" si="50"/>
        <v>0</v>
      </c>
      <c r="Q99" s="10">
        <f t="shared" si="50"/>
        <v>3505</v>
      </c>
      <c r="R99" s="10">
        <f t="shared" si="50"/>
        <v>0</v>
      </c>
    </row>
    <row r="100" spans="1:18" ht="37.5">
      <c r="A100" s="47" t="s">
        <v>377</v>
      </c>
      <c r="B100" s="15" t="s">
        <v>338</v>
      </c>
      <c r="C100" s="15" t="s">
        <v>133</v>
      </c>
      <c r="D100" s="15" t="s">
        <v>120</v>
      </c>
      <c r="E100" s="15" t="s">
        <v>276</v>
      </c>
      <c r="F100" s="15"/>
      <c r="G100" s="10">
        <f>G101+G103</f>
        <v>3741.6</v>
      </c>
      <c r="H100" s="10">
        <f aca="true" t="shared" si="51" ref="H100:R100">H101+H103</f>
        <v>0</v>
      </c>
      <c r="I100" s="10">
        <f t="shared" si="51"/>
        <v>3741.6</v>
      </c>
      <c r="J100" s="10">
        <f t="shared" si="51"/>
        <v>0</v>
      </c>
      <c r="K100" s="10">
        <f t="shared" si="51"/>
        <v>3451.1</v>
      </c>
      <c r="L100" s="10">
        <f t="shared" si="51"/>
        <v>0</v>
      </c>
      <c r="M100" s="10">
        <f t="shared" si="51"/>
        <v>3451.1</v>
      </c>
      <c r="N100" s="10">
        <f t="shared" si="51"/>
        <v>0</v>
      </c>
      <c r="O100" s="10">
        <f t="shared" si="51"/>
        <v>3505</v>
      </c>
      <c r="P100" s="10">
        <f t="shared" si="51"/>
        <v>0</v>
      </c>
      <c r="Q100" s="10">
        <f t="shared" si="51"/>
        <v>3505</v>
      </c>
      <c r="R100" s="10">
        <f t="shared" si="51"/>
        <v>0</v>
      </c>
    </row>
    <row r="101" spans="1:18" ht="18.75">
      <c r="A101" s="47" t="s">
        <v>376</v>
      </c>
      <c r="B101" s="15" t="s">
        <v>338</v>
      </c>
      <c r="C101" s="15" t="s">
        <v>133</v>
      </c>
      <c r="D101" s="15" t="s">
        <v>120</v>
      </c>
      <c r="E101" s="15" t="s">
        <v>375</v>
      </c>
      <c r="F101" s="15"/>
      <c r="G101" s="10">
        <f>G102</f>
        <v>3131.1</v>
      </c>
      <c r="H101" s="10">
        <f aca="true" t="shared" si="52" ref="H101:R101">H102</f>
        <v>0</v>
      </c>
      <c r="I101" s="10">
        <f t="shared" si="52"/>
        <v>3131.1</v>
      </c>
      <c r="J101" s="10">
        <f t="shared" si="52"/>
        <v>0</v>
      </c>
      <c r="K101" s="10">
        <f t="shared" si="52"/>
        <v>2840.6</v>
      </c>
      <c r="L101" s="10">
        <f t="shared" si="52"/>
        <v>0</v>
      </c>
      <c r="M101" s="10">
        <f t="shared" si="52"/>
        <v>2840.6</v>
      </c>
      <c r="N101" s="10">
        <f t="shared" si="52"/>
        <v>0</v>
      </c>
      <c r="O101" s="10">
        <f t="shared" si="52"/>
        <v>2894.5</v>
      </c>
      <c r="P101" s="10">
        <f t="shared" si="52"/>
        <v>0</v>
      </c>
      <c r="Q101" s="10">
        <f t="shared" si="52"/>
        <v>2894.5</v>
      </c>
      <c r="R101" s="10">
        <f t="shared" si="52"/>
        <v>0</v>
      </c>
    </row>
    <row r="102" spans="1:18" ht="18.75">
      <c r="A102" s="47" t="s">
        <v>191</v>
      </c>
      <c r="B102" s="15" t="s">
        <v>338</v>
      </c>
      <c r="C102" s="15" t="s">
        <v>133</v>
      </c>
      <c r="D102" s="15" t="s">
        <v>120</v>
      </c>
      <c r="E102" s="15" t="s">
        <v>375</v>
      </c>
      <c r="F102" s="15" t="s">
        <v>190</v>
      </c>
      <c r="G102" s="10">
        <f>H102+I102+J102</f>
        <v>3131.1</v>
      </c>
      <c r="H102" s="10"/>
      <c r="I102" s="10">
        <v>3131.1</v>
      </c>
      <c r="J102" s="10"/>
      <c r="K102" s="10">
        <f>L102+M102+N102</f>
        <v>2840.6</v>
      </c>
      <c r="L102" s="10"/>
      <c r="M102" s="10">
        <v>2840.6</v>
      </c>
      <c r="N102" s="10"/>
      <c r="O102" s="10">
        <f>P102+Q102+R102</f>
        <v>2894.5</v>
      </c>
      <c r="P102" s="100"/>
      <c r="Q102" s="100">
        <v>2894.5</v>
      </c>
      <c r="R102" s="100"/>
    </row>
    <row r="103" spans="1:18" ht="56.25">
      <c r="A103" s="47" t="s">
        <v>460</v>
      </c>
      <c r="B103" s="15" t="s">
        <v>338</v>
      </c>
      <c r="C103" s="15" t="s">
        <v>133</v>
      </c>
      <c r="D103" s="15" t="s">
        <v>120</v>
      </c>
      <c r="E103" s="15" t="s">
        <v>468</v>
      </c>
      <c r="F103" s="15"/>
      <c r="G103" s="10">
        <f>G104</f>
        <v>610.5</v>
      </c>
      <c r="H103" s="10">
        <f aca="true" t="shared" si="53" ref="H103:R103">H104</f>
        <v>0</v>
      </c>
      <c r="I103" s="10">
        <f t="shared" si="53"/>
        <v>610.5</v>
      </c>
      <c r="J103" s="10">
        <f t="shared" si="53"/>
        <v>0</v>
      </c>
      <c r="K103" s="10">
        <f t="shared" si="53"/>
        <v>610.5</v>
      </c>
      <c r="L103" s="10">
        <f t="shared" si="53"/>
        <v>0</v>
      </c>
      <c r="M103" s="10">
        <f t="shared" si="53"/>
        <v>610.5</v>
      </c>
      <c r="N103" s="10">
        <f t="shared" si="53"/>
        <v>0</v>
      </c>
      <c r="O103" s="10">
        <f t="shared" si="53"/>
        <v>610.5</v>
      </c>
      <c r="P103" s="10">
        <f t="shared" si="53"/>
        <v>0</v>
      </c>
      <c r="Q103" s="10">
        <f t="shared" si="53"/>
        <v>610.5</v>
      </c>
      <c r="R103" s="10">
        <f t="shared" si="53"/>
        <v>0</v>
      </c>
    </row>
    <row r="104" spans="1:18" ht="18.75">
      <c r="A104" s="47" t="s">
        <v>191</v>
      </c>
      <c r="B104" s="15" t="s">
        <v>338</v>
      </c>
      <c r="C104" s="15" t="s">
        <v>133</v>
      </c>
      <c r="D104" s="15" t="s">
        <v>120</v>
      </c>
      <c r="E104" s="15" t="s">
        <v>468</v>
      </c>
      <c r="F104" s="15" t="s">
        <v>190</v>
      </c>
      <c r="G104" s="10">
        <f>H104+I104+J104</f>
        <v>610.5</v>
      </c>
      <c r="H104" s="10"/>
      <c r="I104" s="10">
        <v>610.5</v>
      </c>
      <c r="J104" s="10"/>
      <c r="K104" s="10">
        <f>L104+M104+N104</f>
        <v>610.5</v>
      </c>
      <c r="L104" s="10"/>
      <c r="M104" s="10">
        <v>610.5</v>
      </c>
      <c r="N104" s="10"/>
      <c r="O104" s="10">
        <f>P104+Q104+R104</f>
        <v>610.5</v>
      </c>
      <c r="P104" s="100"/>
      <c r="Q104" s="100">
        <v>610.5</v>
      </c>
      <c r="R104" s="100"/>
    </row>
    <row r="105" spans="1:18" ht="18.75">
      <c r="A105" s="47" t="s">
        <v>161</v>
      </c>
      <c r="B105" s="15" t="s">
        <v>338</v>
      </c>
      <c r="C105" s="15" t="s">
        <v>133</v>
      </c>
      <c r="D105" s="15" t="s">
        <v>121</v>
      </c>
      <c r="E105" s="15"/>
      <c r="F105" s="15"/>
      <c r="G105" s="10">
        <f>G106+G114</f>
        <v>1151.7</v>
      </c>
      <c r="H105" s="10">
        <f aca="true" t="shared" si="54" ref="H105:R105">H106+H114</f>
        <v>0</v>
      </c>
      <c r="I105" s="10">
        <f t="shared" si="54"/>
        <v>1151.7</v>
      </c>
      <c r="J105" s="10">
        <f t="shared" si="54"/>
        <v>0</v>
      </c>
      <c r="K105" s="10">
        <f t="shared" si="54"/>
        <v>1151.7</v>
      </c>
      <c r="L105" s="10">
        <f t="shared" si="54"/>
        <v>0</v>
      </c>
      <c r="M105" s="10">
        <f t="shared" si="54"/>
        <v>1151.7</v>
      </c>
      <c r="N105" s="10">
        <f t="shared" si="54"/>
        <v>0</v>
      </c>
      <c r="O105" s="10">
        <f t="shared" si="54"/>
        <v>1151.7</v>
      </c>
      <c r="P105" s="10">
        <f t="shared" si="54"/>
        <v>0</v>
      </c>
      <c r="Q105" s="10">
        <f t="shared" si="54"/>
        <v>1151.7</v>
      </c>
      <c r="R105" s="10">
        <f t="shared" si="54"/>
        <v>0</v>
      </c>
    </row>
    <row r="106" spans="1:18" ht="37.5">
      <c r="A106" s="47" t="s">
        <v>641</v>
      </c>
      <c r="B106" s="15" t="s">
        <v>338</v>
      </c>
      <c r="C106" s="15" t="s">
        <v>133</v>
      </c>
      <c r="D106" s="15" t="s">
        <v>121</v>
      </c>
      <c r="E106" s="15" t="s">
        <v>265</v>
      </c>
      <c r="F106" s="15"/>
      <c r="G106" s="10">
        <f>G107</f>
        <v>1144.7</v>
      </c>
      <c r="H106" s="10">
        <f aca="true" t="shared" si="55" ref="H106:R107">H107</f>
        <v>0</v>
      </c>
      <c r="I106" s="10">
        <f t="shared" si="55"/>
        <v>1144.7</v>
      </c>
      <c r="J106" s="10">
        <f t="shared" si="55"/>
        <v>0</v>
      </c>
      <c r="K106" s="10">
        <f t="shared" si="55"/>
        <v>1144.7</v>
      </c>
      <c r="L106" s="10">
        <f t="shared" si="55"/>
        <v>0</v>
      </c>
      <c r="M106" s="10">
        <f t="shared" si="55"/>
        <v>1144.7</v>
      </c>
      <c r="N106" s="10">
        <f t="shared" si="55"/>
        <v>0</v>
      </c>
      <c r="O106" s="10">
        <f t="shared" si="55"/>
        <v>1144.7</v>
      </c>
      <c r="P106" s="10">
        <f t="shared" si="55"/>
        <v>0</v>
      </c>
      <c r="Q106" s="10">
        <f t="shared" si="55"/>
        <v>1144.7</v>
      </c>
      <c r="R106" s="10">
        <f t="shared" si="55"/>
        <v>0</v>
      </c>
    </row>
    <row r="107" spans="1:18" ht="37.5">
      <c r="A107" s="47" t="s">
        <v>225</v>
      </c>
      <c r="B107" s="15" t="s">
        <v>338</v>
      </c>
      <c r="C107" s="15" t="s">
        <v>133</v>
      </c>
      <c r="D107" s="15" t="s">
        <v>121</v>
      </c>
      <c r="E107" s="15" t="s">
        <v>372</v>
      </c>
      <c r="F107" s="15"/>
      <c r="G107" s="10">
        <f>G108</f>
        <v>1144.7</v>
      </c>
      <c r="H107" s="10">
        <f t="shared" si="55"/>
        <v>0</v>
      </c>
      <c r="I107" s="10">
        <f t="shared" si="55"/>
        <v>1144.7</v>
      </c>
      <c r="J107" s="10">
        <f t="shared" si="55"/>
        <v>0</v>
      </c>
      <c r="K107" s="10">
        <f t="shared" si="55"/>
        <v>1144.7</v>
      </c>
      <c r="L107" s="10">
        <f t="shared" si="55"/>
        <v>0</v>
      </c>
      <c r="M107" s="10">
        <f t="shared" si="55"/>
        <v>1144.7</v>
      </c>
      <c r="N107" s="10">
        <f t="shared" si="55"/>
        <v>0</v>
      </c>
      <c r="O107" s="10">
        <f t="shared" si="55"/>
        <v>1144.7</v>
      </c>
      <c r="P107" s="10">
        <f t="shared" si="55"/>
        <v>0</v>
      </c>
      <c r="Q107" s="10">
        <f t="shared" si="55"/>
        <v>1144.7</v>
      </c>
      <c r="R107" s="10">
        <f t="shared" si="55"/>
        <v>0</v>
      </c>
    </row>
    <row r="108" spans="1:18" ht="42.75" customHeight="1">
      <c r="A108" s="47" t="s">
        <v>337</v>
      </c>
      <c r="B108" s="15" t="s">
        <v>338</v>
      </c>
      <c r="C108" s="15" t="s">
        <v>133</v>
      </c>
      <c r="D108" s="15" t="s">
        <v>121</v>
      </c>
      <c r="E108" s="15" t="s">
        <v>373</v>
      </c>
      <c r="F108" s="15"/>
      <c r="G108" s="10">
        <f>G109+G112</f>
        <v>1144.7</v>
      </c>
      <c r="H108" s="10">
        <f aca="true" t="shared" si="56" ref="H108:R108">H109+H112</f>
        <v>0</v>
      </c>
      <c r="I108" s="10">
        <f t="shared" si="56"/>
        <v>1144.7</v>
      </c>
      <c r="J108" s="10">
        <f t="shared" si="56"/>
        <v>0</v>
      </c>
      <c r="K108" s="10">
        <f t="shared" si="56"/>
        <v>1144.7</v>
      </c>
      <c r="L108" s="10">
        <f t="shared" si="56"/>
        <v>0</v>
      </c>
      <c r="M108" s="10">
        <f t="shared" si="56"/>
        <v>1144.7</v>
      </c>
      <c r="N108" s="10">
        <f t="shared" si="56"/>
        <v>0</v>
      </c>
      <c r="O108" s="10">
        <f t="shared" si="56"/>
        <v>1144.7</v>
      </c>
      <c r="P108" s="10">
        <f t="shared" si="56"/>
        <v>0</v>
      </c>
      <c r="Q108" s="10">
        <f t="shared" si="56"/>
        <v>1144.7</v>
      </c>
      <c r="R108" s="10">
        <f t="shared" si="56"/>
        <v>0</v>
      </c>
    </row>
    <row r="109" spans="1:18" ht="18.75">
      <c r="A109" s="47" t="s">
        <v>189</v>
      </c>
      <c r="B109" s="15" t="s">
        <v>338</v>
      </c>
      <c r="C109" s="15" t="s">
        <v>133</v>
      </c>
      <c r="D109" s="15" t="s">
        <v>121</v>
      </c>
      <c r="E109" s="15" t="s">
        <v>374</v>
      </c>
      <c r="F109" s="15"/>
      <c r="G109" s="10">
        <f>G110+G111</f>
        <v>890.2</v>
      </c>
      <c r="H109" s="10">
        <f aca="true" t="shared" si="57" ref="H109:R109">H110+H111</f>
        <v>0</v>
      </c>
      <c r="I109" s="10">
        <f t="shared" si="57"/>
        <v>890.2</v>
      </c>
      <c r="J109" s="10">
        <f t="shared" si="57"/>
        <v>0</v>
      </c>
      <c r="K109" s="10">
        <f t="shared" si="57"/>
        <v>890.2</v>
      </c>
      <c r="L109" s="10">
        <f t="shared" si="57"/>
        <v>0</v>
      </c>
      <c r="M109" s="10">
        <f t="shared" si="57"/>
        <v>890.2</v>
      </c>
      <c r="N109" s="10">
        <f t="shared" si="57"/>
        <v>0</v>
      </c>
      <c r="O109" s="10">
        <f t="shared" si="57"/>
        <v>890.2</v>
      </c>
      <c r="P109" s="10">
        <f t="shared" si="57"/>
        <v>0</v>
      </c>
      <c r="Q109" s="10">
        <f t="shared" si="57"/>
        <v>890.2</v>
      </c>
      <c r="R109" s="10">
        <f t="shared" si="57"/>
        <v>0</v>
      </c>
    </row>
    <row r="110" spans="1:18" ht="27.75" customHeight="1">
      <c r="A110" s="47" t="s">
        <v>173</v>
      </c>
      <c r="B110" s="15" t="s">
        <v>338</v>
      </c>
      <c r="C110" s="15" t="s">
        <v>133</v>
      </c>
      <c r="D110" s="15" t="s">
        <v>121</v>
      </c>
      <c r="E110" s="15" t="s">
        <v>374</v>
      </c>
      <c r="F110" s="15" t="s">
        <v>174</v>
      </c>
      <c r="G110" s="10">
        <f>H110+I110+J110</f>
        <v>824.5</v>
      </c>
      <c r="H110" s="10"/>
      <c r="I110" s="10">
        <v>824.5</v>
      </c>
      <c r="J110" s="10"/>
      <c r="K110" s="10">
        <f>L110+M110+N110</f>
        <v>824.5</v>
      </c>
      <c r="L110" s="10"/>
      <c r="M110" s="10">
        <v>824.5</v>
      </c>
      <c r="N110" s="10"/>
      <c r="O110" s="10">
        <f>P110+Q110+R110</f>
        <v>824.5</v>
      </c>
      <c r="P110" s="100"/>
      <c r="Q110" s="10">
        <v>824.5</v>
      </c>
      <c r="R110" s="100"/>
    </row>
    <row r="111" spans="1:18" ht="37.5">
      <c r="A111" s="47" t="s">
        <v>92</v>
      </c>
      <c r="B111" s="15" t="s">
        <v>338</v>
      </c>
      <c r="C111" s="15" t="s">
        <v>133</v>
      </c>
      <c r="D111" s="15" t="s">
        <v>121</v>
      </c>
      <c r="E111" s="15" t="s">
        <v>374</v>
      </c>
      <c r="F111" s="15" t="s">
        <v>177</v>
      </c>
      <c r="G111" s="10">
        <f>H111+I111+J111</f>
        <v>65.7</v>
      </c>
      <c r="H111" s="10"/>
      <c r="I111" s="10">
        <v>65.7</v>
      </c>
      <c r="J111" s="10"/>
      <c r="K111" s="10">
        <f>L111+M111+N111</f>
        <v>65.7</v>
      </c>
      <c r="L111" s="10"/>
      <c r="M111" s="10">
        <v>65.7</v>
      </c>
      <c r="N111" s="10"/>
      <c r="O111" s="10">
        <f>P111+Q111+R111</f>
        <v>65.7</v>
      </c>
      <c r="P111" s="100"/>
      <c r="Q111" s="10">
        <v>65.7</v>
      </c>
      <c r="R111" s="100"/>
    </row>
    <row r="112" spans="1:18" ht="56.25">
      <c r="A112" s="47" t="s">
        <v>460</v>
      </c>
      <c r="B112" s="15" t="s">
        <v>338</v>
      </c>
      <c r="C112" s="15" t="s">
        <v>133</v>
      </c>
      <c r="D112" s="15" t="s">
        <v>121</v>
      </c>
      <c r="E112" s="15" t="s">
        <v>472</v>
      </c>
      <c r="F112" s="15"/>
      <c r="G112" s="10">
        <f>G113</f>
        <v>254.5</v>
      </c>
      <c r="H112" s="10">
        <f aca="true" t="shared" si="58" ref="H112:R112">H113</f>
        <v>0</v>
      </c>
      <c r="I112" s="10">
        <f t="shared" si="58"/>
        <v>254.5</v>
      </c>
      <c r="J112" s="10">
        <f t="shared" si="58"/>
        <v>0</v>
      </c>
      <c r="K112" s="10">
        <f t="shared" si="58"/>
        <v>254.5</v>
      </c>
      <c r="L112" s="10">
        <f t="shared" si="58"/>
        <v>0</v>
      </c>
      <c r="M112" s="10">
        <f t="shared" si="58"/>
        <v>254.5</v>
      </c>
      <c r="N112" s="10">
        <f t="shared" si="58"/>
        <v>0</v>
      </c>
      <c r="O112" s="10">
        <f t="shared" si="58"/>
        <v>254.5</v>
      </c>
      <c r="P112" s="10">
        <f t="shared" si="58"/>
        <v>0</v>
      </c>
      <c r="Q112" s="10">
        <f t="shared" si="58"/>
        <v>254.5</v>
      </c>
      <c r="R112" s="10">
        <f t="shared" si="58"/>
        <v>0</v>
      </c>
    </row>
    <row r="113" spans="1:18" ht="25.5" customHeight="1">
      <c r="A113" s="47" t="s">
        <v>173</v>
      </c>
      <c r="B113" s="15" t="s">
        <v>338</v>
      </c>
      <c r="C113" s="15" t="s">
        <v>133</v>
      </c>
      <c r="D113" s="15" t="s">
        <v>121</v>
      </c>
      <c r="E113" s="15" t="s">
        <v>472</v>
      </c>
      <c r="F113" s="15" t="s">
        <v>174</v>
      </c>
      <c r="G113" s="10">
        <f>H113+I113+J113</f>
        <v>254.5</v>
      </c>
      <c r="H113" s="10"/>
      <c r="I113" s="10">
        <v>254.5</v>
      </c>
      <c r="J113" s="10"/>
      <c r="K113" s="10">
        <f>L113+M113+N113</f>
        <v>254.5</v>
      </c>
      <c r="L113" s="10"/>
      <c r="M113" s="10">
        <v>254.5</v>
      </c>
      <c r="N113" s="10"/>
      <c r="O113" s="10">
        <f>P113+Q113+R113</f>
        <v>254.5</v>
      </c>
      <c r="P113" s="100"/>
      <c r="Q113" s="100">
        <v>254.5</v>
      </c>
      <c r="R113" s="100"/>
    </row>
    <row r="114" spans="1:18" ht="56.25">
      <c r="A114" s="47" t="s">
        <v>545</v>
      </c>
      <c r="B114" s="15" t="s">
        <v>338</v>
      </c>
      <c r="C114" s="15" t="s">
        <v>133</v>
      </c>
      <c r="D114" s="15" t="s">
        <v>121</v>
      </c>
      <c r="E114" s="15" t="s">
        <v>248</v>
      </c>
      <c r="F114" s="15"/>
      <c r="G114" s="10">
        <f>G115</f>
        <v>7</v>
      </c>
      <c r="H114" s="10">
        <f aca="true" t="shared" si="59" ref="H114:Q117">H115</f>
        <v>0</v>
      </c>
      <c r="I114" s="10">
        <f t="shared" si="59"/>
        <v>7</v>
      </c>
      <c r="J114" s="10">
        <f t="shared" si="59"/>
        <v>0</v>
      </c>
      <c r="K114" s="10">
        <f t="shared" si="59"/>
        <v>7</v>
      </c>
      <c r="L114" s="10">
        <f t="shared" si="59"/>
        <v>0</v>
      </c>
      <c r="M114" s="10">
        <f t="shared" si="59"/>
        <v>7</v>
      </c>
      <c r="N114" s="10">
        <f t="shared" si="59"/>
        <v>0</v>
      </c>
      <c r="O114" s="10">
        <f t="shared" si="59"/>
        <v>7</v>
      </c>
      <c r="P114" s="10">
        <f t="shared" si="59"/>
        <v>0</v>
      </c>
      <c r="Q114" s="10">
        <f t="shared" si="59"/>
        <v>7</v>
      </c>
      <c r="R114" s="10">
        <f>R115</f>
        <v>0</v>
      </c>
    </row>
    <row r="115" spans="1:18" ht="56.25">
      <c r="A115" s="47" t="s">
        <v>364</v>
      </c>
      <c r="B115" s="15" t="s">
        <v>338</v>
      </c>
      <c r="C115" s="15" t="s">
        <v>133</v>
      </c>
      <c r="D115" s="15" t="s">
        <v>121</v>
      </c>
      <c r="E115" s="15" t="s">
        <v>65</v>
      </c>
      <c r="F115" s="15"/>
      <c r="G115" s="10">
        <f>G116</f>
        <v>7</v>
      </c>
      <c r="H115" s="10">
        <f t="shared" si="59"/>
        <v>0</v>
      </c>
      <c r="I115" s="10">
        <f t="shared" si="59"/>
        <v>7</v>
      </c>
      <c r="J115" s="10">
        <f t="shared" si="59"/>
        <v>0</v>
      </c>
      <c r="K115" s="10">
        <f t="shared" si="59"/>
        <v>7</v>
      </c>
      <c r="L115" s="10">
        <f t="shared" si="59"/>
        <v>0</v>
      </c>
      <c r="M115" s="10">
        <f t="shared" si="59"/>
        <v>7</v>
      </c>
      <c r="N115" s="10">
        <f t="shared" si="59"/>
        <v>0</v>
      </c>
      <c r="O115" s="10">
        <f t="shared" si="59"/>
        <v>7</v>
      </c>
      <c r="P115" s="10">
        <f t="shared" si="59"/>
        <v>0</v>
      </c>
      <c r="Q115" s="10">
        <f t="shared" si="59"/>
        <v>7</v>
      </c>
      <c r="R115" s="10">
        <f>R116</f>
        <v>0</v>
      </c>
    </row>
    <row r="116" spans="1:18" ht="56.25">
      <c r="A116" s="47" t="s">
        <v>323</v>
      </c>
      <c r="B116" s="15" t="s">
        <v>338</v>
      </c>
      <c r="C116" s="15" t="s">
        <v>133</v>
      </c>
      <c r="D116" s="15" t="s">
        <v>121</v>
      </c>
      <c r="E116" s="15" t="s">
        <v>544</v>
      </c>
      <c r="F116" s="15"/>
      <c r="G116" s="10">
        <f>G117</f>
        <v>7</v>
      </c>
      <c r="H116" s="10">
        <f t="shared" si="59"/>
        <v>0</v>
      </c>
      <c r="I116" s="10">
        <f t="shared" si="59"/>
        <v>7</v>
      </c>
      <c r="J116" s="10">
        <f t="shared" si="59"/>
        <v>0</v>
      </c>
      <c r="K116" s="10">
        <f t="shared" si="59"/>
        <v>7</v>
      </c>
      <c r="L116" s="10">
        <f t="shared" si="59"/>
        <v>0</v>
      </c>
      <c r="M116" s="10">
        <f t="shared" si="59"/>
        <v>7</v>
      </c>
      <c r="N116" s="10">
        <f t="shared" si="59"/>
        <v>0</v>
      </c>
      <c r="O116" s="10">
        <f t="shared" si="59"/>
        <v>7</v>
      </c>
      <c r="P116" s="10">
        <f t="shared" si="59"/>
        <v>0</v>
      </c>
      <c r="Q116" s="10">
        <f t="shared" si="59"/>
        <v>7</v>
      </c>
      <c r="R116" s="10">
        <f>R117</f>
        <v>0</v>
      </c>
    </row>
    <row r="117" spans="1:18" ht="37.5">
      <c r="A117" s="47" t="s">
        <v>378</v>
      </c>
      <c r="B117" s="15" t="s">
        <v>338</v>
      </c>
      <c r="C117" s="15" t="s">
        <v>133</v>
      </c>
      <c r="D117" s="15" t="s">
        <v>121</v>
      </c>
      <c r="E117" s="15" t="s">
        <v>543</v>
      </c>
      <c r="F117" s="15"/>
      <c r="G117" s="10">
        <f>G118</f>
        <v>7</v>
      </c>
      <c r="H117" s="10">
        <f t="shared" si="59"/>
        <v>0</v>
      </c>
      <c r="I117" s="10">
        <f t="shared" si="59"/>
        <v>7</v>
      </c>
      <c r="J117" s="10">
        <f t="shared" si="59"/>
        <v>0</v>
      </c>
      <c r="K117" s="10">
        <f t="shared" si="59"/>
        <v>7</v>
      </c>
      <c r="L117" s="10">
        <f t="shared" si="59"/>
        <v>0</v>
      </c>
      <c r="M117" s="10">
        <f t="shared" si="59"/>
        <v>7</v>
      </c>
      <c r="N117" s="10">
        <f t="shared" si="59"/>
        <v>0</v>
      </c>
      <c r="O117" s="10">
        <f t="shared" si="59"/>
        <v>7</v>
      </c>
      <c r="P117" s="10">
        <f t="shared" si="59"/>
        <v>0</v>
      </c>
      <c r="Q117" s="10">
        <f t="shared" si="59"/>
        <v>7</v>
      </c>
      <c r="R117" s="10">
        <f>R118</f>
        <v>0</v>
      </c>
    </row>
    <row r="118" spans="1:18" ht="37.5">
      <c r="A118" s="47" t="s">
        <v>92</v>
      </c>
      <c r="B118" s="15" t="s">
        <v>338</v>
      </c>
      <c r="C118" s="15" t="s">
        <v>133</v>
      </c>
      <c r="D118" s="15" t="s">
        <v>121</v>
      </c>
      <c r="E118" s="15" t="s">
        <v>543</v>
      </c>
      <c r="F118" s="15" t="s">
        <v>177</v>
      </c>
      <c r="G118" s="10">
        <f>H118+I118+J118</f>
        <v>7</v>
      </c>
      <c r="H118" s="10"/>
      <c r="I118" s="10">
        <v>7</v>
      </c>
      <c r="J118" s="10"/>
      <c r="K118" s="10">
        <f>L118+M118+N118</f>
        <v>7</v>
      </c>
      <c r="L118" s="10"/>
      <c r="M118" s="10">
        <v>7</v>
      </c>
      <c r="N118" s="10"/>
      <c r="O118" s="10">
        <f>P118+Q118+R118</f>
        <v>7</v>
      </c>
      <c r="P118" s="10"/>
      <c r="Q118" s="10">
        <v>7</v>
      </c>
      <c r="R118" s="10"/>
    </row>
    <row r="119" spans="1:18" ht="18.75">
      <c r="A119" s="47" t="s">
        <v>137</v>
      </c>
      <c r="B119" s="15" t="s">
        <v>338</v>
      </c>
      <c r="C119" s="15" t="s">
        <v>126</v>
      </c>
      <c r="D119" s="15" t="s">
        <v>405</v>
      </c>
      <c r="E119" s="15"/>
      <c r="F119" s="15"/>
      <c r="G119" s="10">
        <f>G120</f>
        <v>250.5</v>
      </c>
      <c r="H119" s="10">
        <f aca="true" t="shared" si="60" ref="H119:R119">H120</f>
        <v>0</v>
      </c>
      <c r="I119" s="10">
        <f t="shared" si="60"/>
        <v>250.5</v>
      </c>
      <c r="J119" s="10">
        <f t="shared" si="60"/>
        <v>0</v>
      </c>
      <c r="K119" s="10">
        <f t="shared" si="60"/>
        <v>250.5</v>
      </c>
      <c r="L119" s="10">
        <f t="shared" si="60"/>
        <v>0</v>
      </c>
      <c r="M119" s="10">
        <f t="shared" si="60"/>
        <v>250.5</v>
      </c>
      <c r="N119" s="10">
        <f t="shared" si="60"/>
        <v>0</v>
      </c>
      <c r="O119" s="10">
        <f t="shared" si="60"/>
        <v>250.5</v>
      </c>
      <c r="P119" s="10">
        <f t="shared" si="60"/>
        <v>0</v>
      </c>
      <c r="Q119" s="10">
        <f t="shared" si="60"/>
        <v>250.5</v>
      </c>
      <c r="R119" s="10">
        <f t="shared" si="60"/>
        <v>0</v>
      </c>
    </row>
    <row r="120" spans="1:18" ht="18.75">
      <c r="A120" s="47" t="s">
        <v>138</v>
      </c>
      <c r="B120" s="15" t="s">
        <v>338</v>
      </c>
      <c r="C120" s="15" t="s">
        <v>126</v>
      </c>
      <c r="D120" s="15" t="s">
        <v>123</v>
      </c>
      <c r="E120" s="15"/>
      <c r="F120" s="15"/>
      <c r="G120" s="10">
        <f>G124</f>
        <v>250.5</v>
      </c>
      <c r="H120" s="10">
        <f aca="true" t="shared" si="61" ref="H120:R120">H124</f>
        <v>0</v>
      </c>
      <c r="I120" s="10">
        <f t="shared" si="61"/>
        <v>250.5</v>
      </c>
      <c r="J120" s="10">
        <f t="shared" si="61"/>
        <v>0</v>
      </c>
      <c r="K120" s="10">
        <f t="shared" si="61"/>
        <v>250.5</v>
      </c>
      <c r="L120" s="10">
        <f t="shared" si="61"/>
        <v>0</v>
      </c>
      <c r="M120" s="10">
        <f t="shared" si="61"/>
        <v>250.5</v>
      </c>
      <c r="N120" s="10">
        <f t="shared" si="61"/>
        <v>0</v>
      </c>
      <c r="O120" s="10">
        <f t="shared" si="61"/>
        <v>250.5</v>
      </c>
      <c r="P120" s="10">
        <f t="shared" si="61"/>
        <v>0</v>
      </c>
      <c r="Q120" s="10">
        <f t="shared" si="61"/>
        <v>250.5</v>
      </c>
      <c r="R120" s="10">
        <f t="shared" si="61"/>
        <v>0</v>
      </c>
    </row>
    <row r="121" spans="1:18" ht="37.5">
      <c r="A121" s="47" t="s">
        <v>531</v>
      </c>
      <c r="B121" s="15" t="s">
        <v>338</v>
      </c>
      <c r="C121" s="15" t="s">
        <v>126</v>
      </c>
      <c r="D121" s="15" t="s">
        <v>123</v>
      </c>
      <c r="E121" s="15" t="s">
        <v>9</v>
      </c>
      <c r="F121" s="15"/>
      <c r="G121" s="10">
        <f>G122</f>
        <v>250.5</v>
      </c>
      <c r="H121" s="10">
        <f aca="true" t="shared" si="62" ref="H121:R123">H122</f>
        <v>0</v>
      </c>
      <c r="I121" s="10">
        <f t="shared" si="62"/>
        <v>250.5</v>
      </c>
      <c r="J121" s="10">
        <f t="shared" si="62"/>
        <v>0</v>
      </c>
      <c r="K121" s="10">
        <f t="shared" si="62"/>
        <v>250.5</v>
      </c>
      <c r="L121" s="10">
        <f t="shared" si="62"/>
        <v>0</v>
      </c>
      <c r="M121" s="10">
        <f t="shared" si="62"/>
        <v>250.5</v>
      </c>
      <c r="N121" s="10">
        <f t="shared" si="62"/>
        <v>0</v>
      </c>
      <c r="O121" s="10">
        <f t="shared" si="62"/>
        <v>250.5</v>
      </c>
      <c r="P121" s="10">
        <f t="shared" si="62"/>
        <v>0</v>
      </c>
      <c r="Q121" s="10">
        <f t="shared" si="62"/>
        <v>250.5</v>
      </c>
      <c r="R121" s="10">
        <f t="shared" si="62"/>
        <v>0</v>
      </c>
    </row>
    <row r="122" spans="1:18" ht="37.5">
      <c r="A122" s="47" t="s">
        <v>40</v>
      </c>
      <c r="B122" s="15" t="s">
        <v>338</v>
      </c>
      <c r="C122" s="15" t="s">
        <v>126</v>
      </c>
      <c r="D122" s="15" t="s">
        <v>123</v>
      </c>
      <c r="E122" s="15" t="s">
        <v>41</v>
      </c>
      <c r="F122" s="15"/>
      <c r="G122" s="10">
        <f>G123</f>
        <v>250.5</v>
      </c>
      <c r="H122" s="10">
        <f t="shared" si="62"/>
        <v>0</v>
      </c>
      <c r="I122" s="10">
        <f t="shared" si="62"/>
        <v>250.5</v>
      </c>
      <c r="J122" s="10">
        <f t="shared" si="62"/>
        <v>0</v>
      </c>
      <c r="K122" s="10">
        <f t="shared" si="62"/>
        <v>250.5</v>
      </c>
      <c r="L122" s="10">
        <f t="shared" si="62"/>
        <v>0</v>
      </c>
      <c r="M122" s="10">
        <f t="shared" si="62"/>
        <v>250.5</v>
      </c>
      <c r="N122" s="10">
        <f t="shared" si="62"/>
        <v>0</v>
      </c>
      <c r="O122" s="10">
        <f t="shared" si="62"/>
        <v>250.5</v>
      </c>
      <c r="P122" s="10">
        <f t="shared" si="62"/>
        <v>0</v>
      </c>
      <c r="Q122" s="10">
        <f t="shared" si="62"/>
        <v>250.5</v>
      </c>
      <c r="R122" s="10">
        <f t="shared" si="62"/>
        <v>0</v>
      </c>
    </row>
    <row r="123" spans="1:18" ht="44.25" customHeight="1">
      <c r="A123" s="47" t="s">
        <v>24</v>
      </c>
      <c r="B123" s="15" t="s">
        <v>338</v>
      </c>
      <c r="C123" s="15" t="s">
        <v>126</v>
      </c>
      <c r="D123" s="15" t="s">
        <v>123</v>
      </c>
      <c r="E123" s="15" t="s">
        <v>43</v>
      </c>
      <c r="F123" s="15"/>
      <c r="G123" s="10">
        <f>G124</f>
        <v>250.5</v>
      </c>
      <c r="H123" s="10">
        <f t="shared" si="62"/>
        <v>0</v>
      </c>
      <c r="I123" s="10">
        <f t="shared" si="62"/>
        <v>250.5</v>
      </c>
      <c r="J123" s="10">
        <f t="shared" si="62"/>
        <v>0</v>
      </c>
      <c r="K123" s="10">
        <f t="shared" si="62"/>
        <v>250.5</v>
      </c>
      <c r="L123" s="10">
        <f t="shared" si="62"/>
        <v>0</v>
      </c>
      <c r="M123" s="10">
        <f t="shared" si="62"/>
        <v>250.5</v>
      </c>
      <c r="N123" s="10">
        <f t="shared" si="62"/>
        <v>0</v>
      </c>
      <c r="O123" s="10">
        <f t="shared" si="62"/>
        <v>250.5</v>
      </c>
      <c r="P123" s="10">
        <f t="shared" si="62"/>
        <v>0</v>
      </c>
      <c r="Q123" s="10">
        <f t="shared" si="62"/>
        <v>250.5</v>
      </c>
      <c r="R123" s="10">
        <f t="shared" si="62"/>
        <v>0</v>
      </c>
    </row>
    <row r="124" spans="1:18" ht="56.25">
      <c r="A124" s="47" t="s">
        <v>343</v>
      </c>
      <c r="B124" s="15" t="s">
        <v>338</v>
      </c>
      <c r="C124" s="15" t="s">
        <v>126</v>
      </c>
      <c r="D124" s="15" t="s">
        <v>123</v>
      </c>
      <c r="E124" s="15" t="s">
        <v>42</v>
      </c>
      <c r="F124" s="15"/>
      <c r="G124" s="10">
        <f>G125+G126</f>
        <v>250.5</v>
      </c>
      <c r="H124" s="10">
        <f aca="true" t="shared" si="63" ref="H124:R124">H125+H126</f>
        <v>0</v>
      </c>
      <c r="I124" s="10">
        <f t="shared" si="63"/>
        <v>250.5</v>
      </c>
      <c r="J124" s="10">
        <f t="shared" si="63"/>
        <v>0</v>
      </c>
      <c r="K124" s="10">
        <f t="shared" si="63"/>
        <v>250.5</v>
      </c>
      <c r="L124" s="10">
        <f t="shared" si="63"/>
        <v>0</v>
      </c>
      <c r="M124" s="10">
        <f t="shared" si="63"/>
        <v>250.5</v>
      </c>
      <c r="N124" s="10">
        <f t="shared" si="63"/>
        <v>0</v>
      </c>
      <c r="O124" s="10">
        <f t="shared" si="63"/>
        <v>250.5</v>
      </c>
      <c r="P124" s="10">
        <f t="shared" si="63"/>
        <v>0</v>
      </c>
      <c r="Q124" s="10">
        <f t="shared" si="63"/>
        <v>250.5</v>
      </c>
      <c r="R124" s="10">
        <f t="shared" si="63"/>
        <v>0</v>
      </c>
    </row>
    <row r="125" spans="1:18" ht="37.5">
      <c r="A125" s="47" t="s">
        <v>92</v>
      </c>
      <c r="B125" s="15" t="s">
        <v>338</v>
      </c>
      <c r="C125" s="30">
        <v>10</v>
      </c>
      <c r="D125" s="15" t="s">
        <v>123</v>
      </c>
      <c r="E125" s="15" t="s">
        <v>42</v>
      </c>
      <c r="F125" s="15" t="s">
        <v>177</v>
      </c>
      <c r="G125" s="10">
        <f>H125+I125+J125</f>
        <v>8.5</v>
      </c>
      <c r="H125" s="10"/>
      <c r="I125" s="10">
        <f>8.5</f>
        <v>8.5</v>
      </c>
      <c r="J125" s="10"/>
      <c r="K125" s="10">
        <f>L125+M125+N125</f>
        <v>8.5</v>
      </c>
      <c r="L125" s="10"/>
      <c r="M125" s="10">
        <f>8.5</f>
        <v>8.5</v>
      </c>
      <c r="N125" s="10"/>
      <c r="O125" s="10">
        <f>P125+Q125+R125</f>
        <v>8.5</v>
      </c>
      <c r="P125" s="10"/>
      <c r="Q125" s="10">
        <f>8.5</f>
        <v>8.5</v>
      </c>
      <c r="R125" s="10"/>
    </row>
    <row r="126" spans="1:18" ht="37.5">
      <c r="A126" s="47" t="s">
        <v>221</v>
      </c>
      <c r="B126" s="15" t="s">
        <v>338</v>
      </c>
      <c r="C126" s="30">
        <v>10</v>
      </c>
      <c r="D126" s="15" t="s">
        <v>123</v>
      </c>
      <c r="E126" s="15" t="s">
        <v>42</v>
      </c>
      <c r="F126" s="15" t="s">
        <v>220</v>
      </c>
      <c r="G126" s="10">
        <f>H126+I126+J126</f>
        <v>242</v>
      </c>
      <c r="H126" s="10"/>
      <c r="I126" s="10">
        <f>242</f>
        <v>242</v>
      </c>
      <c r="J126" s="10"/>
      <c r="K126" s="10">
        <f>L126+M126+N126</f>
        <v>242</v>
      </c>
      <c r="L126" s="10"/>
      <c r="M126" s="10">
        <f>242</f>
        <v>242</v>
      </c>
      <c r="N126" s="10"/>
      <c r="O126" s="10">
        <f>P126+Q126+R126</f>
        <v>242</v>
      </c>
      <c r="P126" s="10"/>
      <c r="Q126" s="10">
        <f>242</f>
        <v>242</v>
      </c>
      <c r="R126" s="10"/>
    </row>
    <row r="127" spans="1:18" ht="37.5">
      <c r="A127" s="48" t="s">
        <v>325</v>
      </c>
      <c r="B127" s="113">
        <v>115</v>
      </c>
      <c r="C127" s="12"/>
      <c r="D127" s="12"/>
      <c r="E127" s="12"/>
      <c r="F127" s="12"/>
      <c r="G127" s="13">
        <f aca="true" t="shared" si="64" ref="G127:R127">G128+G256+G271</f>
        <v>444029.1</v>
      </c>
      <c r="H127" s="13">
        <f t="shared" si="64"/>
        <v>314350.89999999997</v>
      </c>
      <c r="I127" s="13">
        <f t="shared" si="64"/>
        <v>129518.20000000001</v>
      </c>
      <c r="J127" s="13">
        <f t="shared" si="64"/>
        <v>160</v>
      </c>
      <c r="K127" s="13">
        <f t="shared" si="64"/>
        <v>471514.5</v>
      </c>
      <c r="L127" s="13">
        <f t="shared" si="64"/>
        <v>339032.7</v>
      </c>
      <c r="M127" s="13">
        <f t="shared" si="64"/>
        <v>132321.80000000002</v>
      </c>
      <c r="N127" s="13">
        <f t="shared" si="64"/>
        <v>160</v>
      </c>
      <c r="O127" s="13">
        <f t="shared" si="64"/>
        <v>447462.49999999994</v>
      </c>
      <c r="P127" s="13">
        <f t="shared" si="64"/>
        <v>313108.8</v>
      </c>
      <c r="Q127" s="13">
        <f t="shared" si="64"/>
        <v>134193.7</v>
      </c>
      <c r="R127" s="13">
        <f t="shared" si="64"/>
        <v>160</v>
      </c>
    </row>
    <row r="128" spans="1:18" ht="18.75">
      <c r="A128" s="47" t="s">
        <v>130</v>
      </c>
      <c r="B128" s="30">
        <v>115</v>
      </c>
      <c r="C128" s="15" t="s">
        <v>129</v>
      </c>
      <c r="D128" s="15" t="s">
        <v>405</v>
      </c>
      <c r="E128" s="15"/>
      <c r="F128" s="15"/>
      <c r="G128" s="10">
        <f aca="true" t="shared" si="65" ref="G128:R128">G129+G147+G185+G198+G223</f>
        <v>434072.4</v>
      </c>
      <c r="H128" s="10">
        <f t="shared" si="65"/>
        <v>305158.3</v>
      </c>
      <c r="I128" s="10">
        <f t="shared" si="65"/>
        <v>128914.1</v>
      </c>
      <c r="J128" s="10">
        <f t="shared" si="65"/>
        <v>0</v>
      </c>
      <c r="K128" s="10">
        <f t="shared" si="65"/>
        <v>461557.80000000005</v>
      </c>
      <c r="L128" s="10">
        <f t="shared" si="65"/>
        <v>329840.10000000003</v>
      </c>
      <c r="M128" s="10">
        <f t="shared" si="65"/>
        <v>131717.7</v>
      </c>
      <c r="N128" s="10">
        <f t="shared" si="65"/>
        <v>0</v>
      </c>
      <c r="O128" s="10">
        <f t="shared" si="65"/>
        <v>437505.8</v>
      </c>
      <c r="P128" s="10">
        <f t="shared" si="65"/>
        <v>303916.2</v>
      </c>
      <c r="Q128" s="10">
        <f t="shared" si="65"/>
        <v>133589.6</v>
      </c>
      <c r="R128" s="10">
        <f t="shared" si="65"/>
        <v>0</v>
      </c>
    </row>
    <row r="129" spans="1:18" ht="18.75">
      <c r="A129" s="47" t="s">
        <v>131</v>
      </c>
      <c r="B129" s="30">
        <v>115</v>
      </c>
      <c r="C129" s="15" t="s">
        <v>129</v>
      </c>
      <c r="D129" s="15" t="s">
        <v>120</v>
      </c>
      <c r="E129" s="30"/>
      <c r="F129" s="15"/>
      <c r="G129" s="10">
        <f aca="true" t="shared" si="66" ref="G129:R129">G135+G130</f>
        <v>133884.1</v>
      </c>
      <c r="H129" s="10">
        <f t="shared" si="66"/>
        <v>99724.6</v>
      </c>
      <c r="I129" s="10">
        <f t="shared" si="66"/>
        <v>34159.5</v>
      </c>
      <c r="J129" s="10">
        <f t="shared" si="66"/>
        <v>0</v>
      </c>
      <c r="K129" s="10">
        <f t="shared" si="66"/>
        <v>134090.2</v>
      </c>
      <c r="L129" s="10">
        <f t="shared" si="66"/>
        <v>99724.6</v>
      </c>
      <c r="M129" s="10">
        <f t="shared" si="66"/>
        <v>34365.6</v>
      </c>
      <c r="N129" s="10">
        <f t="shared" si="66"/>
        <v>0</v>
      </c>
      <c r="O129" s="10">
        <f t="shared" si="66"/>
        <v>135090.2</v>
      </c>
      <c r="P129" s="10">
        <f t="shared" si="66"/>
        <v>99724.6</v>
      </c>
      <c r="Q129" s="10">
        <f t="shared" si="66"/>
        <v>35365.6</v>
      </c>
      <c r="R129" s="10">
        <f t="shared" si="66"/>
        <v>0</v>
      </c>
    </row>
    <row r="130" spans="1:18" ht="56.25">
      <c r="A130" s="47" t="s">
        <v>474</v>
      </c>
      <c r="B130" s="30">
        <v>115</v>
      </c>
      <c r="C130" s="15" t="s">
        <v>129</v>
      </c>
      <c r="D130" s="15" t="s">
        <v>120</v>
      </c>
      <c r="E130" s="15" t="s">
        <v>254</v>
      </c>
      <c r="F130" s="12"/>
      <c r="G130" s="10">
        <f>G131</f>
        <v>0</v>
      </c>
      <c r="H130" s="10">
        <f aca="true" t="shared" si="67" ref="H130:R133">H131</f>
        <v>0</v>
      </c>
      <c r="I130" s="10">
        <f t="shared" si="67"/>
        <v>0</v>
      </c>
      <c r="J130" s="10">
        <f t="shared" si="67"/>
        <v>0</v>
      </c>
      <c r="K130" s="10">
        <f t="shared" si="67"/>
        <v>0</v>
      </c>
      <c r="L130" s="10">
        <f t="shared" si="67"/>
        <v>0</v>
      </c>
      <c r="M130" s="10">
        <f t="shared" si="67"/>
        <v>0</v>
      </c>
      <c r="N130" s="10">
        <f t="shared" si="67"/>
        <v>0</v>
      </c>
      <c r="O130" s="10">
        <f t="shared" si="67"/>
        <v>0</v>
      </c>
      <c r="P130" s="10">
        <f t="shared" si="67"/>
        <v>0</v>
      </c>
      <c r="Q130" s="10">
        <f t="shared" si="67"/>
        <v>0</v>
      </c>
      <c r="R130" s="10">
        <f t="shared" si="67"/>
        <v>0</v>
      </c>
    </row>
    <row r="131" spans="1:18" ht="37.5">
      <c r="A131" s="47" t="s">
        <v>475</v>
      </c>
      <c r="B131" s="30">
        <v>115</v>
      </c>
      <c r="C131" s="15" t="s">
        <v>129</v>
      </c>
      <c r="D131" s="15" t="s">
        <v>120</v>
      </c>
      <c r="E131" s="15" t="s">
        <v>255</v>
      </c>
      <c r="F131" s="12"/>
      <c r="G131" s="10">
        <f>G132</f>
        <v>0</v>
      </c>
      <c r="H131" s="10">
        <f t="shared" si="67"/>
        <v>0</v>
      </c>
      <c r="I131" s="10">
        <f t="shared" si="67"/>
        <v>0</v>
      </c>
      <c r="J131" s="10">
        <f t="shared" si="67"/>
        <v>0</v>
      </c>
      <c r="K131" s="10">
        <f t="shared" si="67"/>
        <v>0</v>
      </c>
      <c r="L131" s="10">
        <f t="shared" si="67"/>
        <v>0</v>
      </c>
      <c r="M131" s="10">
        <f t="shared" si="67"/>
        <v>0</v>
      </c>
      <c r="N131" s="10">
        <f t="shared" si="67"/>
        <v>0</v>
      </c>
      <c r="O131" s="10">
        <f t="shared" si="67"/>
        <v>0</v>
      </c>
      <c r="P131" s="10">
        <f t="shared" si="67"/>
        <v>0</v>
      </c>
      <c r="Q131" s="10">
        <f t="shared" si="67"/>
        <v>0</v>
      </c>
      <c r="R131" s="10">
        <f t="shared" si="67"/>
        <v>0</v>
      </c>
    </row>
    <row r="132" spans="1:18" ht="37.5">
      <c r="A132" s="47" t="s">
        <v>381</v>
      </c>
      <c r="B132" s="30">
        <v>115</v>
      </c>
      <c r="C132" s="15" t="s">
        <v>129</v>
      </c>
      <c r="D132" s="15" t="s">
        <v>120</v>
      </c>
      <c r="E132" s="15" t="s">
        <v>382</v>
      </c>
      <c r="F132" s="12"/>
      <c r="G132" s="10">
        <f>G133</f>
        <v>0</v>
      </c>
      <c r="H132" s="10">
        <f t="shared" si="67"/>
        <v>0</v>
      </c>
      <c r="I132" s="10">
        <f t="shared" si="67"/>
        <v>0</v>
      </c>
      <c r="J132" s="10">
        <f t="shared" si="67"/>
        <v>0</v>
      </c>
      <c r="K132" s="10">
        <f t="shared" si="67"/>
        <v>0</v>
      </c>
      <c r="L132" s="10">
        <f t="shared" si="67"/>
        <v>0</v>
      </c>
      <c r="M132" s="10">
        <f t="shared" si="67"/>
        <v>0</v>
      </c>
      <c r="N132" s="10">
        <f t="shared" si="67"/>
        <v>0</v>
      </c>
      <c r="O132" s="10">
        <f t="shared" si="67"/>
        <v>0</v>
      </c>
      <c r="P132" s="10">
        <f t="shared" si="67"/>
        <v>0</v>
      </c>
      <c r="Q132" s="10">
        <f t="shared" si="67"/>
        <v>0</v>
      </c>
      <c r="R132" s="10">
        <f t="shared" si="67"/>
        <v>0</v>
      </c>
    </row>
    <row r="133" spans="1:18" ht="18.75">
      <c r="A133" s="47" t="s">
        <v>224</v>
      </c>
      <c r="B133" s="30">
        <v>115</v>
      </c>
      <c r="C133" s="15" t="s">
        <v>129</v>
      </c>
      <c r="D133" s="15" t="s">
        <v>120</v>
      </c>
      <c r="E133" s="15" t="s">
        <v>383</v>
      </c>
      <c r="F133" s="12"/>
      <c r="G133" s="10">
        <f>G134</f>
        <v>0</v>
      </c>
      <c r="H133" s="10">
        <f t="shared" si="67"/>
        <v>0</v>
      </c>
      <c r="I133" s="10">
        <f t="shared" si="67"/>
        <v>0</v>
      </c>
      <c r="J133" s="10">
        <f t="shared" si="67"/>
        <v>0</v>
      </c>
      <c r="K133" s="10">
        <f t="shared" si="67"/>
        <v>0</v>
      </c>
      <c r="L133" s="10">
        <f t="shared" si="67"/>
        <v>0</v>
      </c>
      <c r="M133" s="10">
        <f t="shared" si="67"/>
        <v>0</v>
      </c>
      <c r="N133" s="10">
        <f t="shared" si="67"/>
        <v>0</v>
      </c>
      <c r="O133" s="10">
        <f t="shared" si="67"/>
        <v>0</v>
      </c>
      <c r="P133" s="10">
        <f t="shared" si="67"/>
        <v>0</v>
      </c>
      <c r="Q133" s="10">
        <f t="shared" si="67"/>
        <v>0</v>
      </c>
      <c r="R133" s="10">
        <f t="shared" si="67"/>
        <v>0</v>
      </c>
    </row>
    <row r="134" spans="1:18" ht="18.75">
      <c r="A134" s="47" t="s">
        <v>191</v>
      </c>
      <c r="B134" s="30">
        <v>115</v>
      </c>
      <c r="C134" s="15" t="s">
        <v>129</v>
      </c>
      <c r="D134" s="15" t="s">
        <v>120</v>
      </c>
      <c r="E134" s="15" t="s">
        <v>383</v>
      </c>
      <c r="F134" s="15" t="s">
        <v>190</v>
      </c>
      <c r="G134" s="10">
        <f>H134+I134+J134</f>
        <v>0</v>
      </c>
      <c r="H134" s="13"/>
      <c r="I134" s="10"/>
      <c r="J134" s="10"/>
      <c r="K134" s="10">
        <f>L134+M134+N134</f>
        <v>0</v>
      </c>
      <c r="L134" s="10"/>
      <c r="M134" s="10"/>
      <c r="N134" s="10"/>
      <c r="O134" s="10">
        <f>P134+Q134+R134</f>
        <v>0</v>
      </c>
      <c r="P134" s="10"/>
      <c r="Q134" s="10"/>
      <c r="R134" s="10"/>
    </row>
    <row r="135" spans="1:18" ht="37.5">
      <c r="A135" s="47" t="s">
        <v>506</v>
      </c>
      <c r="B135" s="30">
        <v>115</v>
      </c>
      <c r="C135" s="15" t="s">
        <v>129</v>
      </c>
      <c r="D135" s="15" t="s">
        <v>120</v>
      </c>
      <c r="E135" s="30" t="s">
        <v>285</v>
      </c>
      <c r="F135" s="15"/>
      <c r="G135" s="10">
        <f>G136</f>
        <v>133884.1</v>
      </c>
      <c r="H135" s="10">
        <f aca="true" t="shared" si="68" ref="H135:R135">H136</f>
        <v>99724.6</v>
      </c>
      <c r="I135" s="10">
        <f t="shared" si="68"/>
        <v>34159.5</v>
      </c>
      <c r="J135" s="10">
        <f t="shared" si="68"/>
        <v>0</v>
      </c>
      <c r="K135" s="10">
        <f t="shared" si="68"/>
        <v>134090.2</v>
      </c>
      <c r="L135" s="10">
        <f t="shared" si="68"/>
        <v>99724.6</v>
      </c>
      <c r="M135" s="10">
        <f t="shared" si="68"/>
        <v>34365.6</v>
      </c>
      <c r="N135" s="10">
        <f t="shared" si="68"/>
        <v>0</v>
      </c>
      <c r="O135" s="10">
        <f t="shared" si="68"/>
        <v>135090.2</v>
      </c>
      <c r="P135" s="10">
        <f t="shared" si="68"/>
        <v>99724.6</v>
      </c>
      <c r="Q135" s="10">
        <f t="shared" si="68"/>
        <v>35365.6</v>
      </c>
      <c r="R135" s="10">
        <f t="shared" si="68"/>
        <v>0</v>
      </c>
    </row>
    <row r="136" spans="1:18" ht="18.75">
      <c r="A136" s="47" t="s">
        <v>195</v>
      </c>
      <c r="B136" s="30">
        <v>115</v>
      </c>
      <c r="C136" s="15" t="s">
        <v>129</v>
      </c>
      <c r="D136" s="15" t="s">
        <v>120</v>
      </c>
      <c r="E136" s="30" t="s">
        <v>291</v>
      </c>
      <c r="F136" s="15"/>
      <c r="G136" s="10">
        <f>G137+G144</f>
        <v>133884.1</v>
      </c>
      <c r="H136" s="10">
        <f aca="true" t="shared" si="69" ref="H136:R136">H137+H144</f>
        <v>99724.6</v>
      </c>
      <c r="I136" s="10">
        <f t="shared" si="69"/>
        <v>34159.5</v>
      </c>
      <c r="J136" s="10">
        <f t="shared" si="69"/>
        <v>0</v>
      </c>
      <c r="K136" s="10">
        <f t="shared" si="69"/>
        <v>134090.2</v>
      </c>
      <c r="L136" s="10">
        <f t="shared" si="69"/>
        <v>99724.6</v>
      </c>
      <c r="M136" s="10">
        <f t="shared" si="69"/>
        <v>34365.6</v>
      </c>
      <c r="N136" s="10">
        <f t="shared" si="69"/>
        <v>0</v>
      </c>
      <c r="O136" s="10">
        <f t="shared" si="69"/>
        <v>135090.2</v>
      </c>
      <c r="P136" s="10">
        <f t="shared" si="69"/>
        <v>99724.6</v>
      </c>
      <c r="Q136" s="10">
        <f t="shared" si="69"/>
        <v>35365.6</v>
      </c>
      <c r="R136" s="10">
        <f t="shared" si="69"/>
        <v>0</v>
      </c>
    </row>
    <row r="137" spans="1:18" ht="56.25">
      <c r="A137" s="47" t="s">
        <v>296</v>
      </c>
      <c r="B137" s="30">
        <v>115</v>
      </c>
      <c r="C137" s="15" t="s">
        <v>129</v>
      </c>
      <c r="D137" s="15" t="s">
        <v>120</v>
      </c>
      <c r="E137" s="30" t="s">
        <v>292</v>
      </c>
      <c r="F137" s="15"/>
      <c r="G137" s="10">
        <f>G138+G140+G142</f>
        <v>133740.5</v>
      </c>
      <c r="H137" s="10">
        <f aca="true" t="shared" si="70" ref="H137:R137">H138+H140+H142</f>
        <v>99581</v>
      </c>
      <c r="I137" s="10">
        <f t="shared" si="70"/>
        <v>34159.5</v>
      </c>
      <c r="J137" s="10">
        <f t="shared" si="70"/>
        <v>0</v>
      </c>
      <c r="K137" s="10">
        <f t="shared" si="70"/>
        <v>133946.6</v>
      </c>
      <c r="L137" s="10">
        <f t="shared" si="70"/>
        <v>99581</v>
      </c>
      <c r="M137" s="10">
        <f t="shared" si="70"/>
        <v>34365.6</v>
      </c>
      <c r="N137" s="10">
        <f t="shared" si="70"/>
        <v>0</v>
      </c>
      <c r="O137" s="10">
        <f t="shared" si="70"/>
        <v>134946.6</v>
      </c>
      <c r="P137" s="10">
        <f t="shared" si="70"/>
        <v>99581</v>
      </c>
      <c r="Q137" s="10">
        <f t="shared" si="70"/>
        <v>35365.6</v>
      </c>
      <c r="R137" s="10">
        <f t="shared" si="70"/>
        <v>0</v>
      </c>
    </row>
    <row r="138" spans="1:18" ht="18.75">
      <c r="A138" s="47" t="s">
        <v>132</v>
      </c>
      <c r="B138" s="30">
        <v>115</v>
      </c>
      <c r="C138" s="15" t="s">
        <v>129</v>
      </c>
      <c r="D138" s="15" t="s">
        <v>120</v>
      </c>
      <c r="E138" s="30" t="s">
        <v>16</v>
      </c>
      <c r="F138" s="15"/>
      <c r="G138" s="10">
        <f>G139</f>
        <v>27493.9</v>
      </c>
      <c r="H138" s="10">
        <f aca="true" t="shared" si="71" ref="H138:R138">H139</f>
        <v>0</v>
      </c>
      <c r="I138" s="10">
        <f t="shared" si="71"/>
        <v>27493.9</v>
      </c>
      <c r="J138" s="10">
        <f t="shared" si="71"/>
        <v>0</v>
      </c>
      <c r="K138" s="10">
        <f t="shared" si="71"/>
        <v>27700</v>
      </c>
      <c r="L138" s="10">
        <f t="shared" si="71"/>
        <v>0</v>
      </c>
      <c r="M138" s="10">
        <f t="shared" si="71"/>
        <v>27700</v>
      </c>
      <c r="N138" s="10">
        <f t="shared" si="71"/>
        <v>0</v>
      </c>
      <c r="O138" s="10">
        <f t="shared" si="71"/>
        <v>28700</v>
      </c>
      <c r="P138" s="10">
        <f t="shared" si="71"/>
        <v>0</v>
      </c>
      <c r="Q138" s="10">
        <f t="shared" si="71"/>
        <v>28700</v>
      </c>
      <c r="R138" s="10">
        <f t="shared" si="71"/>
        <v>0</v>
      </c>
    </row>
    <row r="139" spans="1:18" ht="18.75">
      <c r="A139" s="47" t="s">
        <v>191</v>
      </c>
      <c r="B139" s="30">
        <v>115</v>
      </c>
      <c r="C139" s="15" t="s">
        <v>129</v>
      </c>
      <c r="D139" s="15" t="s">
        <v>120</v>
      </c>
      <c r="E139" s="30" t="s">
        <v>16</v>
      </c>
      <c r="F139" s="15" t="s">
        <v>190</v>
      </c>
      <c r="G139" s="10">
        <f>H139+I139+J139</f>
        <v>27493.9</v>
      </c>
      <c r="H139" s="10"/>
      <c r="I139" s="10">
        <v>27493.9</v>
      </c>
      <c r="J139" s="10"/>
      <c r="K139" s="10">
        <f>L139+M139+N139</f>
        <v>27700</v>
      </c>
      <c r="L139" s="10"/>
      <c r="M139" s="10">
        <v>27700</v>
      </c>
      <c r="N139" s="10"/>
      <c r="O139" s="10">
        <f>P139+Q139+R139</f>
        <v>28700</v>
      </c>
      <c r="P139" s="18"/>
      <c r="Q139" s="10">
        <v>28700</v>
      </c>
      <c r="R139" s="18"/>
    </row>
    <row r="140" spans="1:18" ht="56.25">
      <c r="A140" s="47" t="s">
        <v>460</v>
      </c>
      <c r="B140" s="30">
        <v>115</v>
      </c>
      <c r="C140" s="15" t="s">
        <v>129</v>
      </c>
      <c r="D140" s="15" t="s">
        <v>120</v>
      </c>
      <c r="E140" s="15" t="s">
        <v>456</v>
      </c>
      <c r="F140" s="15"/>
      <c r="G140" s="10">
        <f>G141</f>
        <v>6665.6</v>
      </c>
      <c r="H140" s="10">
        <f aca="true" t="shared" si="72" ref="H140:R140">H141</f>
        <v>0</v>
      </c>
      <c r="I140" s="10">
        <f t="shared" si="72"/>
        <v>6665.6</v>
      </c>
      <c r="J140" s="10">
        <f t="shared" si="72"/>
        <v>0</v>
      </c>
      <c r="K140" s="10">
        <f t="shared" si="72"/>
        <v>6665.6</v>
      </c>
      <c r="L140" s="10">
        <f t="shared" si="72"/>
        <v>0</v>
      </c>
      <c r="M140" s="10">
        <f t="shared" si="72"/>
        <v>6665.6</v>
      </c>
      <c r="N140" s="10">
        <f t="shared" si="72"/>
        <v>0</v>
      </c>
      <c r="O140" s="10">
        <f t="shared" si="72"/>
        <v>6665.6</v>
      </c>
      <c r="P140" s="10">
        <f t="shared" si="72"/>
        <v>0</v>
      </c>
      <c r="Q140" s="10">
        <f t="shared" si="72"/>
        <v>6665.6</v>
      </c>
      <c r="R140" s="10">
        <f t="shared" si="72"/>
        <v>0</v>
      </c>
    </row>
    <row r="141" spans="1:18" ht="18.75">
      <c r="A141" s="47" t="s">
        <v>191</v>
      </c>
      <c r="B141" s="30">
        <v>115</v>
      </c>
      <c r="C141" s="15" t="s">
        <v>129</v>
      </c>
      <c r="D141" s="15" t="s">
        <v>120</v>
      </c>
      <c r="E141" s="15" t="s">
        <v>456</v>
      </c>
      <c r="F141" s="15" t="s">
        <v>190</v>
      </c>
      <c r="G141" s="10">
        <f>H141+I141+J141</f>
        <v>6665.6</v>
      </c>
      <c r="H141" s="10"/>
      <c r="I141" s="10">
        <v>6665.6</v>
      </c>
      <c r="J141" s="10"/>
      <c r="K141" s="10">
        <f>L141+M141+N141</f>
        <v>6665.6</v>
      </c>
      <c r="L141" s="10"/>
      <c r="M141" s="10">
        <v>6665.6</v>
      </c>
      <c r="N141" s="10"/>
      <c r="O141" s="10">
        <f>P141+Q141+R141</f>
        <v>6665.6</v>
      </c>
      <c r="P141" s="18"/>
      <c r="Q141" s="18">
        <v>6665.6</v>
      </c>
      <c r="R141" s="18"/>
    </row>
    <row r="142" spans="1:18" ht="107.25" customHeight="1">
      <c r="A142" s="51" t="s">
        <v>328</v>
      </c>
      <c r="B142" s="30">
        <v>115</v>
      </c>
      <c r="C142" s="15" t="s">
        <v>129</v>
      </c>
      <c r="D142" s="15" t="s">
        <v>120</v>
      </c>
      <c r="E142" s="30" t="s">
        <v>70</v>
      </c>
      <c r="F142" s="15"/>
      <c r="G142" s="10">
        <f>G143</f>
        <v>99581</v>
      </c>
      <c r="H142" s="10">
        <f aca="true" t="shared" si="73" ref="H142:R142">H143</f>
        <v>99581</v>
      </c>
      <c r="I142" s="10">
        <f t="shared" si="73"/>
        <v>0</v>
      </c>
      <c r="J142" s="10">
        <f t="shared" si="73"/>
        <v>0</v>
      </c>
      <c r="K142" s="10">
        <f t="shared" si="73"/>
        <v>99581</v>
      </c>
      <c r="L142" s="10">
        <f t="shared" si="73"/>
        <v>99581</v>
      </c>
      <c r="M142" s="10">
        <f t="shared" si="73"/>
        <v>0</v>
      </c>
      <c r="N142" s="10">
        <f t="shared" si="73"/>
        <v>0</v>
      </c>
      <c r="O142" s="10">
        <f t="shared" si="73"/>
        <v>99581</v>
      </c>
      <c r="P142" s="10">
        <f t="shared" si="73"/>
        <v>99581</v>
      </c>
      <c r="Q142" s="10">
        <f t="shared" si="73"/>
        <v>0</v>
      </c>
      <c r="R142" s="10">
        <f t="shared" si="73"/>
        <v>0</v>
      </c>
    </row>
    <row r="143" spans="1:18" ht="18.75">
      <c r="A143" s="47" t="s">
        <v>191</v>
      </c>
      <c r="B143" s="30">
        <v>115</v>
      </c>
      <c r="C143" s="15" t="s">
        <v>129</v>
      </c>
      <c r="D143" s="15" t="s">
        <v>120</v>
      </c>
      <c r="E143" s="30" t="s">
        <v>70</v>
      </c>
      <c r="F143" s="15" t="s">
        <v>190</v>
      </c>
      <c r="G143" s="10">
        <f>H143+I143+J143</f>
        <v>99581</v>
      </c>
      <c r="H143" s="10">
        <v>99581</v>
      </c>
      <c r="I143" s="10"/>
      <c r="J143" s="10"/>
      <c r="K143" s="10">
        <f>L143+M143+N143</f>
        <v>99581</v>
      </c>
      <c r="L143" s="10">
        <v>99581</v>
      </c>
      <c r="M143" s="10"/>
      <c r="N143" s="10"/>
      <c r="O143" s="10">
        <f>P143+Q143+R143</f>
        <v>99581</v>
      </c>
      <c r="P143" s="18">
        <v>99581</v>
      </c>
      <c r="Q143" s="18"/>
      <c r="R143" s="18"/>
    </row>
    <row r="144" spans="1:18" ht="61.5" customHeight="1">
      <c r="A144" s="47" t="s">
        <v>293</v>
      </c>
      <c r="B144" s="30">
        <v>115</v>
      </c>
      <c r="C144" s="15" t="s">
        <v>129</v>
      </c>
      <c r="D144" s="15" t="s">
        <v>120</v>
      </c>
      <c r="E144" s="30" t="s">
        <v>87</v>
      </c>
      <c r="F144" s="15"/>
      <c r="G144" s="10">
        <f>G145</f>
        <v>143.6</v>
      </c>
      <c r="H144" s="10">
        <f aca="true" t="shared" si="74" ref="H144:R145">H145</f>
        <v>143.6</v>
      </c>
      <c r="I144" s="10">
        <f t="shared" si="74"/>
        <v>0</v>
      </c>
      <c r="J144" s="10">
        <f t="shared" si="74"/>
        <v>0</v>
      </c>
      <c r="K144" s="10">
        <f t="shared" si="74"/>
        <v>143.6</v>
      </c>
      <c r="L144" s="10">
        <f t="shared" si="74"/>
        <v>143.6</v>
      </c>
      <c r="M144" s="10">
        <f t="shared" si="74"/>
        <v>0</v>
      </c>
      <c r="N144" s="10">
        <f t="shared" si="74"/>
        <v>0</v>
      </c>
      <c r="O144" s="10">
        <f t="shared" si="74"/>
        <v>143.6</v>
      </c>
      <c r="P144" s="10">
        <f t="shared" si="74"/>
        <v>143.6</v>
      </c>
      <c r="Q144" s="10">
        <f t="shared" si="74"/>
        <v>0</v>
      </c>
      <c r="R144" s="10">
        <f t="shared" si="74"/>
        <v>0</v>
      </c>
    </row>
    <row r="145" spans="1:18" ht="78" customHeight="1">
      <c r="A145" s="47" t="s">
        <v>98</v>
      </c>
      <c r="B145" s="30">
        <v>115</v>
      </c>
      <c r="C145" s="15" t="s">
        <v>129</v>
      </c>
      <c r="D145" s="15" t="s">
        <v>120</v>
      </c>
      <c r="E145" s="30" t="s">
        <v>78</v>
      </c>
      <c r="F145" s="15"/>
      <c r="G145" s="10">
        <f>G146</f>
        <v>143.6</v>
      </c>
      <c r="H145" s="10">
        <f t="shared" si="74"/>
        <v>143.6</v>
      </c>
      <c r="I145" s="10">
        <f t="shared" si="74"/>
        <v>0</v>
      </c>
      <c r="J145" s="10">
        <f t="shared" si="74"/>
        <v>0</v>
      </c>
      <c r="K145" s="10">
        <f t="shared" si="74"/>
        <v>143.6</v>
      </c>
      <c r="L145" s="10">
        <f t="shared" si="74"/>
        <v>143.6</v>
      </c>
      <c r="M145" s="10">
        <f t="shared" si="74"/>
        <v>0</v>
      </c>
      <c r="N145" s="10">
        <f t="shared" si="74"/>
        <v>0</v>
      </c>
      <c r="O145" s="10">
        <f t="shared" si="74"/>
        <v>143.6</v>
      </c>
      <c r="P145" s="10">
        <f t="shared" si="74"/>
        <v>143.6</v>
      </c>
      <c r="Q145" s="10">
        <f t="shared" si="74"/>
        <v>0</v>
      </c>
      <c r="R145" s="10">
        <f t="shared" si="74"/>
        <v>0</v>
      </c>
    </row>
    <row r="146" spans="1:18" ht="18.75">
      <c r="A146" s="47" t="s">
        <v>191</v>
      </c>
      <c r="B146" s="30">
        <v>115</v>
      </c>
      <c r="C146" s="15" t="s">
        <v>129</v>
      </c>
      <c r="D146" s="15" t="s">
        <v>120</v>
      </c>
      <c r="E146" s="30" t="s">
        <v>78</v>
      </c>
      <c r="F146" s="15" t="s">
        <v>190</v>
      </c>
      <c r="G146" s="10">
        <f>H146+I146+J146</f>
        <v>143.6</v>
      </c>
      <c r="H146" s="10">
        <v>143.6</v>
      </c>
      <c r="I146" s="10"/>
      <c r="J146" s="10"/>
      <c r="K146" s="10">
        <f>L146+M146+N146</f>
        <v>143.6</v>
      </c>
      <c r="L146" s="10">
        <v>143.6</v>
      </c>
      <c r="M146" s="10"/>
      <c r="N146" s="10"/>
      <c r="O146" s="10">
        <f>P146+Q146+R146</f>
        <v>143.6</v>
      </c>
      <c r="P146" s="18">
        <v>143.6</v>
      </c>
      <c r="Q146" s="18"/>
      <c r="R146" s="18"/>
    </row>
    <row r="147" spans="1:18" ht="18.75">
      <c r="A147" s="47" t="s">
        <v>109</v>
      </c>
      <c r="B147" s="30">
        <v>115</v>
      </c>
      <c r="C147" s="15" t="s">
        <v>129</v>
      </c>
      <c r="D147" s="15" t="s">
        <v>124</v>
      </c>
      <c r="E147" s="15"/>
      <c r="F147" s="15"/>
      <c r="G147" s="10">
        <f>G156+G148</f>
        <v>279542.80000000005</v>
      </c>
      <c r="H147" s="10">
        <f aca="true" t="shared" si="75" ref="H147:R147">H156+H148</f>
        <v>205302.5</v>
      </c>
      <c r="I147" s="10">
        <f t="shared" si="75"/>
        <v>74240.3</v>
      </c>
      <c r="J147" s="10">
        <f t="shared" si="75"/>
        <v>0</v>
      </c>
      <c r="K147" s="10">
        <f t="shared" si="75"/>
        <v>306689.00000000006</v>
      </c>
      <c r="L147" s="10">
        <f t="shared" si="75"/>
        <v>229984.3</v>
      </c>
      <c r="M147" s="10">
        <f t="shared" si="75"/>
        <v>76704.70000000001</v>
      </c>
      <c r="N147" s="10">
        <f t="shared" si="75"/>
        <v>0</v>
      </c>
      <c r="O147" s="10">
        <f t="shared" si="75"/>
        <v>281117</v>
      </c>
      <c r="P147" s="10">
        <f t="shared" si="75"/>
        <v>204060.4</v>
      </c>
      <c r="Q147" s="10">
        <f t="shared" si="75"/>
        <v>77056.6</v>
      </c>
      <c r="R147" s="10">
        <f t="shared" si="75"/>
        <v>0</v>
      </c>
    </row>
    <row r="148" spans="1:18" ht="56.25">
      <c r="A148" s="47" t="s">
        <v>474</v>
      </c>
      <c r="B148" s="30">
        <v>115</v>
      </c>
      <c r="C148" s="15" t="s">
        <v>129</v>
      </c>
      <c r="D148" s="15" t="s">
        <v>124</v>
      </c>
      <c r="E148" s="15" t="s">
        <v>254</v>
      </c>
      <c r="F148" s="15"/>
      <c r="G148" s="10">
        <f>G149</f>
        <v>240</v>
      </c>
      <c r="H148" s="10">
        <f aca="true" t="shared" si="76" ref="H148:R148">H149</f>
        <v>0</v>
      </c>
      <c r="I148" s="10">
        <f t="shared" si="76"/>
        <v>240</v>
      </c>
      <c r="J148" s="10">
        <f t="shared" si="76"/>
        <v>0</v>
      </c>
      <c r="K148" s="10">
        <f t="shared" si="76"/>
        <v>280</v>
      </c>
      <c r="L148" s="10">
        <f t="shared" si="76"/>
        <v>0</v>
      </c>
      <c r="M148" s="10">
        <f t="shared" si="76"/>
        <v>280</v>
      </c>
      <c r="N148" s="10">
        <f t="shared" si="76"/>
        <v>0</v>
      </c>
      <c r="O148" s="10">
        <f t="shared" si="76"/>
        <v>280</v>
      </c>
      <c r="P148" s="10">
        <f t="shared" si="76"/>
        <v>0</v>
      </c>
      <c r="Q148" s="10">
        <f t="shared" si="76"/>
        <v>280</v>
      </c>
      <c r="R148" s="10">
        <f t="shared" si="76"/>
        <v>0</v>
      </c>
    </row>
    <row r="149" spans="1:18" ht="37.5">
      <c r="A149" s="47" t="s">
        <v>475</v>
      </c>
      <c r="B149" s="30">
        <v>115</v>
      </c>
      <c r="C149" s="15" t="s">
        <v>129</v>
      </c>
      <c r="D149" s="15" t="s">
        <v>124</v>
      </c>
      <c r="E149" s="15" t="s">
        <v>255</v>
      </c>
      <c r="F149" s="15"/>
      <c r="G149" s="10">
        <f>G150+G153</f>
        <v>240</v>
      </c>
      <c r="H149" s="10">
        <f aca="true" t="shared" si="77" ref="H149:R149">H150+H153</f>
        <v>0</v>
      </c>
      <c r="I149" s="10">
        <f t="shared" si="77"/>
        <v>240</v>
      </c>
      <c r="J149" s="10">
        <f t="shared" si="77"/>
        <v>0</v>
      </c>
      <c r="K149" s="10">
        <f t="shared" si="77"/>
        <v>280</v>
      </c>
      <c r="L149" s="10">
        <f t="shared" si="77"/>
        <v>0</v>
      </c>
      <c r="M149" s="10">
        <f t="shared" si="77"/>
        <v>280</v>
      </c>
      <c r="N149" s="10">
        <f t="shared" si="77"/>
        <v>0</v>
      </c>
      <c r="O149" s="10">
        <f t="shared" si="77"/>
        <v>280</v>
      </c>
      <c r="P149" s="10">
        <f t="shared" si="77"/>
        <v>0</v>
      </c>
      <c r="Q149" s="10">
        <f t="shared" si="77"/>
        <v>280</v>
      </c>
      <c r="R149" s="10">
        <f t="shared" si="77"/>
        <v>0</v>
      </c>
    </row>
    <row r="150" spans="1:18" ht="37.5">
      <c r="A150" s="47" t="s">
        <v>381</v>
      </c>
      <c r="B150" s="30">
        <v>115</v>
      </c>
      <c r="C150" s="15" t="s">
        <v>129</v>
      </c>
      <c r="D150" s="15" t="s">
        <v>124</v>
      </c>
      <c r="E150" s="15" t="s">
        <v>382</v>
      </c>
      <c r="F150" s="15"/>
      <c r="G150" s="10">
        <f>G151</f>
        <v>40</v>
      </c>
      <c r="H150" s="10">
        <f aca="true" t="shared" si="78" ref="H150:R151">H151</f>
        <v>0</v>
      </c>
      <c r="I150" s="10">
        <f t="shared" si="78"/>
        <v>40</v>
      </c>
      <c r="J150" s="10">
        <f t="shared" si="78"/>
        <v>0</v>
      </c>
      <c r="K150" s="10">
        <f t="shared" si="78"/>
        <v>80</v>
      </c>
      <c r="L150" s="10">
        <f t="shared" si="78"/>
        <v>0</v>
      </c>
      <c r="M150" s="10">
        <f t="shared" si="78"/>
        <v>80</v>
      </c>
      <c r="N150" s="10">
        <f t="shared" si="78"/>
        <v>0</v>
      </c>
      <c r="O150" s="10">
        <f t="shared" si="78"/>
        <v>80</v>
      </c>
      <c r="P150" s="10">
        <f t="shared" si="78"/>
        <v>0</v>
      </c>
      <c r="Q150" s="10">
        <f t="shared" si="78"/>
        <v>80</v>
      </c>
      <c r="R150" s="10">
        <f t="shared" si="78"/>
        <v>0</v>
      </c>
    </row>
    <row r="151" spans="1:18" ht="18.75">
      <c r="A151" s="47" t="s">
        <v>224</v>
      </c>
      <c r="B151" s="30">
        <v>115</v>
      </c>
      <c r="C151" s="15" t="s">
        <v>129</v>
      </c>
      <c r="D151" s="15" t="s">
        <v>124</v>
      </c>
      <c r="E151" s="15" t="s">
        <v>383</v>
      </c>
      <c r="F151" s="15"/>
      <c r="G151" s="10">
        <f>G152</f>
        <v>40</v>
      </c>
      <c r="H151" s="10">
        <f t="shared" si="78"/>
        <v>0</v>
      </c>
      <c r="I151" s="10">
        <f t="shared" si="78"/>
        <v>40</v>
      </c>
      <c r="J151" s="10">
        <f t="shared" si="78"/>
        <v>0</v>
      </c>
      <c r="K151" s="10">
        <f t="shared" si="78"/>
        <v>80</v>
      </c>
      <c r="L151" s="10">
        <f t="shared" si="78"/>
        <v>0</v>
      </c>
      <c r="M151" s="10">
        <f t="shared" si="78"/>
        <v>80</v>
      </c>
      <c r="N151" s="10">
        <f t="shared" si="78"/>
        <v>0</v>
      </c>
      <c r="O151" s="10">
        <f t="shared" si="78"/>
        <v>80</v>
      </c>
      <c r="P151" s="10">
        <f t="shared" si="78"/>
        <v>0</v>
      </c>
      <c r="Q151" s="10">
        <f t="shared" si="78"/>
        <v>80</v>
      </c>
      <c r="R151" s="10">
        <f t="shared" si="78"/>
        <v>0</v>
      </c>
    </row>
    <row r="152" spans="1:18" ht="18.75">
      <c r="A152" s="47" t="s">
        <v>191</v>
      </c>
      <c r="B152" s="30">
        <v>115</v>
      </c>
      <c r="C152" s="15" t="s">
        <v>129</v>
      </c>
      <c r="D152" s="15" t="s">
        <v>124</v>
      </c>
      <c r="E152" s="15" t="s">
        <v>383</v>
      </c>
      <c r="F152" s="15" t="s">
        <v>190</v>
      </c>
      <c r="G152" s="10">
        <f>H152+I152+J152</f>
        <v>40</v>
      </c>
      <c r="H152" s="10"/>
      <c r="I152" s="10">
        <v>40</v>
      </c>
      <c r="J152" s="10"/>
      <c r="K152" s="10">
        <f>L152+M152+N152</f>
        <v>80</v>
      </c>
      <c r="L152" s="10"/>
      <c r="M152" s="10">
        <v>80</v>
      </c>
      <c r="N152" s="10"/>
      <c r="O152" s="10">
        <f>P152+Q152+R152</f>
        <v>80</v>
      </c>
      <c r="P152" s="10"/>
      <c r="Q152" s="10">
        <v>80</v>
      </c>
      <c r="R152" s="10"/>
    </row>
    <row r="153" spans="1:18" ht="40.5" customHeight="1">
      <c r="A153" s="47" t="s">
        <v>417</v>
      </c>
      <c r="B153" s="30">
        <v>115</v>
      </c>
      <c r="C153" s="15" t="s">
        <v>129</v>
      </c>
      <c r="D153" s="15" t="s">
        <v>124</v>
      </c>
      <c r="E153" s="15" t="s">
        <v>379</v>
      </c>
      <c r="F153" s="15"/>
      <c r="G153" s="10">
        <f>G154</f>
        <v>200</v>
      </c>
      <c r="H153" s="10">
        <f aca="true" t="shared" si="79" ref="H153:R154">H154</f>
        <v>0</v>
      </c>
      <c r="I153" s="10">
        <f t="shared" si="79"/>
        <v>200</v>
      </c>
      <c r="J153" s="10">
        <f t="shared" si="79"/>
        <v>0</v>
      </c>
      <c r="K153" s="10">
        <f t="shared" si="79"/>
        <v>200</v>
      </c>
      <c r="L153" s="10">
        <f t="shared" si="79"/>
        <v>0</v>
      </c>
      <c r="M153" s="10">
        <f t="shared" si="79"/>
        <v>200</v>
      </c>
      <c r="N153" s="10">
        <f t="shared" si="79"/>
        <v>0</v>
      </c>
      <c r="O153" s="10">
        <f t="shared" si="79"/>
        <v>200</v>
      </c>
      <c r="P153" s="10">
        <f t="shared" si="79"/>
        <v>0</v>
      </c>
      <c r="Q153" s="10">
        <f t="shared" si="79"/>
        <v>200</v>
      </c>
      <c r="R153" s="10">
        <f t="shared" si="79"/>
        <v>0</v>
      </c>
    </row>
    <row r="154" spans="1:18" ht="20.25" customHeight="1">
      <c r="A154" s="47" t="s">
        <v>224</v>
      </c>
      <c r="B154" s="30">
        <v>115</v>
      </c>
      <c r="C154" s="15" t="s">
        <v>129</v>
      </c>
      <c r="D154" s="15" t="s">
        <v>124</v>
      </c>
      <c r="E154" s="15" t="s">
        <v>380</v>
      </c>
      <c r="F154" s="15"/>
      <c r="G154" s="10">
        <f>G155</f>
        <v>200</v>
      </c>
      <c r="H154" s="10">
        <f t="shared" si="79"/>
        <v>0</v>
      </c>
      <c r="I154" s="10">
        <f t="shared" si="79"/>
        <v>200</v>
      </c>
      <c r="J154" s="10">
        <f t="shared" si="79"/>
        <v>0</v>
      </c>
      <c r="K154" s="10">
        <f t="shared" si="79"/>
        <v>200</v>
      </c>
      <c r="L154" s="10">
        <f t="shared" si="79"/>
        <v>0</v>
      </c>
      <c r="M154" s="10">
        <f t="shared" si="79"/>
        <v>200</v>
      </c>
      <c r="N154" s="10">
        <f t="shared" si="79"/>
        <v>0</v>
      </c>
      <c r="O154" s="10">
        <f t="shared" si="79"/>
        <v>200</v>
      </c>
      <c r="P154" s="10">
        <f t="shared" si="79"/>
        <v>0</v>
      </c>
      <c r="Q154" s="10">
        <f t="shared" si="79"/>
        <v>200</v>
      </c>
      <c r="R154" s="10">
        <f t="shared" si="79"/>
        <v>0</v>
      </c>
    </row>
    <row r="155" spans="1:18" ht="18.75">
      <c r="A155" s="47" t="s">
        <v>191</v>
      </c>
      <c r="B155" s="30">
        <v>115</v>
      </c>
      <c r="C155" s="15" t="s">
        <v>129</v>
      </c>
      <c r="D155" s="15" t="s">
        <v>124</v>
      </c>
      <c r="E155" s="15" t="s">
        <v>380</v>
      </c>
      <c r="F155" s="15" t="s">
        <v>190</v>
      </c>
      <c r="G155" s="10">
        <f>H155+I155+J155</f>
        <v>200</v>
      </c>
      <c r="H155" s="10"/>
      <c r="I155" s="10">
        <v>200</v>
      </c>
      <c r="J155" s="10"/>
      <c r="K155" s="10">
        <f>L155+M155+N155</f>
        <v>200</v>
      </c>
      <c r="L155" s="10"/>
      <c r="M155" s="10">
        <v>200</v>
      </c>
      <c r="N155" s="10"/>
      <c r="O155" s="10">
        <f>P155+Q155+R155</f>
        <v>200</v>
      </c>
      <c r="P155" s="10"/>
      <c r="Q155" s="10">
        <v>200</v>
      </c>
      <c r="R155" s="10"/>
    </row>
    <row r="156" spans="1:18" ht="37.5">
      <c r="A156" s="47" t="s">
        <v>506</v>
      </c>
      <c r="B156" s="30">
        <v>115</v>
      </c>
      <c r="C156" s="15" t="s">
        <v>129</v>
      </c>
      <c r="D156" s="15" t="s">
        <v>124</v>
      </c>
      <c r="E156" s="30" t="s">
        <v>285</v>
      </c>
      <c r="F156" s="15"/>
      <c r="G156" s="10">
        <f>G157</f>
        <v>279302.80000000005</v>
      </c>
      <c r="H156" s="10">
        <f aca="true" t="shared" si="80" ref="H156:R156">H157</f>
        <v>205302.5</v>
      </c>
      <c r="I156" s="10">
        <f t="shared" si="80"/>
        <v>74000.3</v>
      </c>
      <c r="J156" s="10">
        <f t="shared" si="80"/>
        <v>0</v>
      </c>
      <c r="K156" s="10">
        <f t="shared" si="80"/>
        <v>306409.00000000006</v>
      </c>
      <c r="L156" s="10">
        <f t="shared" si="80"/>
        <v>229984.3</v>
      </c>
      <c r="M156" s="10">
        <f t="shared" si="80"/>
        <v>76424.70000000001</v>
      </c>
      <c r="N156" s="10">
        <f t="shared" si="80"/>
        <v>0</v>
      </c>
      <c r="O156" s="10">
        <f t="shared" si="80"/>
        <v>280837</v>
      </c>
      <c r="P156" s="10">
        <f t="shared" si="80"/>
        <v>204060.4</v>
      </c>
      <c r="Q156" s="10">
        <f t="shared" si="80"/>
        <v>76776.6</v>
      </c>
      <c r="R156" s="10">
        <f t="shared" si="80"/>
        <v>0</v>
      </c>
    </row>
    <row r="157" spans="1:18" ht="21.75" customHeight="1">
      <c r="A157" s="39" t="s">
        <v>18</v>
      </c>
      <c r="B157" s="30">
        <v>115</v>
      </c>
      <c r="C157" s="15" t="s">
        <v>129</v>
      </c>
      <c r="D157" s="15" t="s">
        <v>124</v>
      </c>
      <c r="E157" s="30" t="s">
        <v>286</v>
      </c>
      <c r="F157" s="15"/>
      <c r="G157" s="10">
        <f>G158+G165+G168+G171+G176+G179+G182</f>
        <v>279302.80000000005</v>
      </c>
      <c r="H157" s="10">
        <f aca="true" t="shared" si="81" ref="H157:R157">H158+H165+H168+H171+H176+H179+H182</f>
        <v>205302.5</v>
      </c>
      <c r="I157" s="10">
        <f t="shared" si="81"/>
        <v>74000.3</v>
      </c>
      <c r="J157" s="10">
        <f t="shared" si="81"/>
        <v>0</v>
      </c>
      <c r="K157" s="10">
        <f t="shared" si="81"/>
        <v>306409.00000000006</v>
      </c>
      <c r="L157" s="10">
        <f t="shared" si="81"/>
        <v>229984.3</v>
      </c>
      <c r="M157" s="10">
        <f t="shared" si="81"/>
        <v>76424.70000000001</v>
      </c>
      <c r="N157" s="10">
        <f t="shared" si="81"/>
        <v>0</v>
      </c>
      <c r="O157" s="10">
        <f t="shared" si="81"/>
        <v>280837</v>
      </c>
      <c r="P157" s="10">
        <f t="shared" si="81"/>
        <v>204060.4</v>
      </c>
      <c r="Q157" s="10">
        <f t="shared" si="81"/>
        <v>76776.6</v>
      </c>
      <c r="R157" s="10">
        <f t="shared" si="81"/>
        <v>0</v>
      </c>
    </row>
    <row r="158" spans="1:18" ht="75">
      <c r="A158" s="39" t="s">
        <v>297</v>
      </c>
      <c r="B158" s="30">
        <v>115</v>
      </c>
      <c r="C158" s="15" t="s">
        <v>129</v>
      </c>
      <c r="D158" s="15" t="s">
        <v>124</v>
      </c>
      <c r="E158" s="30" t="s">
        <v>287</v>
      </c>
      <c r="F158" s="15"/>
      <c r="G158" s="10">
        <f>G159+G163+G161</f>
        <v>255543.4</v>
      </c>
      <c r="H158" s="10">
        <f aca="true" t="shared" si="82" ref="H158:R158">H159+H163+H161</f>
        <v>185468</v>
      </c>
      <c r="I158" s="10">
        <f t="shared" si="82"/>
        <v>70075.40000000001</v>
      </c>
      <c r="J158" s="10">
        <f t="shared" si="82"/>
        <v>0</v>
      </c>
      <c r="K158" s="10">
        <f t="shared" si="82"/>
        <v>256944.30000000002</v>
      </c>
      <c r="L158" s="10">
        <f t="shared" si="82"/>
        <v>185352.9</v>
      </c>
      <c r="M158" s="10">
        <f t="shared" si="82"/>
        <v>71591.40000000001</v>
      </c>
      <c r="N158" s="10">
        <f t="shared" si="82"/>
        <v>0</v>
      </c>
      <c r="O158" s="10">
        <f t="shared" si="82"/>
        <v>258088.5</v>
      </c>
      <c r="P158" s="10">
        <f t="shared" si="82"/>
        <v>185352.9</v>
      </c>
      <c r="Q158" s="10">
        <f t="shared" si="82"/>
        <v>72735.6</v>
      </c>
      <c r="R158" s="10">
        <f t="shared" si="82"/>
        <v>0</v>
      </c>
    </row>
    <row r="159" spans="1:18" ht="22.5" customHeight="1">
      <c r="A159" s="47" t="s">
        <v>213</v>
      </c>
      <c r="B159" s="30">
        <v>115</v>
      </c>
      <c r="C159" s="15" t="s">
        <v>129</v>
      </c>
      <c r="D159" s="15" t="s">
        <v>124</v>
      </c>
      <c r="E159" s="30" t="s">
        <v>19</v>
      </c>
      <c r="F159" s="15"/>
      <c r="G159" s="10">
        <f>G160</f>
        <v>55439.8</v>
      </c>
      <c r="H159" s="10">
        <f aca="true" t="shared" si="83" ref="H159:O159">H160</f>
        <v>0</v>
      </c>
      <c r="I159" s="10">
        <f t="shared" si="83"/>
        <v>55439.8</v>
      </c>
      <c r="J159" s="10">
        <f t="shared" si="83"/>
        <v>0</v>
      </c>
      <c r="K159" s="10">
        <f t="shared" si="83"/>
        <v>56955.8</v>
      </c>
      <c r="L159" s="10">
        <f t="shared" si="83"/>
        <v>0</v>
      </c>
      <c r="M159" s="10">
        <f t="shared" si="83"/>
        <v>56955.8</v>
      </c>
      <c r="N159" s="10">
        <f t="shared" si="83"/>
        <v>0</v>
      </c>
      <c r="O159" s="10">
        <f t="shared" si="83"/>
        <v>58100</v>
      </c>
      <c r="P159" s="10">
        <f>P160</f>
        <v>0</v>
      </c>
      <c r="Q159" s="10">
        <f>Q160</f>
        <v>58100</v>
      </c>
      <c r="R159" s="10">
        <f>R160</f>
        <v>0</v>
      </c>
    </row>
    <row r="160" spans="1:18" ht="18.75">
      <c r="A160" s="47" t="s">
        <v>191</v>
      </c>
      <c r="B160" s="30">
        <v>115</v>
      </c>
      <c r="C160" s="15" t="s">
        <v>129</v>
      </c>
      <c r="D160" s="15" t="s">
        <v>124</v>
      </c>
      <c r="E160" s="30" t="s">
        <v>19</v>
      </c>
      <c r="F160" s="15" t="s">
        <v>190</v>
      </c>
      <c r="G160" s="10">
        <f>H160+I160+J160</f>
        <v>55439.8</v>
      </c>
      <c r="H160" s="10"/>
      <c r="I160" s="10">
        <v>55439.8</v>
      </c>
      <c r="J160" s="10"/>
      <c r="K160" s="10">
        <f>L160+M160+N160</f>
        <v>56955.8</v>
      </c>
      <c r="L160" s="10"/>
      <c r="M160" s="10">
        <v>56955.8</v>
      </c>
      <c r="N160" s="10"/>
      <c r="O160" s="10">
        <f>P160+Q160+R160</f>
        <v>58100</v>
      </c>
      <c r="P160" s="18"/>
      <c r="Q160" s="100">
        <v>58100</v>
      </c>
      <c r="R160" s="18"/>
    </row>
    <row r="161" spans="1:18" ht="56.25">
      <c r="A161" s="47" t="s">
        <v>460</v>
      </c>
      <c r="B161" s="30">
        <v>115</v>
      </c>
      <c r="C161" s="15" t="s">
        <v>129</v>
      </c>
      <c r="D161" s="15" t="s">
        <v>124</v>
      </c>
      <c r="E161" s="15" t="s">
        <v>457</v>
      </c>
      <c r="F161" s="15"/>
      <c r="G161" s="10">
        <f>G162</f>
        <v>14635.6</v>
      </c>
      <c r="H161" s="10">
        <f aca="true" t="shared" si="84" ref="H161:R161">H162</f>
        <v>0</v>
      </c>
      <c r="I161" s="10">
        <f t="shared" si="84"/>
        <v>14635.6</v>
      </c>
      <c r="J161" s="10">
        <f t="shared" si="84"/>
        <v>0</v>
      </c>
      <c r="K161" s="10">
        <f t="shared" si="84"/>
        <v>14635.6</v>
      </c>
      <c r="L161" s="10">
        <f t="shared" si="84"/>
        <v>0</v>
      </c>
      <c r="M161" s="10">
        <f t="shared" si="84"/>
        <v>14635.6</v>
      </c>
      <c r="N161" s="10">
        <f t="shared" si="84"/>
        <v>0</v>
      </c>
      <c r="O161" s="10">
        <f t="shared" si="84"/>
        <v>14635.6</v>
      </c>
      <c r="P161" s="10">
        <f t="shared" si="84"/>
        <v>0</v>
      </c>
      <c r="Q161" s="10">
        <f t="shared" si="84"/>
        <v>14635.6</v>
      </c>
      <c r="R161" s="10">
        <f t="shared" si="84"/>
        <v>0</v>
      </c>
    </row>
    <row r="162" spans="1:18" ht="18.75">
      <c r="A162" s="47" t="s">
        <v>191</v>
      </c>
      <c r="B162" s="30">
        <v>115</v>
      </c>
      <c r="C162" s="15" t="s">
        <v>129</v>
      </c>
      <c r="D162" s="15" t="s">
        <v>124</v>
      </c>
      <c r="E162" s="15" t="s">
        <v>457</v>
      </c>
      <c r="F162" s="15" t="s">
        <v>190</v>
      </c>
      <c r="G162" s="10">
        <f>H162+I162+J162</f>
        <v>14635.6</v>
      </c>
      <c r="H162" s="10"/>
      <c r="I162" s="10">
        <v>14635.6</v>
      </c>
      <c r="J162" s="10"/>
      <c r="K162" s="10">
        <f>L162+M162+N162</f>
        <v>14635.6</v>
      </c>
      <c r="L162" s="10"/>
      <c r="M162" s="10">
        <v>14635.6</v>
      </c>
      <c r="N162" s="10"/>
      <c r="O162" s="10">
        <f>P162+Q162+R162</f>
        <v>14635.6</v>
      </c>
      <c r="P162" s="18"/>
      <c r="Q162" s="18">
        <v>14635.6</v>
      </c>
      <c r="R162" s="18"/>
    </row>
    <row r="163" spans="1:18" ht="102.75" customHeight="1">
      <c r="A163" s="52" t="s">
        <v>328</v>
      </c>
      <c r="B163" s="30">
        <v>115</v>
      </c>
      <c r="C163" s="15" t="s">
        <v>129</v>
      </c>
      <c r="D163" s="15" t="s">
        <v>124</v>
      </c>
      <c r="E163" s="30" t="s">
        <v>47</v>
      </c>
      <c r="F163" s="15"/>
      <c r="G163" s="10">
        <f>G164</f>
        <v>185468</v>
      </c>
      <c r="H163" s="10">
        <f aca="true" t="shared" si="85" ref="H163:R163">H164</f>
        <v>185468</v>
      </c>
      <c r="I163" s="10">
        <f t="shared" si="85"/>
        <v>0</v>
      </c>
      <c r="J163" s="10">
        <f t="shared" si="85"/>
        <v>0</v>
      </c>
      <c r="K163" s="10">
        <f t="shared" si="85"/>
        <v>185352.9</v>
      </c>
      <c r="L163" s="10">
        <f t="shared" si="85"/>
        <v>185352.9</v>
      </c>
      <c r="M163" s="10">
        <f t="shared" si="85"/>
        <v>0</v>
      </c>
      <c r="N163" s="10">
        <f t="shared" si="85"/>
        <v>0</v>
      </c>
      <c r="O163" s="10">
        <f t="shared" si="85"/>
        <v>185352.9</v>
      </c>
      <c r="P163" s="10">
        <f t="shared" si="85"/>
        <v>185352.9</v>
      </c>
      <c r="Q163" s="10">
        <f t="shared" si="85"/>
        <v>0</v>
      </c>
      <c r="R163" s="10">
        <f t="shared" si="85"/>
        <v>0</v>
      </c>
    </row>
    <row r="164" spans="1:18" ht="18.75">
      <c r="A164" s="47" t="s">
        <v>191</v>
      </c>
      <c r="B164" s="30">
        <v>115</v>
      </c>
      <c r="C164" s="15" t="s">
        <v>129</v>
      </c>
      <c r="D164" s="15" t="s">
        <v>124</v>
      </c>
      <c r="E164" s="30" t="s">
        <v>47</v>
      </c>
      <c r="F164" s="30">
        <v>610</v>
      </c>
      <c r="G164" s="10">
        <f>H164+I164+J164</f>
        <v>185468</v>
      </c>
      <c r="H164" s="10">
        <v>185468</v>
      </c>
      <c r="I164" s="10"/>
      <c r="J164" s="10"/>
      <c r="K164" s="10">
        <f>L164+M164+N164</f>
        <v>185352.9</v>
      </c>
      <c r="L164" s="10">
        <v>185352.9</v>
      </c>
      <c r="M164" s="10"/>
      <c r="N164" s="10"/>
      <c r="O164" s="10">
        <f>R164+Q164+P164</f>
        <v>185352.9</v>
      </c>
      <c r="P164" s="10">
        <v>185352.9</v>
      </c>
      <c r="Q164" s="10"/>
      <c r="R164" s="10"/>
    </row>
    <row r="165" spans="1:18" ht="37.5">
      <c r="A165" s="39" t="s">
        <v>294</v>
      </c>
      <c r="B165" s="30">
        <v>115</v>
      </c>
      <c r="C165" s="15" t="s">
        <v>129</v>
      </c>
      <c r="D165" s="15" t="s">
        <v>124</v>
      </c>
      <c r="E165" s="30" t="s">
        <v>288</v>
      </c>
      <c r="F165" s="30"/>
      <c r="G165" s="10">
        <f>G166</f>
        <v>13710.5</v>
      </c>
      <c r="H165" s="10">
        <f aca="true" t="shared" si="86" ref="H165:R166">H166</f>
        <v>13710.5</v>
      </c>
      <c r="I165" s="10">
        <f t="shared" si="86"/>
        <v>0</v>
      </c>
      <c r="J165" s="10">
        <f t="shared" si="86"/>
        <v>0</v>
      </c>
      <c r="K165" s="10">
        <f t="shared" si="86"/>
        <v>13710.5</v>
      </c>
      <c r="L165" s="10">
        <f t="shared" si="86"/>
        <v>13710.5</v>
      </c>
      <c r="M165" s="10">
        <f t="shared" si="86"/>
        <v>0</v>
      </c>
      <c r="N165" s="10">
        <f t="shared" si="86"/>
        <v>0</v>
      </c>
      <c r="O165" s="10">
        <f t="shared" si="86"/>
        <v>13710.5</v>
      </c>
      <c r="P165" s="10">
        <f t="shared" si="86"/>
        <v>13710.5</v>
      </c>
      <c r="Q165" s="10">
        <f t="shared" si="86"/>
        <v>0</v>
      </c>
      <c r="R165" s="10">
        <f t="shared" si="86"/>
        <v>0</v>
      </c>
    </row>
    <row r="166" spans="1:18" ht="75">
      <c r="A166" s="47" t="s">
        <v>98</v>
      </c>
      <c r="B166" s="30">
        <v>115</v>
      </c>
      <c r="C166" s="15" t="s">
        <v>129</v>
      </c>
      <c r="D166" s="15" t="s">
        <v>124</v>
      </c>
      <c r="E166" s="30" t="s">
        <v>17</v>
      </c>
      <c r="F166" s="15"/>
      <c r="G166" s="10">
        <f>G167</f>
        <v>13710.5</v>
      </c>
      <c r="H166" s="10">
        <f t="shared" si="86"/>
        <v>13710.5</v>
      </c>
      <c r="I166" s="10">
        <f t="shared" si="86"/>
        <v>0</v>
      </c>
      <c r="J166" s="10">
        <f t="shared" si="86"/>
        <v>0</v>
      </c>
      <c r="K166" s="10">
        <f t="shared" si="86"/>
        <v>13710.5</v>
      </c>
      <c r="L166" s="10">
        <f t="shared" si="86"/>
        <v>13710.5</v>
      </c>
      <c r="M166" s="10">
        <f t="shared" si="86"/>
        <v>0</v>
      </c>
      <c r="N166" s="10">
        <f t="shared" si="86"/>
        <v>0</v>
      </c>
      <c r="O166" s="10">
        <f t="shared" si="86"/>
        <v>13710.5</v>
      </c>
      <c r="P166" s="10">
        <f t="shared" si="86"/>
        <v>13710.5</v>
      </c>
      <c r="Q166" s="10">
        <f t="shared" si="86"/>
        <v>0</v>
      </c>
      <c r="R166" s="10">
        <f t="shared" si="86"/>
        <v>0</v>
      </c>
    </row>
    <row r="167" spans="1:18" ht="18.75">
      <c r="A167" s="47" t="s">
        <v>191</v>
      </c>
      <c r="B167" s="30">
        <v>115</v>
      </c>
      <c r="C167" s="15" t="s">
        <v>129</v>
      </c>
      <c r="D167" s="15" t="s">
        <v>124</v>
      </c>
      <c r="E167" s="30" t="s">
        <v>17</v>
      </c>
      <c r="F167" s="15" t="s">
        <v>190</v>
      </c>
      <c r="G167" s="10">
        <f>H167+I167+J167</f>
        <v>13710.5</v>
      </c>
      <c r="H167" s="10">
        <v>13710.5</v>
      </c>
      <c r="I167" s="10"/>
      <c r="J167" s="10"/>
      <c r="K167" s="10">
        <f>L167+M167+N167</f>
        <v>13710.5</v>
      </c>
      <c r="L167" s="10">
        <v>13710.5</v>
      </c>
      <c r="M167" s="10"/>
      <c r="N167" s="10"/>
      <c r="O167" s="10">
        <f>P167+Q167+R167</f>
        <v>13710.5</v>
      </c>
      <c r="P167" s="18">
        <v>13710.5</v>
      </c>
      <c r="Q167" s="18"/>
      <c r="R167" s="18"/>
    </row>
    <row r="168" spans="1:18" ht="63" customHeight="1">
      <c r="A168" s="39" t="s">
        <v>293</v>
      </c>
      <c r="B168" s="30">
        <v>115</v>
      </c>
      <c r="C168" s="15" t="s">
        <v>129</v>
      </c>
      <c r="D168" s="15" t="s">
        <v>124</v>
      </c>
      <c r="E168" s="30" t="s">
        <v>48</v>
      </c>
      <c r="F168" s="15"/>
      <c r="G168" s="10">
        <f>G169</f>
        <v>2025.3</v>
      </c>
      <c r="H168" s="10">
        <f aca="true" t="shared" si="87" ref="H168:R169">H169</f>
        <v>2025.3</v>
      </c>
      <c r="I168" s="10">
        <f t="shared" si="87"/>
        <v>0</v>
      </c>
      <c r="J168" s="10">
        <f t="shared" si="87"/>
        <v>0</v>
      </c>
      <c r="K168" s="10">
        <f t="shared" si="87"/>
        <v>2025.3</v>
      </c>
      <c r="L168" s="10">
        <f t="shared" si="87"/>
        <v>2025.3</v>
      </c>
      <c r="M168" s="10">
        <f t="shared" si="87"/>
        <v>0</v>
      </c>
      <c r="N168" s="10">
        <f t="shared" si="87"/>
        <v>0</v>
      </c>
      <c r="O168" s="10">
        <f t="shared" si="87"/>
        <v>2025.3</v>
      </c>
      <c r="P168" s="10">
        <f t="shared" si="87"/>
        <v>2025.3</v>
      </c>
      <c r="Q168" s="10">
        <f t="shared" si="87"/>
        <v>0</v>
      </c>
      <c r="R168" s="10">
        <f t="shared" si="87"/>
        <v>0</v>
      </c>
    </row>
    <row r="169" spans="1:18" ht="75">
      <c r="A169" s="47" t="s">
        <v>98</v>
      </c>
      <c r="B169" s="30">
        <v>115</v>
      </c>
      <c r="C169" s="15" t="s">
        <v>129</v>
      </c>
      <c r="D169" s="15" t="s">
        <v>124</v>
      </c>
      <c r="E169" s="30" t="s">
        <v>49</v>
      </c>
      <c r="F169" s="15"/>
      <c r="G169" s="10">
        <f>G170</f>
        <v>2025.3</v>
      </c>
      <c r="H169" s="10">
        <f t="shared" si="87"/>
        <v>2025.3</v>
      </c>
      <c r="I169" s="10">
        <f t="shared" si="87"/>
        <v>0</v>
      </c>
      <c r="J169" s="10">
        <f t="shared" si="87"/>
        <v>0</v>
      </c>
      <c r="K169" s="10">
        <f t="shared" si="87"/>
        <v>2025.3</v>
      </c>
      <c r="L169" s="10">
        <f t="shared" si="87"/>
        <v>2025.3</v>
      </c>
      <c r="M169" s="10">
        <f t="shared" si="87"/>
        <v>0</v>
      </c>
      <c r="N169" s="10">
        <f t="shared" si="87"/>
        <v>0</v>
      </c>
      <c r="O169" s="10">
        <f t="shared" si="87"/>
        <v>2025.3</v>
      </c>
      <c r="P169" s="10">
        <f t="shared" si="87"/>
        <v>2025.3</v>
      </c>
      <c r="Q169" s="10">
        <f t="shared" si="87"/>
        <v>0</v>
      </c>
      <c r="R169" s="10">
        <f t="shared" si="87"/>
        <v>0</v>
      </c>
    </row>
    <row r="170" spans="1:18" ht="18.75">
      <c r="A170" s="47" t="s">
        <v>191</v>
      </c>
      <c r="B170" s="30">
        <v>115</v>
      </c>
      <c r="C170" s="15" t="s">
        <v>129</v>
      </c>
      <c r="D170" s="15" t="s">
        <v>124</v>
      </c>
      <c r="E170" s="30" t="s">
        <v>49</v>
      </c>
      <c r="F170" s="15" t="s">
        <v>190</v>
      </c>
      <c r="G170" s="10">
        <f>H170+I170+J170</f>
        <v>2025.3</v>
      </c>
      <c r="H170" s="10">
        <v>2025.3</v>
      </c>
      <c r="I170" s="10"/>
      <c r="J170" s="10"/>
      <c r="K170" s="10">
        <f>L170+M170+N170</f>
        <v>2025.3</v>
      </c>
      <c r="L170" s="10">
        <v>2025.3</v>
      </c>
      <c r="M170" s="10"/>
      <c r="N170" s="10"/>
      <c r="O170" s="10">
        <f>P170+Q170+R170</f>
        <v>2025.3</v>
      </c>
      <c r="P170" s="18">
        <v>2025.3</v>
      </c>
      <c r="Q170" s="18"/>
      <c r="R170" s="18"/>
    </row>
    <row r="171" spans="1:18" ht="75">
      <c r="A171" s="39" t="s">
        <v>298</v>
      </c>
      <c r="B171" s="30">
        <v>115</v>
      </c>
      <c r="C171" s="15" t="s">
        <v>129</v>
      </c>
      <c r="D171" s="15" t="s">
        <v>124</v>
      </c>
      <c r="E171" s="30" t="s">
        <v>289</v>
      </c>
      <c r="F171" s="15"/>
      <c r="G171" s="10">
        <f>G172+G174</f>
        <v>3864</v>
      </c>
      <c r="H171" s="10">
        <f aca="true" t="shared" si="88" ref="H171:R171">H172+H174</f>
        <v>0</v>
      </c>
      <c r="I171" s="10">
        <f t="shared" si="88"/>
        <v>3864</v>
      </c>
      <c r="J171" s="10">
        <f t="shared" si="88"/>
        <v>0</v>
      </c>
      <c r="K171" s="10">
        <f t="shared" si="88"/>
        <v>3880.3</v>
      </c>
      <c r="L171" s="10">
        <f t="shared" si="88"/>
        <v>0</v>
      </c>
      <c r="M171" s="10">
        <f t="shared" si="88"/>
        <v>3880.3</v>
      </c>
      <c r="N171" s="10">
        <f t="shared" si="88"/>
        <v>0</v>
      </c>
      <c r="O171" s="10">
        <f t="shared" si="88"/>
        <v>3980.3</v>
      </c>
      <c r="P171" s="10">
        <f t="shared" si="88"/>
        <v>0</v>
      </c>
      <c r="Q171" s="10">
        <f t="shared" si="88"/>
        <v>3980.3</v>
      </c>
      <c r="R171" s="10">
        <f t="shared" si="88"/>
        <v>0</v>
      </c>
    </row>
    <row r="172" spans="1:18" ht="56.25">
      <c r="A172" s="47" t="s">
        <v>299</v>
      </c>
      <c r="B172" s="30">
        <v>115</v>
      </c>
      <c r="C172" s="15" t="s">
        <v>129</v>
      </c>
      <c r="D172" s="15" t="s">
        <v>124</v>
      </c>
      <c r="E172" s="30" t="s">
        <v>50</v>
      </c>
      <c r="F172" s="15"/>
      <c r="G172" s="10">
        <f>G173</f>
        <v>2683.7</v>
      </c>
      <c r="H172" s="10">
        <f aca="true" t="shared" si="89" ref="H172:R172">H173</f>
        <v>0</v>
      </c>
      <c r="I172" s="10">
        <f t="shared" si="89"/>
        <v>2683.7</v>
      </c>
      <c r="J172" s="10">
        <f t="shared" si="89"/>
        <v>0</v>
      </c>
      <c r="K172" s="10">
        <f t="shared" si="89"/>
        <v>2700</v>
      </c>
      <c r="L172" s="10">
        <f t="shared" si="89"/>
        <v>0</v>
      </c>
      <c r="M172" s="10">
        <f t="shared" si="89"/>
        <v>2700</v>
      </c>
      <c r="N172" s="10">
        <f t="shared" si="89"/>
        <v>0</v>
      </c>
      <c r="O172" s="10">
        <f t="shared" si="89"/>
        <v>2800</v>
      </c>
      <c r="P172" s="10">
        <f t="shared" si="89"/>
        <v>0</v>
      </c>
      <c r="Q172" s="10">
        <f t="shared" si="89"/>
        <v>2800</v>
      </c>
      <c r="R172" s="10">
        <f t="shared" si="89"/>
        <v>0</v>
      </c>
    </row>
    <row r="173" spans="1:18" ht="18.75">
      <c r="A173" s="47" t="s">
        <v>191</v>
      </c>
      <c r="B173" s="30">
        <v>115</v>
      </c>
      <c r="C173" s="15" t="s">
        <v>129</v>
      </c>
      <c r="D173" s="15" t="s">
        <v>124</v>
      </c>
      <c r="E173" s="30" t="s">
        <v>50</v>
      </c>
      <c r="F173" s="15" t="s">
        <v>190</v>
      </c>
      <c r="G173" s="10">
        <f>H173+I173+J173</f>
        <v>2683.7</v>
      </c>
      <c r="H173" s="10"/>
      <c r="I173" s="10">
        <v>2683.7</v>
      </c>
      <c r="J173" s="10"/>
      <c r="K173" s="10">
        <f>L173+M173+N173</f>
        <v>2700</v>
      </c>
      <c r="L173" s="10"/>
      <c r="M173" s="10">
        <v>2700</v>
      </c>
      <c r="N173" s="10"/>
      <c r="O173" s="10">
        <f>P173+Q173+R173</f>
        <v>2800</v>
      </c>
      <c r="P173" s="18"/>
      <c r="Q173" s="106">
        <v>2800</v>
      </c>
      <c r="R173" s="18"/>
    </row>
    <row r="174" spans="1:18" ht="56.25">
      <c r="A174" s="47" t="s">
        <v>460</v>
      </c>
      <c r="B174" s="30">
        <v>115</v>
      </c>
      <c r="C174" s="15" t="s">
        <v>129</v>
      </c>
      <c r="D174" s="15" t="s">
        <v>124</v>
      </c>
      <c r="E174" s="15" t="s">
        <v>458</v>
      </c>
      <c r="F174" s="15"/>
      <c r="G174" s="10">
        <f>G175</f>
        <v>1180.3</v>
      </c>
      <c r="H174" s="10">
        <f aca="true" t="shared" si="90" ref="H174:R174">H175</f>
        <v>0</v>
      </c>
      <c r="I174" s="10">
        <f t="shared" si="90"/>
        <v>1180.3</v>
      </c>
      <c r="J174" s="10">
        <f t="shared" si="90"/>
        <v>0</v>
      </c>
      <c r="K174" s="10">
        <f t="shared" si="90"/>
        <v>1180.3</v>
      </c>
      <c r="L174" s="10">
        <f t="shared" si="90"/>
        <v>0</v>
      </c>
      <c r="M174" s="10">
        <f t="shared" si="90"/>
        <v>1180.3</v>
      </c>
      <c r="N174" s="10">
        <f t="shared" si="90"/>
        <v>0</v>
      </c>
      <c r="O174" s="10">
        <f t="shared" si="90"/>
        <v>1180.3</v>
      </c>
      <c r="P174" s="10">
        <f t="shared" si="90"/>
        <v>0</v>
      </c>
      <c r="Q174" s="10">
        <f t="shared" si="90"/>
        <v>1180.3</v>
      </c>
      <c r="R174" s="10">
        <f t="shared" si="90"/>
        <v>0</v>
      </c>
    </row>
    <row r="175" spans="1:18" ht="18.75">
      <c r="A175" s="47" t="s">
        <v>191</v>
      </c>
      <c r="B175" s="30">
        <v>115</v>
      </c>
      <c r="C175" s="15" t="s">
        <v>129</v>
      </c>
      <c r="D175" s="15" t="s">
        <v>124</v>
      </c>
      <c r="E175" s="15" t="s">
        <v>458</v>
      </c>
      <c r="F175" s="15" t="s">
        <v>190</v>
      </c>
      <c r="G175" s="10">
        <f>H175+I175+J175</f>
        <v>1180.3</v>
      </c>
      <c r="H175" s="10"/>
      <c r="I175" s="10">
        <v>1180.3</v>
      </c>
      <c r="J175" s="10"/>
      <c r="K175" s="10">
        <f>L175+M175+N175</f>
        <v>1180.3</v>
      </c>
      <c r="L175" s="10"/>
      <c r="M175" s="10">
        <v>1180.3</v>
      </c>
      <c r="N175" s="10"/>
      <c r="O175" s="10">
        <f>P175+Q175+R175</f>
        <v>1180.3</v>
      </c>
      <c r="P175" s="18"/>
      <c r="Q175" s="18">
        <v>1180.3</v>
      </c>
      <c r="R175" s="18"/>
    </row>
    <row r="176" spans="1:18" ht="37.5">
      <c r="A176" s="39" t="s">
        <v>599</v>
      </c>
      <c r="B176" s="30">
        <v>115</v>
      </c>
      <c r="C176" s="15" t="s">
        <v>129</v>
      </c>
      <c r="D176" s="15" t="s">
        <v>124</v>
      </c>
      <c r="E176" s="115" t="s">
        <v>517</v>
      </c>
      <c r="F176" s="15"/>
      <c r="G176" s="10">
        <f>G177</f>
        <v>1127.2</v>
      </c>
      <c r="H176" s="10">
        <f aca="true" t="shared" si="91" ref="H176:R177">H177</f>
        <v>1127</v>
      </c>
      <c r="I176" s="10">
        <f t="shared" si="91"/>
        <v>0.2</v>
      </c>
      <c r="J176" s="10">
        <f t="shared" si="91"/>
        <v>0</v>
      </c>
      <c r="K176" s="10">
        <f t="shared" si="91"/>
        <v>5934.200000000001</v>
      </c>
      <c r="L176" s="10">
        <f t="shared" si="91"/>
        <v>5933.6</v>
      </c>
      <c r="M176" s="10">
        <f t="shared" si="91"/>
        <v>0.6</v>
      </c>
      <c r="N176" s="10">
        <f t="shared" si="91"/>
        <v>0</v>
      </c>
      <c r="O176" s="10">
        <f t="shared" si="91"/>
        <v>0</v>
      </c>
      <c r="P176" s="10">
        <f t="shared" si="91"/>
        <v>0</v>
      </c>
      <c r="Q176" s="10">
        <f t="shared" si="91"/>
        <v>0</v>
      </c>
      <c r="R176" s="10">
        <f t="shared" si="91"/>
        <v>0</v>
      </c>
    </row>
    <row r="177" spans="1:18" ht="78.75" customHeight="1">
      <c r="A177" s="39" t="s">
        <v>518</v>
      </c>
      <c r="B177" s="30">
        <v>115</v>
      </c>
      <c r="C177" s="15" t="s">
        <v>129</v>
      </c>
      <c r="D177" s="15" t="s">
        <v>124</v>
      </c>
      <c r="E177" s="30" t="s">
        <v>516</v>
      </c>
      <c r="F177" s="15"/>
      <c r="G177" s="10">
        <f>G178</f>
        <v>1127.2</v>
      </c>
      <c r="H177" s="10">
        <f t="shared" si="91"/>
        <v>1127</v>
      </c>
      <c r="I177" s="10">
        <f t="shared" si="91"/>
        <v>0.2</v>
      </c>
      <c r="J177" s="10">
        <f t="shared" si="91"/>
        <v>0</v>
      </c>
      <c r="K177" s="10">
        <f t="shared" si="91"/>
        <v>5934.200000000001</v>
      </c>
      <c r="L177" s="10">
        <f t="shared" si="91"/>
        <v>5933.6</v>
      </c>
      <c r="M177" s="10">
        <f t="shared" si="91"/>
        <v>0.6</v>
      </c>
      <c r="N177" s="10">
        <f t="shared" si="91"/>
        <v>0</v>
      </c>
      <c r="O177" s="10">
        <f t="shared" si="91"/>
        <v>0</v>
      </c>
      <c r="P177" s="10">
        <f t="shared" si="91"/>
        <v>0</v>
      </c>
      <c r="Q177" s="10">
        <f t="shared" si="91"/>
        <v>0</v>
      </c>
      <c r="R177" s="10">
        <f t="shared" si="91"/>
        <v>0</v>
      </c>
    </row>
    <row r="178" spans="1:18" ht="18.75">
      <c r="A178" s="47" t="s">
        <v>191</v>
      </c>
      <c r="B178" s="30">
        <v>115</v>
      </c>
      <c r="C178" s="15" t="s">
        <v>129</v>
      </c>
      <c r="D178" s="15" t="s">
        <v>124</v>
      </c>
      <c r="E178" s="30" t="s">
        <v>516</v>
      </c>
      <c r="F178" s="15" t="s">
        <v>190</v>
      </c>
      <c r="G178" s="10">
        <f>H178+I178+J178</f>
        <v>1127.2</v>
      </c>
      <c r="H178" s="10">
        <v>1127</v>
      </c>
      <c r="I178" s="10">
        <v>0.2</v>
      </c>
      <c r="J178" s="10"/>
      <c r="K178" s="10">
        <f>L178+M178+N178</f>
        <v>5934.200000000001</v>
      </c>
      <c r="L178" s="10">
        <v>5933.6</v>
      </c>
      <c r="M178" s="10">
        <v>0.6</v>
      </c>
      <c r="N178" s="10"/>
      <c r="O178" s="10">
        <f>P178+Q178+R178</f>
        <v>0</v>
      </c>
      <c r="P178" s="10"/>
      <c r="Q178" s="10"/>
      <c r="R178" s="10"/>
    </row>
    <row r="179" spans="1:18" ht="43.5" customHeight="1">
      <c r="A179" s="47" t="s">
        <v>600</v>
      </c>
      <c r="B179" s="30">
        <v>115</v>
      </c>
      <c r="C179" s="15" t="s">
        <v>129</v>
      </c>
      <c r="D179" s="15" t="s">
        <v>124</v>
      </c>
      <c r="E179" s="30" t="s">
        <v>519</v>
      </c>
      <c r="F179" s="15"/>
      <c r="G179" s="10">
        <f>G180</f>
        <v>0</v>
      </c>
      <c r="H179" s="10">
        <f aca="true" t="shared" si="92" ref="H179:R180">H180</f>
        <v>0</v>
      </c>
      <c r="I179" s="10">
        <f t="shared" si="92"/>
        <v>0</v>
      </c>
      <c r="J179" s="10">
        <f t="shared" si="92"/>
        <v>0</v>
      </c>
      <c r="K179" s="10">
        <f t="shared" si="92"/>
        <v>20882</v>
      </c>
      <c r="L179" s="10">
        <f t="shared" si="92"/>
        <v>19990.3</v>
      </c>
      <c r="M179" s="10">
        <f t="shared" si="92"/>
        <v>891.7</v>
      </c>
      <c r="N179" s="10">
        <f t="shared" si="92"/>
        <v>0</v>
      </c>
      <c r="O179" s="10">
        <f t="shared" si="92"/>
        <v>0</v>
      </c>
      <c r="P179" s="10">
        <f t="shared" si="92"/>
        <v>0</v>
      </c>
      <c r="Q179" s="10">
        <f t="shared" si="92"/>
        <v>0</v>
      </c>
      <c r="R179" s="10">
        <f t="shared" si="92"/>
        <v>0</v>
      </c>
    </row>
    <row r="180" spans="1:18" ht="56.25">
      <c r="A180" s="47" t="s">
        <v>521</v>
      </c>
      <c r="B180" s="30">
        <v>115</v>
      </c>
      <c r="C180" s="15" t="s">
        <v>129</v>
      </c>
      <c r="D180" s="15" t="s">
        <v>124</v>
      </c>
      <c r="E180" s="30" t="s">
        <v>520</v>
      </c>
      <c r="F180" s="15"/>
      <c r="G180" s="10">
        <f>G181</f>
        <v>0</v>
      </c>
      <c r="H180" s="10">
        <f t="shared" si="92"/>
        <v>0</v>
      </c>
      <c r="I180" s="10">
        <f t="shared" si="92"/>
        <v>0</v>
      </c>
      <c r="J180" s="10">
        <f t="shared" si="92"/>
        <v>0</v>
      </c>
      <c r="K180" s="10">
        <f t="shared" si="92"/>
        <v>20882</v>
      </c>
      <c r="L180" s="10">
        <f t="shared" si="92"/>
        <v>19990.3</v>
      </c>
      <c r="M180" s="10">
        <f t="shared" si="92"/>
        <v>891.7</v>
      </c>
      <c r="N180" s="10">
        <f t="shared" si="92"/>
        <v>0</v>
      </c>
      <c r="O180" s="10">
        <f t="shared" si="92"/>
        <v>0</v>
      </c>
      <c r="P180" s="10">
        <f t="shared" si="92"/>
        <v>0</v>
      </c>
      <c r="Q180" s="10">
        <f t="shared" si="92"/>
        <v>0</v>
      </c>
      <c r="R180" s="10">
        <f t="shared" si="92"/>
        <v>0</v>
      </c>
    </row>
    <row r="181" spans="1:18" ht="18.75">
      <c r="A181" s="47" t="s">
        <v>191</v>
      </c>
      <c r="B181" s="30">
        <v>115</v>
      </c>
      <c r="C181" s="15" t="s">
        <v>129</v>
      </c>
      <c r="D181" s="15" t="s">
        <v>124</v>
      </c>
      <c r="E181" s="30" t="s">
        <v>520</v>
      </c>
      <c r="F181" s="15" t="s">
        <v>190</v>
      </c>
      <c r="G181" s="10">
        <f>H181+I181+J181</f>
        <v>0</v>
      </c>
      <c r="H181" s="10"/>
      <c r="I181" s="10"/>
      <c r="J181" s="10"/>
      <c r="K181" s="10">
        <f>L181+M181+N181</f>
        <v>20882</v>
      </c>
      <c r="L181" s="10">
        <v>19990.3</v>
      </c>
      <c r="M181" s="10">
        <v>891.7</v>
      </c>
      <c r="N181" s="10"/>
      <c r="O181" s="10">
        <f>P181+Q181+R181</f>
        <v>0</v>
      </c>
      <c r="P181" s="10"/>
      <c r="Q181" s="10"/>
      <c r="R181" s="10"/>
    </row>
    <row r="182" spans="1:18" ht="56.25">
      <c r="A182" s="47" t="s">
        <v>626</v>
      </c>
      <c r="B182" s="30">
        <v>115</v>
      </c>
      <c r="C182" s="15" t="s">
        <v>129</v>
      </c>
      <c r="D182" s="15" t="s">
        <v>124</v>
      </c>
      <c r="E182" s="30" t="s">
        <v>625</v>
      </c>
      <c r="F182" s="15"/>
      <c r="G182" s="10">
        <f>G183</f>
        <v>3032.3999999999996</v>
      </c>
      <c r="H182" s="10">
        <f aca="true" t="shared" si="93" ref="H182:R183">H183</f>
        <v>2971.7</v>
      </c>
      <c r="I182" s="10">
        <f t="shared" si="93"/>
        <v>60.7</v>
      </c>
      <c r="J182" s="10">
        <f t="shared" si="93"/>
        <v>0</v>
      </c>
      <c r="K182" s="10">
        <f t="shared" si="93"/>
        <v>3032.3999999999996</v>
      </c>
      <c r="L182" s="10">
        <f t="shared" si="93"/>
        <v>2971.7</v>
      </c>
      <c r="M182" s="10">
        <f t="shared" si="93"/>
        <v>60.7</v>
      </c>
      <c r="N182" s="10">
        <f t="shared" si="93"/>
        <v>0</v>
      </c>
      <c r="O182" s="10">
        <f t="shared" si="93"/>
        <v>3032.3999999999996</v>
      </c>
      <c r="P182" s="10">
        <f t="shared" si="93"/>
        <v>2971.7</v>
      </c>
      <c r="Q182" s="10">
        <f t="shared" si="93"/>
        <v>60.7</v>
      </c>
      <c r="R182" s="10">
        <f t="shared" si="93"/>
        <v>0</v>
      </c>
    </row>
    <row r="183" spans="1:18" ht="56.25">
      <c r="A183" s="47" t="s">
        <v>611</v>
      </c>
      <c r="B183" s="30">
        <v>115</v>
      </c>
      <c r="C183" s="15" t="s">
        <v>129</v>
      </c>
      <c r="D183" s="15" t="s">
        <v>124</v>
      </c>
      <c r="E183" s="30" t="s">
        <v>627</v>
      </c>
      <c r="F183" s="15"/>
      <c r="G183" s="10">
        <f>G184</f>
        <v>3032.3999999999996</v>
      </c>
      <c r="H183" s="10">
        <f t="shared" si="93"/>
        <v>2971.7</v>
      </c>
      <c r="I183" s="10">
        <f t="shared" si="93"/>
        <v>60.7</v>
      </c>
      <c r="J183" s="10">
        <f t="shared" si="93"/>
        <v>0</v>
      </c>
      <c r="K183" s="10">
        <f t="shared" si="93"/>
        <v>3032.3999999999996</v>
      </c>
      <c r="L183" s="10">
        <f t="shared" si="93"/>
        <v>2971.7</v>
      </c>
      <c r="M183" s="10">
        <f t="shared" si="93"/>
        <v>60.7</v>
      </c>
      <c r="N183" s="10">
        <f t="shared" si="93"/>
        <v>0</v>
      </c>
      <c r="O183" s="10">
        <f t="shared" si="93"/>
        <v>3032.3999999999996</v>
      </c>
      <c r="P183" s="10">
        <f t="shared" si="93"/>
        <v>2971.7</v>
      </c>
      <c r="Q183" s="10">
        <f t="shared" si="93"/>
        <v>60.7</v>
      </c>
      <c r="R183" s="10">
        <f t="shared" si="93"/>
        <v>0</v>
      </c>
    </row>
    <row r="184" spans="1:18" ht="18.75">
      <c r="A184" s="47" t="s">
        <v>191</v>
      </c>
      <c r="B184" s="30">
        <v>115</v>
      </c>
      <c r="C184" s="15" t="s">
        <v>129</v>
      </c>
      <c r="D184" s="15" t="s">
        <v>124</v>
      </c>
      <c r="E184" s="30" t="s">
        <v>627</v>
      </c>
      <c r="F184" s="15" t="s">
        <v>190</v>
      </c>
      <c r="G184" s="10">
        <f>H184+I184+J184</f>
        <v>3032.3999999999996</v>
      </c>
      <c r="H184" s="10">
        <v>2971.7</v>
      </c>
      <c r="I184" s="10">
        <v>60.7</v>
      </c>
      <c r="J184" s="10"/>
      <c r="K184" s="10">
        <f>L184+M184+N184</f>
        <v>3032.3999999999996</v>
      </c>
      <c r="L184" s="10">
        <v>2971.7</v>
      </c>
      <c r="M184" s="10">
        <v>60.7</v>
      </c>
      <c r="N184" s="10"/>
      <c r="O184" s="10">
        <f>P184+Q184+R184</f>
        <v>3032.3999999999996</v>
      </c>
      <c r="P184" s="10">
        <v>2971.7</v>
      </c>
      <c r="Q184" s="10">
        <v>60.7</v>
      </c>
      <c r="R184" s="10"/>
    </row>
    <row r="185" spans="1:18" ht="18.75">
      <c r="A185" s="47" t="s">
        <v>106</v>
      </c>
      <c r="B185" s="30">
        <v>115</v>
      </c>
      <c r="C185" s="15" t="s">
        <v>129</v>
      </c>
      <c r="D185" s="15" t="s">
        <v>123</v>
      </c>
      <c r="E185" s="30"/>
      <c r="F185" s="15"/>
      <c r="G185" s="10">
        <f>G186</f>
        <v>16108.4</v>
      </c>
      <c r="H185" s="10">
        <f aca="true" t="shared" si="94" ref="H185:R185">H186</f>
        <v>0</v>
      </c>
      <c r="I185" s="10">
        <f t="shared" si="94"/>
        <v>16108.4</v>
      </c>
      <c r="J185" s="10">
        <f t="shared" si="94"/>
        <v>0</v>
      </c>
      <c r="K185" s="10">
        <f t="shared" si="94"/>
        <v>16241.5</v>
      </c>
      <c r="L185" s="10">
        <f t="shared" si="94"/>
        <v>0</v>
      </c>
      <c r="M185" s="10">
        <f t="shared" si="94"/>
        <v>16241.5</v>
      </c>
      <c r="N185" s="10">
        <f t="shared" si="94"/>
        <v>0</v>
      </c>
      <c r="O185" s="10">
        <f t="shared" si="94"/>
        <v>16761.5</v>
      </c>
      <c r="P185" s="10">
        <f t="shared" si="94"/>
        <v>0</v>
      </c>
      <c r="Q185" s="10">
        <f t="shared" si="94"/>
        <v>16761.5</v>
      </c>
      <c r="R185" s="10">
        <f t="shared" si="94"/>
        <v>0</v>
      </c>
    </row>
    <row r="186" spans="1:18" ht="37.5">
      <c r="A186" s="47" t="s">
        <v>506</v>
      </c>
      <c r="B186" s="30">
        <v>115</v>
      </c>
      <c r="C186" s="15" t="s">
        <v>129</v>
      </c>
      <c r="D186" s="15" t="s">
        <v>123</v>
      </c>
      <c r="E186" s="30" t="s">
        <v>285</v>
      </c>
      <c r="F186" s="15"/>
      <c r="G186" s="10">
        <f>G187</f>
        <v>16108.4</v>
      </c>
      <c r="H186" s="10">
        <f aca="true" t="shared" si="95" ref="H186:R186">H187</f>
        <v>0</v>
      </c>
      <c r="I186" s="10">
        <f t="shared" si="95"/>
        <v>16108.4</v>
      </c>
      <c r="J186" s="10">
        <f t="shared" si="95"/>
        <v>0</v>
      </c>
      <c r="K186" s="10">
        <f t="shared" si="95"/>
        <v>16241.5</v>
      </c>
      <c r="L186" s="10">
        <f t="shared" si="95"/>
        <v>0</v>
      </c>
      <c r="M186" s="10">
        <f t="shared" si="95"/>
        <v>16241.5</v>
      </c>
      <c r="N186" s="10">
        <f t="shared" si="95"/>
        <v>0</v>
      </c>
      <c r="O186" s="10">
        <f t="shared" si="95"/>
        <v>16761.5</v>
      </c>
      <c r="P186" s="10">
        <f t="shared" si="95"/>
        <v>0</v>
      </c>
      <c r="Q186" s="10">
        <f t="shared" si="95"/>
        <v>16761.5</v>
      </c>
      <c r="R186" s="10">
        <f t="shared" si="95"/>
        <v>0</v>
      </c>
    </row>
    <row r="187" spans="1:18" ht="24" customHeight="1">
      <c r="A187" s="39" t="s">
        <v>18</v>
      </c>
      <c r="B187" s="30">
        <v>115</v>
      </c>
      <c r="C187" s="15" t="s">
        <v>129</v>
      </c>
      <c r="D187" s="15" t="s">
        <v>123</v>
      </c>
      <c r="E187" s="30" t="s">
        <v>286</v>
      </c>
      <c r="F187" s="15"/>
      <c r="G187" s="10">
        <f>G188+G193</f>
        <v>16108.4</v>
      </c>
      <c r="H187" s="10">
        <f aca="true" t="shared" si="96" ref="H187:R187">H188+H193</f>
        <v>0</v>
      </c>
      <c r="I187" s="10">
        <f t="shared" si="96"/>
        <v>16108.4</v>
      </c>
      <c r="J187" s="10">
        <f t="shared" si="96"/>
        <v>0</v>
      </c>
      <c r="K187" s="10">
        <f t="shared" si="96"/>
        <v>16241.5</v>
      </c>
      <c r="L187" s="10">
        <f t="shared" si="96"/>
        <v>0</v>
      </c>
      <c r="M187" s="10">
        <f t="shared" si="96"/>
        <v>16241.5</v>
      </c>
      <c r="N187" s="10">
        <f t="shared" si="96"/>
        <v>0</v>
      </c>
      <c r="O187" s="10">
        <f t="shared" si="96"/>
        <v>16761.5</v>
      </c>
      <c r="P187" s="10">
        <f t="shared" si="96"/>
        <v>0</v>
      </c>
      <c r="Q187" s="10">
        <f t="shared" si="96"/>
        <v>16761.5</v>
      </c>
      <c r="R187" s="10">
        <f t="shared" si="96"/>
        <v>0</v>
      </c>
    </row>
    <row r="188" spans="1:18" ht="44.25" customHeight="1">
      <c r="A188" s="47" t="s">
        <v>52</v>
      </c>
      <c r="B188" s="30">
        <v>115</v>
      </c>
      <c r="C188" s="15" t="s">
        <v>129</v>
      </c>
      <c r="D188" s="15" t="s">
        <v>123</v>
      </c>
      <c r="E188" s="15" t="s">
        <v>53</v>
      </c>
      <c r="F188" s="15"/>
      <c r="G188" s="10">
        <f>G189+G191</f>
        <v>12095.4</v>
      </c>
      <c r="H188" s="10">
        <f aca="true" t="shared" si="97" ref="H188:R188">H189+H191</f>
        <v>0</v>
      </c>
      <c r="I188" s="10">
        <f t="shared" si="97"/>
        <v>12095.4</v>
      </c>
      <c r="J188" s="10">
        <f t="shared" si="97"/>
        <v>0</v>
      </c>
      <c r="K188" s="10">
        <f t="shared" si="97"/>
        <v>12198.5</v>
      </c>
      <c r="L188" s="10">
        <f t="shared" si="97"/>
        <v>0</v>
      </c>
      <c r="M188" s="10">
        <f t="shared" si="97"/>
        <v>12198.5</v>
      </c>
      <c r="N188" s="10">
        <f t="shared" si="97"/>
        <v>0</v>
      </c>
      <c r="O188" s="10">
        <f t="shared" si="97"/>
        <v>12548.5</v>
      </c>
      <c r="P188" s="10">
        <f t="shared" si="97"/>
        <v>0</v>
      </c>
      <c r="Q188" s="10">
        <f t="shared" si="97"/>
        <v>12548.5</v>
      </c>
      <c r="R188" s="10">
        <f t="shared" si="97"/>
        <v>0</v>
      </c>
    </row>
    <row r="189" spans="1:18" ht="18.75">
      <c r="A189" s="47" t="s">
        <v>149</v>
      </c>
      <c r="B189" s="30">
        <v>115</v>
      </c>
      <c r="C189" s="15" t="s">
        <v>129</v>
      </c>
      <c r="D189" s="15" t="s">
        <v>123</v>
      </c>
      <c r="E189" s="15" t="s">
        <v>54</v>
      </c>
      <c r="F189" s="15"/>
      <c r="G189" s="10">
        <f>G190</f>
        <v>10346.9</v>
      </c>
      <c r="H189" s="10">
        <f aca="true" t="shared" si="98" ref="H189:R189">H190</f>
        <v>0</v>
      </c>
      <c r="I189" s="10">
        <f t="shared" si="98"/>
        <v>10346.9</v>
      </c>
      <c r="J189" s="10">
        <f t="shared" si="98"/>
        <v>0</v>
      </c>
      <c r="K189" s="10">
        <f t="shared" si="98"/>
        <v>10450</v>
      </c>
      <c r="L189" s="10">
        <f t="shared" si="98"/>
        <v>0</v>
      </c>
      <c r="M189" s="10">
        <f t="shared" si="98"/>
        <v>10450</v>
      </c>
      <c r="N189" s="10">
        <f t="shared" si="98"/>
        <v>0</v>
      </c>
      <c r="O189" s="10">
        <f t="shared" si="98"/>
        <v>10800</v>
      </c>
      <c r="P189" s="10">
        <f t="shared" si="98"/>
        <v>0</v>
      </c>
      <c r="Q189" s="10">
        <f t="shared" si="98"/>
        <v>10800</v>
      </c>
      <c r="R189" s="10">
        <f t="shared" si="98"/>
        <v>0</v>
      </c>
    </row>
    <row r="190" spans="1:18" ht="18.75">
      <c r="A190" s="47" t="s">
        <v>191</v>
      </c>
      <c r="B190" s="30">
        <v>115</v>
      </c>
      <c r="C190" s="15" t="s">
        <v>129</v>
      </c>
      <c r="D190" s="15" t="s">
        <v>123</v>
      </c>
      <c r="E190" s="15" t="s">
        <v>54</v>
      </c>
      <c r="F190" s="15" t="s">
        <v>190</v>
      </c>
      <c r="G190" s="10">
        <f>H190+I190+J190</f>
        <v>10346.9</v>
      </c>
      <c r="H190" s="10"/>
      <c r="I190" s="10">
        <v>10346.9</v>
      </c>
      <c r="J190" s="10"/>
      <c r="K190" s="10">
        <f>L190+M190+N190</f>
        <v>10450</v>
      </c>
      <c r="L190" s="10"/>
      <c r="M190" s="10">
        <v>10450</v>
      </c>
      <c r="N190" s="10"/>
      <c r="O190" s="10">
        <f>P190+Q190+R190</f>
        <v>10800</v>
      </c>
      <c r="P190" s="18"/>
      <c r="Q190" s="18">
        <v>10800</v>
      </c>
      <c r="R190" s="18"/>
    </row>
    <row r="191" spans="1:18" ht="56.25">
      <c r="A191" s="47" t="s">
        <v>460</v>
      </c>
      <c r="B191" s="30">
        <v>115</v>
      </c>
      <c r="C191" s="15" t="s">
        <v>129</v>
      </c>
      <c r="D191" s="15" t="s">
        <v>123</v>
      </c>
      <c r="E191" s="15" t="s">
        <v>461</v>
      </c>
      <c r="F191" s="15"/>
      <c r="G191" s="10">
        <f>G192</f>
        <v>1748.5</v>
      </c>
      <c r="H191" s="10">
        <f aca="true" t="shared" si="99" ref="H191:R191">H192</f>
        <v>0</v>
      </c>
      <c r="I191" s="10">
        <f t="shared" si="99"/>
        <v>1748.5</v>
      </c>
      <c r="J191" s="10">
        <f t="shared" si="99"/>
        <v>0</v>
      </c>
      <c r="K191" s="10">
        <f t="shared" si="99"/>
        <v>1748.5</v>
      </c>
      <c r="L191" s="10">
        <f t="shared" si="99"/>
        <v>0</v>
      </c>
      <c r="M191" s="10">
        <f t="shared" si="99"/>
        <v>1748.5</v>
      </c>
      <c r="N191" s="10">
        <f t="shared" si="99"/>
        <v>0</v>
      </c>
      <c r="O191" s="10">
        <f t="shared" si="99"/>
        <v>1748.5</v>
      </c>
      <c r="P191" s="10">
        <f t="shared" si="99"/>
        <v>0</v>
      </c>
      <c r="Q191" s="10">
        <f t="shared" si="99"/>
        <v>1748.5</v>
      </c>
      <c r="R191" s="10">
        <f t="shared" si="99"/>
        <v>0</v>
      </c>
    </row>
    <row r="192" spans="1:18" ht="18.75">
      <c r="A192" s="47" t="s">
        <v>191</v>
      </c>
      <c r="B192" s="30">
        <v>115</v>
      </c>
      <c r="C192" s="15" t="s">
        <v>129</v>
      </c>
      <c r="D192" s="15" t="s">
        <v>123</v>
      </c>
      <c r="E192" s="15" t="s">
        <v>461</v>
      </c>
      <c r="F192" s="15" t="s">
        <v>190</v>
      </c>
      <c r="G192" s="10">
        <f>H192+I192+J192</f>
        <v>1748.5</v>
      </c>
      <c r="H192" s="10"/>
      <c r="I192" s="10">
        <v>1748.5</v>
      </c>
      <c r="J192" s="10"/>
      <c r="K192" s="10">
        <f>L192+M192+N192</f>
        <v>1748.5</v>
      </c>
      <c r="L192" s="10"/>
      <c r="M192" s="10">
        <v>1748.5</v>
      </c>
      <c r="N192" s="10"/>
      <c r="O192" s="10">
        <f>P192+Q192+R192</f>
        <v>1748.5</v>
      </c>
      <c r="P192" s="18"/>
      <c r="Q192" s="18">
        <v>1748.5</v>
      </c>
      <c r="R192" s="18"/>
    </row>
    <row r="193" spans="1:18" ht="56.25">
      <c r="A193" s="47" t="s">
        <v>418</v>
      </c>
      <c r="B193" s="30">
        <v>115</v>
      </c>
      <c r="C193" s="15" t="s">
        <v>129</v>
      </c>
      <c r="D193" s="15" t="s">
        <v>123</v>
      </c>
      <c r="E193" s="30" t="s">
        <v>357</v>
      </c>
      <c r="F193" s="15"/>
      <c r="G193" s="10">
        <f>G194+G196</f>
        <v>4013</v>
      </c>
      <c r="H193" s="10">
        <f aca="true" t="shared" si="100" ref="H193:R193">H194+H196</f>
        <v>0</v>
      </c>
      <c r="I193" s="10">
        <f t="shared" si="100"/>
        <v>4013</v>
      </c>
      <c r="J193" s="10">
        <f t="shared" si="100"/>
        <v>0</v>
      </c>
      <c r="K193" s="10">
        <f t="shared" si="100"/>
        <v>4043</v>
      </c>
      <c r="L193" s="10">
        <f t="shared" si="100"/>
        <v>0</v>
      </c>
      <c r="M193" s="10">
        <f t="shared" si="100"/>
        <v>4043</v>
      </c>
      <c r="N193" s="10">
        <f t="shared" si="100"/>
        <v>0</v>
      </c>
      <c r="O193" s="10">
        <f t="shared" si="100"/>
        <v>4213</v>
      </c>
      <c r="P193" s="10">
        <f t="shared" si="100"/>
        <v>0</v>
      </c>
      <c r="Q193" s="10">
        <f t="shared" si="100"/>
        <v>4213</v>
      </c>
      <c r="R193" s="10">
        <f t="shared" si="100"/>
        <v>0</v>
      </c>
    </row>
    <row r="194" spans="1:18" ht="18.75">
      <c r="A194" s="47" t="s">
        <v>149</v>
      </c>
      <c r="B194" s="30">
        <v>115</v>
      </c>
      <c r="C194" s="15" t="s">
        <v>129</v>
      </c>
      <c r="D194" s="15" t="s">
        <v>123</v>
      </c>
      <c r="E194" s="15" t="s">
        <v>356</v>
      </c>
      <c r="F194" s="15"/>
      <c r="G194" s="10">
        <f>G195</f>
        <v>3300</v>
      </c>
      <c r="H194" s="10">
        <f aca="true" t="shared" si="101" ref="H194:R194">H195</f>
        <v>0</v>
      </c>
      <c r="I194" s="10">
        <f t="shared" si="101"/>
        <v>3300</v>
      </c>
      <c r="J194" s="10">
        <f t="shared" si="101"/>
        <v>0</v>
      </c>
      <c r="K194" s="10">
        <f t="shared" si="101"/>
        <v>3330</v>
      </c>
      <c r="L194" s="10">
        <f t="shared" si="101"/>
        <v>0</v>
      </c>
      <c r="M194" s="10">
        <f t="shared" si="101"/>
        <v>3330</v>
      </c>
      <c r="N194" s="10">
        <f t="shared" si="101"/>
        <v>0</v>
      </c>
      <c r="O194" s="10">
        <f t="shared" si="101"/>
        <v>3500</v>
      </c>
      <c r="P194" s="10">
        <f t="shared" si="101"/>
        <v>0</v>
      </c>
      <c r="Q194" s="10">
        <f t="shared" si="101"/>
        <v>3500</v>
      </c>
      <c r="R194" s="10">
        <f t="shared" si="101"/>
        <v>0</v>
      </c>
    </row>
    <row r="195" spans="1:18" ht="37.5">
      <c r="A195" s="47" t="s">
        <v>91</v>
      </c>
      <c r="B195" s="30">
        <v>115</v>
      </c>
      <c r="C195" s="15" t="s">
        <v>129</v>
      </c>
      <c r="D195" s="15" t="s">
        <v>123</v>
      </c>
      <c r="E195" s="15" t="s">
        <v>356</v>
      </c>
      <c r="F195" s="15" t="s">
        <v>188</v>
      </c>
      <c r="G195" s="10">
        <f>H195+I195+J195</f>
        <v>3300</v>
      </c>
      <c r="H195" s="10"/>
      <c r="I195" s="10">
        <v>3300</v>
      </c>
      <c r="J195" s="10"/>
      <c r="K195" s="10">
        <f>L195+M195+N195</f>
        <v>3330</v>
      </c>
      <c r="L195" s="10"/>
      <c r="M195" s="10">
        <v>3330</v>
      </c>
      <c r="N195" s="10"/>
      <c r="O195" s="10">
        <f>P195+Q195+R195</f>
        <v>3500</v>
      </c>
      <c r="P195" s="100"/>
      <c r="Q195" s="100">
        <v>3500</v>
      </c>
      <c r="R195" s="100"/>
    </row>
    <row r="196" spans="1:18" ht="56.25">
      <c r="A196" s="47" t="s">
        <v>460</v>
      </c>
      <c r="B196" s="30">
        <v>115</v>
      </c>
      <c r="C196" s="15" t="s">
        <v>129</v>
      </c>
      <c r="D196" s="15" t="s">
        <v>123</v>
      </c>
      <c r="E196" s="15" t="s">
        <v>618</v>
      </c>
      <c r="F196" s="15"/>
      <c r="G196" s="10">
        <f>G197</f>
        <v>713</v>
      </c>
      <c r="H196" s="10">
        <f aca="true" t="shared" si="102" ref="H196:R196">H197</f>
        <v>0</v>
      </c>
      <c r="I196" s="10">
        <f t="shared" si="102"/>
        <v>713</v>
      </c>
      <c r="J196" s="10">
        <f t="shared" si="102"/>
        <v>0</v>
      </c>
      <c r="K196" s="10">
        <f t="shared" si="102"/>
        <v>713</v>
      </c>
      <c r="L196" s="10">
        <f t="shared" si="102"/>
        <v>0</v>
      </c>
      <c r="M196" s="10">
        <f t="shared" si="102"/>
        <v>713</v>
      </c>
      <c r="N196" s="10">
        <f t="shared" si="102"/>
        <v>0</v>
      </c>
      <c r="O196" s="10">
        <f t="shared" si="102"/>
        <v>713</v>
      </c>
      <c r="P196" s="10">
        <f t="shared" si="102"/>
        <v>0</v>
      </c>
      <c r="Q196" s="10">
        <f t="shared" si="102"/>
        <v>713</v>
      </c>
      <c r="R196" s="10">
        <f t="shared" si="102"/>
        <v>0</v>
      </c>
    </row>
    <row r="197" spans="1:18" ht="37.5">
      <c r="A197" s="47" t="s">
        <v>91</v>
      </c>
      <c r="B197" s="30">
        <v>115</v>
      </c>
      <c r="C197" s="15" t="s">
        <v>129</v>
      </c>
      <c r="D197" s="15" t="s">
        <v>123</v>
      </c>
      <c r="E197" s="15" t="s">
        <v>618</v>
      </c>
      <c r="F197" s="15" t="s">
        <v>188</v>
      </c>
      <c r="G197" s="10">
        <f>H197+I197+J197</f>
        <v>713</v>
      </c>
      <c r="H197" s="10"/>
      <c r="I197" s="10">
        <v>713</v>
      </c>
      <c r="J197" s="10"/>
      <c r="K197" s="10">
        <f>L197+M197+N197</f>
        <v>713</v>
      </c>
      <c r="L197" s="10"/>
      <c r="M197" s="10">
        <v>713</v>
      </c>
      <c r="N197" s="10"/>
      <c r="O197" s="10">
        <f>P197+Q197+R197</f>
        <v>713</v>
      </c>
      <c r="P197" s="100"/>
      <c r="Q197" s="100">
        <v>713</v>
      </c>
      <c r="R197" s="100"/>
    </row>
    <row r="198" spans="1:18" ht="18.75">
      <c r="A198" s="47" t="s">
        <v>107</v>
      </c>
      <c r="B198" s="30">
        <v>115</v>
      </c>
      <c r="C198" s="15" t="s">
        <v>129</v>
      </c>
      <c r="D198" s="15" t="s">
        <v>129</v>
      </c>
      <c r="E198" s="15"/>
      <c r="F198" s="15"/>
      <c r="G198" s="10">
        <f>G199+G210</f>
        <v>1121.6</v>
      </c>
      <c r="H198" s="10">
        <f aca="true" t="shared" si="103" ref="H198:R198">H199+H210</f>
        <v>0</v>
      </c>
      <c r="I198" s="10">
        <f t="shared" si="103"/>
        <v>1121.6</v>
      </c>
      <c r="J198" s="10">
        <f t="shared" si="103"/>
        <v>0</v>
      </c>
      <c r="K198" s="10">
        <f t="shared" si="103"/>
        <v>1121.6</v>
      </c>
      <c r="L198" s="10">
        <f t="shared" si="103"/>
        <v>0</v>
      </c>
      <c r="M198" s="10">
        <f>M199+M210</f>
        <v>1121.6</v>
      </c>
      <c r="N198" s="10">
        <f t="shared" si="103"/>
        <v>0</v>
      </c>
      <c r="O198" s="10">
        <f t="shared" si="103"/>
        <v>1121.6</v>
      </c>
      <c r="P198" s="10">
        <f t="shared" si="103"/>
        <v>0</v>
      </c>
      <c r="Q198" s="10">
        <f t="shared" si="103"/>
        <v>1121.6</v>
      </c>
      <c r="R198" s="10">
        <f t="shared" si="103"/>
        <v>0</v>
      </c>
    </row>
    <row r="199" spans="1:18" ht="37.5">
      <c r="A199" s="47" t="s">
        <v>531</v>
      </c>
      <c r="B199" s="30">
        <v>115</v>
      </c>
      <c r="C199" s="15" t="s">
        <v>129</v>
      </c>
      <c r="D199" s="15" t="s">
        <v>129</v>
      </c>
      <c r="E199" s="15" t="s">
        <v>9</v>
      </c>
      <c r="F199" s="15"/>
      <c r="G199" s="10">
        <f>G200</f>
        <v>920</v>
      </c>
      <c r="H199" s="10">
        <f aca="true" t="shared" si="104" ref="H199:R199">H200</f>
        <v>0</v>
      </c>
      <c r="I199" s="10">
        <f t="shared" si="104"/>
        <v>920</v>
      </c>
      <c r="J199" s="10">
        <f t="shared" si="104"/>
        <v>0</v>
      </c>
      <c r="K199" s="10">
        <f t="shared" si="104"/>
        <v>920</v>
      </c>
      <c r="L199" s="10">
        <f t="shared" si="104"/>
        <v>0</v>
      </c>
      <c r="M199" s="10">
        <f t="shared" si="104"/>
        <v>920</v>
      </c>
      <c r="N199" s="10">
        <f t="shared" si="104"/>
        <v>0</v>
      </c>
      <c r="O199" s="10">
        <f t="shared" si="104"/>
        <v>920</v>
      </c>
      <c r="P199" s="10">
        <f t="shared" si="104"/>
        <v>0</v>
      </c>
      <c r="Q199" s="10">
        <f t="shared" si="104"/>
        <v>920</v>
      </c>
      <c r="R199" s="10">
        <f t="shared" si="104"/>
        <v>0</v>
      </c>
    </row>
    <row r="200" spans="1:18" ht="37.5">
      <c r="A200" s="47" t="s">
        <v>537</v>
      </c>
      <c r="B200" s="30">
        <v>115</v>
      </c>
      <c r="C200" s="15" t="s">
        <v>129</v>
      </c>
      <c r="D200" s="15" t="s">
        <v>129</v>
      </c>
      <c r="E200" s="15" t="s">
        <v>10</v>
      </c>
      <c r="F200" s="15"/>
      <c r="G200" s="10">
        <f>G201+G204+G207</f>
        <v>920</v>
      </c>
      <c r="H200" s="10">
        <f aca="true" t="shared" si="105" ref="H200:R200">H201+H204+H207</f>
        <v>0</v>
      </c>
      <c r="I200" s="10">
        <f t="shared" si="105"/>
        <v>920</v>
      </c>
      <c r="J200" s="10">
        <f t="shared" si="105"/>
        <v>0</v>
      </c>
      <c r="K200" s="10">
        <f t="shared" si="105"/>
        <v>920</v>
      </c>
      <c r="L200" s="10">
        <f t="shared" si="105"/>
        <v>0</v>
      </c>
      <c r="M200" s="10">
        <f t="shared" si="105"/>
        <v>920</v>
      </c>
      <c r="N200" s="10">
        <f t="shared" si="105"/>
        <v>0</v>
      </c>
      <c r="O200" s="10">
        <f t="shared" si="105"/>
        <v>920</v>
      </c>
      <c r="P200" s="10">
        <f t="shared" si="105"/>
        <v>0</v>
      </c>
      <c r="Q200" s="10">
        <f t="shared" si="105"/>
        <v>920</v>
      </c>
      <c r="R200" s="10">
        <f t="shared" si="105"/>
        <v>0</v>
      </c>
    </row>
    <row r="201" spans="1:18" ht="37.5">
      <c r="A201" s="47" t="s">
        <v>362</v>
      </c>
      <c r="B201" s="30">
        <v>115</v>
      </c>
      <c r="C201" s="15" t="s">
        <v>129</v>
      </c>
      <c r="D201" s="15" t="s">
        <v>129</v>
      </c>
      <c r="E201" s="15" t="s">
        <v>11</v>
      </c>
      <c r="F201" s="15"/>
      <c r="G201" s="10">
        <f>G202</f>
        <v>610</v>
      </c>
      <c r="H201" s="10">
        <f aca="true" t="shared" si="106" ref="H201:R202">H202</f>
        <v>0</v>
      </c>
      <c r="I201" s="10">
        <f t="shared" si="106"/>
        <v>610</v>
      </c>
      <c r="J201" s="10">
        <f t="shared" si="106"/>
        <v>0</v>
      </c>
      <c r="K201" s="10">
        <f t="shared" si="106"/>
        <v>610</v>
      </c>
      <c r="L201" s="10">
        <f t="shared" si="106"/>
        <v>0</v>
      </c>
      <c r="M201" s="10">
        <f t="shared" si="106"/>
        <v>610</v>
      </c>
      <c r="N201" s="10">
        <f t="shared" si="106"/>
        <v>0</v>
      </c>
      <c r="O201" s="10">
        <f t="shared" si="106"/>
        <v>610</v>
      </c>
      <c r="P201" s="10">
        <f t="shared" si="106"/>
        <v>0</v>
      </c>
      <c r="Q201" s="10">
        <f t="shared" si="106"/>
        <v>610</v>
      </c>
      <c r="R201" s="10">
        <f t="shared" si="106"/>
        <v>0</v>
      </c>
    </row>
    <row r="202" spans="1:18" ht="37.5">
      <c r="A202" s="47" t="s">
        <v>39</v>
      </c>
      <c r="B202" s="30">
        <v>115</v>
      </c>
      <c r="C202" s="15" t="s">
        <v>129</v>
      </c>
      <c r="D202" s="15" t="s">
        <v>129</v>
      </c>
      <c r="E202" s="15" t="s">
        <v>38</v>
      </c>
      <c r="F202" s="15"/>
      <c r="G202" s="10">
        <f>G203</f>
        <v>610</v>
      </c>
      <c r="H202" s="10">
        <f t="shared" si="106"/>
        <v>0</v>
      </c>
      <c r="I202" s="10">
        <f t="shared" si="106"/>
        <v>610</v>
      </c>
      <c r="J202" s="10">
        <f t="shared" si="106"/>
        <v>0</v>
      </c>
      <c r="K202" s="10">
        <f t="shared" si="106"/>
        <v>610</v>
      </c>
      <c r="L202" s="10">
        <f t="shared" si="106"/>
        <v>0</v>
      </c>
      <c r="M202" s="10">
        <f t="shared" si="106"/>
        <v>610</v>
      </c>
      <c r="N202" s="10">
        <f t="shared" si="106"/>
        <v>0</v>
      </c>
      <c r="O202" s="10">
        <f t="shared" si="106"/>
        <v>610</v>
      </c>
      <c r="P202" s="10">
        <f t="shared" si="106"/>
        <v>0</v>
      </c>
      <c r="Q202" s="10">
        <f t="shared" si="106"/>
        <v>610</v>
      </c>
      <c r="R202" s="10">
        <f t="shared" si="106"/>
        <v>0</v>
      </c>
    </row>
    <row r="203" spans="1:18" ht="18.75">
      <c r="A203" s="47" t="s">
        <v>191</v>
      </c>
      <c r="B203" s="30">
        <v>115</v>
      </c>
      <c r="C203" s="15" t="s">
        <v>129</v>
      </c>
      <c r="D203" s="15" t="s">
        <v>129</v>
      </c>
      <c r="E203" s="15" t="s">
        <v>38</v>
      </c>
      <c r="F203" s="15" t="s">
        <v>190</v>
      </c>
      <c r="G203" s="10">
        <f>H203+I203+J203</f>
        <v>610</v>
      </c>
      <c r="H203" s="10"/>
      <c r="I203" s="10">
        <v>610</v>
      </c>
      <c r="J203" s="10"/>
      <c r="K203" s="10">
        <f>L203+M203+N203</f>
        <v>610</v>
      </c>
      <c r="L203" s="10"/>
      <c r="M203" s="10">
        <v>610</v>
      </c>
      <c r="N203" s="10"/>
      <c r="O203" s="10">
        <f>P203+Q203+R203</f>
        <v>610</v>
      </c>
      <c r="P203" s="100"/>
      <c r="Q203" s="100">
        <v>610</v>
      </c>
      <c r="R203" s="100"/>
    </row>
    <row r="204" spans="1:18" ht="56.25">
      <c r="A204" s="47" t="s">
        <v>20</v>
      </c>
      <c r="B204" s="30">
        <v>115</v>
      </c>
      <c r="C204" s="15" t="s">
        <v>129</v>
      </c>
      <c r="D204" s="15" t="s">
        <v>129</v>
      </c>
      <c r="E204" s="15" t="s">
        <v>540</v>
      </c>
      <c r="F204" s="15"/>
      <c r="G204" s="10">
        <f>G205</f>
        <v>285</v>
      </c>
      <c r="H204" s="10">
        <f aca="true" t="shared" si="107" ref="H204:R205">H205</f>
        <v>0</v>
      </c>
      <c r="I204" s="10">
        <f t="shared" si="107"/>
        <v>285</v>
      </c>
      <c r="J204" s="10">
        <f t="shared" si="107"/>
        <v>0</v>
      </c>
      <c r="K204" s="10">
        <f t="shared" si="107"/>
        <v>285</v>
      </c>
      <c r="L204" s="10">
        <f t="shared" si="107"/>
        <v>0</v>
      </c>
      <c r="M204" s="10">
        <f t="shared" si="107"/>
        <v>285</v>
      </c>
      <c r="N204" s="10">
        <f t="shared" si="107"/>
        <v>0</v>
      </c>
      <c r="O204" s="10">
        <f t="shared" si="107"/>
        <v>285</v>
      </c>
      <c r="P204" s="10">
        <f t="shared" si="107"/>
        <v>0</v>
      </c>
      <c r="Q204" s="10">
        <f t="shared" si="107"/>
        <v>285</v>
      </c>
      <c r="R204" s="10">
        <f t="shared" si="107"/>
        <v>0</v>
      </c>
    </row>
    <row r="205" spans="1:18" ht="37.5">
      <c r="A205" s="47" t="s">
        <v>39</v>
      </c>
      <c r="B205" s="30">
        <v>115</v>
      </c>
      <c r="C205" s="15" t="s">
        <v>129</v>
      </c>
      <c r="D205" s="15" t="s">
        <v>129</v>
      </c>
      <c r="E205" s="15" t="s">
        <v>541</v>
      </c>
      <c r="F205" s="15"/>
      <c r="G205" s="10">
        <f>G206</f>
        <v>285</v>
      </c>
      <c r="H205" s="10">
        <f t="shared" si="107"/>
        <v>0</v>
      </c>
      <c r="I205" s="10">
        <f t="shared" si="107"/>
        <v>285</v>
      </c>
      <c r="J205" s="10">
        <f t="shared" si="107"/>
        <v>0</v>
      </c>
      <c r="K205" s="10">
        <f t="shared" si="107"/>
        <v>285</v>
      </c>
      <c r="L205" s="10">
        <f t="shared" si="107"/>
        <v>0</v>
      </c>
      <c r="M205" s="10">
        <f t="shared" si="107"/>
        <v>285</v>
      </c>
      <c r="N205" s="10">
        <f t="shared" si="107"/>
        <v>0</v>
      </c>
      <c r="O205" s="10">
        <f t="shared" si="107"/>
        <v>285</v>
      </c>
      <c r="P205" s="10">
        <f t="shared" si="107"/>
        <v>0</v>
      </c>
      <c r="Q205" s="10">
        <f t="shared" si="107"/>
        <v>285</v>
      </c>
      <c r="R205" s="10">
        <f t="shared" si="107"/>
        <v>0</v>
      </c>
    </row>
    <row r="206" spans="1:18" ht="18.75">
      <c r="A206" s="47" t="s">
        <v>191</v>
      </c>
      <c r="B206" s="30">
        <v>115</v>
      </c>
      <c r="C206" s="15" t="s">
        <v>129</v>
      </c>
      <c r="D206" s="15" t="s">
        <v>129</v>
      </c>
      <c r="E206" s="15" t="s">
        <v>541</v>
      </c>
      <c r="F206" s="15" t="s">
        <v>190</v>
      </c>
      <c r="G206" s="10">
        <f>H206+J206+I206</f>
        <v>285</v>
      </c>
      <c r="H206" s="10"/>
      <c r="I206" s="10">
        <v>285</v>
      </c>
      <c r="J206" s="10"/>
      <c r="K206" s="10">
        <f>L206+N206+M206</f>
        <v>285</v>
      </c>
      <c r="L206" s="10"/>
      <c r="M206" s="10">
        <v>285</v>
      </c>
      <c r="N206" s="10"/>
      <c r="O206" s="10">
        <f>P206+R206+Q206</f>
        <v>285</v>
      </c>
      <c r="P206" s="100"/>
      <c r="Q206" s="100">
        <v>285</v>
      </c>
      <c r="R206" s="100"/>
    </row>
    <row r="207" spans="1:18" ht="56.25" customHeight="1">
      <c r="A207" s="47" t="s">
        <v>366</v>
      </c>
      <c r="B207" s="30">
        <v>115</v>
      </c>
      <c r="C207" s="15" t="s">
        <v>129</v>
      </c>
      <c r="D207" s="15" t="s">
        <v>129</v>
      </c>
      <c r="E207" s="15" t="s">
        <v>36</v>
      </c>
      <c r="F207" s="15"/>
      <c r="G207" s="10">
        <f>G208</f>
        <v>25</v>
      </c>
      <c r="H207" s="10">
        <f aca="true" t="shared" si="108" ref="H207:R208">H208</f>
        <v>0</v>
      </c>
      <c r="I207" s="10">
        <f t="shared" si="108"/>
        <v>25</v>
      </c>
      <c r="J207" s="10">
        <f t="shared" si="108"/>
        <v>0</v>
      </c>
      <c r="K207" s="10">
        <f t="shared" si="108"/>
        <v>25</v>
      </c>
      <c r="L207" s="10">
        <f t="shared" si="108"/>
        <v>0</v>
      </c>
      <c r="M207" s="10">
        <f t="shared" si="108"/>
        <v>25</v>
      </c>
      <c r="N207" s="10">
        <f t="shared" si="108"/>
        <v>0</v>
      </c>
      <c r="O207" s="10">
        <f t="shared" si="108"/>
        <v>25</v>
      </c>
      <c r="P207" s="10">
        <f t="shared" si="108"/>
        <v>0</v>
      </c>
      <c r="Q207" s="10">
        <f t="shared" si="108"/>
        <v>25</v>
      </c>
      <c r="R207" s="10">
        <f t="shared" si="108"/>
        <v>0</v>
      </c>
    </row>
    <row r="208" spans="1:18" ht="37.5">
      <c r="A208" s="47" t="s">
        <v>39</v>
      </c>
      <c r="B208" s="30">
        <v>115</v>
      </c>
      <c r="C208" s="15" t="s">
        <v>129</v>
      </c>
      <c r="D208" s="15" t="s">
        <v>129</v>
      </c>
      <c r="E208" s="15" t="s">
        <v>37</v>
      </c>
      <c r="F208" s="15"/>
      <c r="G208" s="10">
        <f>G209</f>
        <v>25</v>
      </c>
      <c r="H208" s="10">
        <f t="shared" si="108"/>
        <v>0</v>
      </c>
      <c r="I208" s="10">
        <f t="shared" si="108"/>
        <v>25</v>
      </c>
      <c r="J208" s="10">
        <f t="shared" si="108"/>
        <v>0</v>
      </c>
      <c r="K208" s="10">
        <f t="shared" si="108"/>
        <v>25</v>
      </c>
      <c r="L208" s="10">
        <f t="shared" si="108"/>
        <v>0</v>
      </c>
      <c r="M208" s="10">
        <f t="shared" si="108"/>
        <v>25</v>
      </c>
      <c r="N208" s="10">
        <f t="shared" si="108"/>
        <v>0</v>
      </c>
      <c r="O208" s="10">
        <f t="shared" si="108"/>
        <v>25</v>
      </c>
      <c r="P208" s="10">
        <f t="shared" si="108"/>
        <v>0</v>
      </c>
      <c r="Q208" s="10">
        <f t="shared" si="108"/>
        <v>25</v>
      </c>
      <c r="R208" s="10">
        <f t="shared" si="108"/>
        <v>0</v>
      </c>
    </row>
    <row r="209" spans="1:18" ht="18.75">
      <c r="A209" s="47" t="s">
        <v>191</v>
      </c>
      <c r="B209" s="30">
        <v>115</v>
      </c>
      <c r="C209" s="15" t="s">
        <v>129</v>
      </c>
      <c r="D209" s="15" t="s">
        <v>129</v>
      </c>
      <c r="E209" s="15" t="s">
        <v>542</v>
      </c>
      <c r="F209" s="15" t="s">
        <v>190</v>
      </c>
      <c r="G209" s="10">
        <f>H209+I209+J209</f>
        <v>25</v>
      </c>
      <c r="H209" s="10"/>
      <c r="I209" s="10">
        <v>25</v>
      </c>
      <c r="J209" s="10"/>
      <c r="K209" s="10">
        <f>L209+M209+N209</f>
        <v>25</v>
      </c>
      <c r="L209" s="10"/>
      <c r="M209" s="10">
        <v>25</v>
      </c>
      <c r="N209" s="10"/>
      <c r="O209" s="10">
        <f>P209+Q209+R209</f>
        <v>25</v>
      </c>
      <c r="P209" s="18"/>
      <c r="Q209" s="18">
        <v>25</v>
      </c>
      <c r="R209" s="18"/>
    </row>
    <row r="210" spans="1:18" ht="39" customHeight="1">
      <c r="A210" s="47" t="s">
        <v>500</v>
      </c>
      <c r="B210" s="30">
        <v>115</v>
      </c>
      <c r="C210" s="15" t="s">
        <v>129</v>
      </c>
      <c r="D210" s="15" t="s">
        <v>129</v>
      </c>
      <c r="E210" s="15" t="s">
        <v>256</v>
      </c>
      <c r="F210" s="15"/>
      <c r="G210" s="10">
        <f>G211+G214+G217+G220</f>
        <v>201.6</v>
      </c>
      <c r="H210" s="10">
        <f aca="true" t="shared" si="109" ref="H210:R210">H211+H214+H217+H220</f>
        <v>0</v>
      </c>
      <c r="I210" s="10">
        <f t="shared" si="109"/>
        <v>201.6</v>
      </c>
      <c r="J210" s="10">
        <f t="shared" si="109"/>
        <v>0</v>
      </c>
      <c r="K210" s="10">
        <f t="shared" si="109"/>
        <v>201.6</v>
      </c>
      <c r="L210" s="10">
        <f t="shared" si="109"/>
        <v>0</v>
      </c>
      <c r="M210" s="10">
        <f t="shared" si="109"/>
        <v>201.6</v>
      </c>
      <c r="N210" s="10">
        <f t="shared" si="109"/>
        <v>0</v>
      </c>
      <c r="O210" s="10">
        <f t="shared" si="109"/>
        <v>201.6</v>
      </c>
      <c r="P210" s="10">
        <f t="shared" si="109"/>
        <v>0</v>
      </c>
      <c r="Q210" s="10">
        <f t="shared" si="109"/>
        <v>201.6</v>
      </c>
      <c r="R210" s="10">
        <f t="shared" si="109"/>
        <v>0</v>
      </c>
    </row>
    <row r="211" spans="1:18" ht="37.5">
      <c r="A211" s="47" t="s">
        <v>257</v>
      </c>
      <c r="B211" s="30">
        <v>115</v>
      </c>
      <c r="C211" s="15" t="s">
        <v>129</v>
      </c>
      <c r="D211" s="15" t="s">
        <v>129</v>
      </c>
      <c r="E211" s="15" t="s">
        <v>502</v>
      </c>
      <c r="F211" s="15"/>
      <c r="G211" s="10">
        <f>G212</f>
        <v>148</v>
      </c>
      <c r="H211" s="10">
        <f aca="true" t="shared" si="110" ref="H211:R212">H212</f>
        <v>0</v>
      </c>
      <c r="I211" s="10">
        <f t="shared" si="110"/>
        <v>148</v>
      </c>
      <c r="J211" s="10">
        <f t="shared" si="110"/>
        <v>0</v>
      </c>
      <c r="K211" s="10">
        <f t="shared" si="110"/>
        <v>148</v>
      </c>
      <c r="L211" s="10">
        <f t="shared" si="110"/>
        <v>0</v>
      </c>
      <c r="M211" s="10">
        <f t="shared" si="110"/>
        <v>148</v>
      </c>
      <c r="N211" s="10">
        <f t="shared" si="110"/>
        <v>0</v>
      </c>
      <c r="O211" s="10">
        <f t="shared" si="110"/>
        <v>148</v>
      </c>
      <c r="P211" s="10">
        <f t="shared" si="110"/>
        <v>0</v>
      </c>
      <c r="Q211" s="10">
        <f t="shared" si="110"/>
        <v>148</v>
      </c>
      <c r="R211" s="10">
        <f t="shared" si="110"/>
        <v>0</v>
      </c>
    </row>
    <row r="212" spans="1:18" ht="18.75">
      <c r="A212" s="47" t="s">
        <v>180</v>
      </c>
      <c r="B212" s="30">
        <v>115</v>
      </c>
      <c r="C212" s="15" t="s">
        <v>129</v>
      </c>
      <c r="D212" s="15" t="s">
        <v>129</v>
      </c>
      <c r="E212" s="15" t="s">
        <v>503</v>
      </c>
      <c r="F212" s="15"/>
      <c r="G212" s="10">
        <f>G213</f>
        <v>148</v>
      </c>
      <c r="H212" s="10">
        <f t="shared" si="110"/>
        <v>0</v>
      </c>
      <c r="I212" s="10">
        <f t="shared" si="110"/>
        <v>148</v>
      </c>
      <c r="J212" s="10">
        <f t="shared" si="110"/>
        <v>0</v>
      </c>
      <c r="K212" s="10">
        <f t="shared" si="110"/>
        <v>148</v>
      </c>
      <c r="L212" s="10">
        <f t="shared" si="110"/>
        <v>0</v>
      </c>
      <c r="M212" s="10">
        <f t="shared" si="110"/>
        <v>148</v>
      </c>
      <c r="N212" s="10">
        <f t="shared" si="110"/>
        <v>0</v>
      </c>
      <c r="O212" s="10">
        <f t="shared" si="110"/>
        <v>148</v>
      </c>
      <c r="P212" s="10">
        <f t="shared" si="110"/>
        <v>0</v>
      </c>
      <c r="Q212" s="10">
        <f t="shared" si="110"/>
        <v>148</v>
      </c>
      <c r="R212" s="10">
        <f t="shared" si="110"/>
        <v>0</v>
      </c>
    </row>
    <row r="213" spans="1:18" ht="18.75">
      <c r="A213" s="47" t="s">
        <v>191</v>
      </c>
      <c r="B213" s="30">
        <v>115</v>
      </c>
      <c r="C213" s="15" t="s">
        <v>129</v>
      </c>
      <c r="D213" s="15" t="s">
        <v>129</v>
      </c>
      <c r="E213" s="15" t="s">
        <v>503</v>
      </c>
      <c r="F213" s="15" t="s">
        <v>190</v>
      </c>
      <c r="G213" s="10">
        <f>H213+I213+J213</f>
        <v>148</v>
      </c>
      <c r="H213" s="10"/>
      <c r="I213" s="10">
        <v>148</v>
      </c>
      <c r="J213" s="10"/>
      <c r="K213" s="10">
        <f>L213+M213+N213</f>
        <v>148</v>
      </c>
      <c r="L213" s="10"/>
      <c r="M213" s="10">
        <v>148</v>
      </c>
      <c r="N213" s="10"/>
      <c r="O213" s="10">
        <f>P213+Q213+R213</f>
        <v>148</v>
      </c>
      <c r="P213" s="10"/>
      <c r="Q213" s="10">
        <v>148</v>
      </c>
      <c r="R213" s="10"/>
    </row>
    <row r="214" spans="1:18" ht="37.5">
      <c r="A214" s="47" t="s">
        <v>501</v>
      </c>
      <c r="B214" s="30">
        <v>115</v>
      </c>
      <c r="C214" s="15" t="s">
        <v>129</v>
      </c>
      <c r="D214" s="15" t="s">
        <v>129</v>
      </c>
      <c r="E214" s="15" t="s">
        <v>258</v>
      </c>
      <c r="F214" s="15"/>
      <c r="G214" s="10">
        <f>G215</f>
        <v>3.6</v>
      </c>
      <c r="H214" s="10">
        <f aca="true" t="shared" si="111" ref="H214:R215">H215</f>
        <v>0</v>
      </c>
      <c r="I214" s="10">
        <f t="shared" si="111"/>
        <v>3.6</v>
      </c>
      <c r="J214" s="10">
        <f t="shared" si="111"/>
        <v>0</v>
      </c>
      <c r="K214" s="10">
        <f t="shared" si="111"/>
        <v>3.6</v>
      </c>
      <c r="L214" s="10">
        <f t="shared" si="111"/>
        <v>0</v>
      </c>
      <c r="M214" s="10">
        <f t="shared" si="111"/>
        <v>3.6</v>
      </c>
      <c r="N214" s="10">
        <f t="shared" si="111"/>
        <v>0</v>
      </c>
      <c r="O214" s="10">
        <f t="shared" si="111"/>
        <v>3.6</v>
      </c>
      <c r="P214" s="10">
        <f t="shared" si="111"/>
        <v>0</v>
      </c>
      <c r="Q214" s="10">
        <f t="shared" si="111"/>
        <v>3.6</v>
      </c>
      <c r="R214" s="10">
        <f t="shared" si="111"/>
        <v>0</v>
      </c>
    </row>
    <row r="215" spans="1:18" ht="18.75">
      <c r="A215" s="47" t="s">
        <v>180</v>
      </c>
      <c r="B215" s="30">
        <v>115</v>
      </c>
      <c r="C215" s="15" t="s">
        <v>129</v>
      </c>
      <c r="D215" s="15" t="s">
        <v>129</v>
      </c>
      <c r="E215" s="15" t="s">
        <v>259</v>
      </c>
      <c r="F215" s="15"/>
      <c r="G215" s="10">
        <f>G216</f>
        <v>3.6</v>
      </c>
      <c r="H215" s="10">
        <f t="shared" si="111"/>
        <v>0</v>
      </c>
      <c r="I215" s="10">
        <f t="shared" si="111"/>
        <v>3.6</v>
      </c>
      <c r="J215" s="10">
        <f t="shared" si="111"/>
        <v>0</v>
      </c>
      <c r="K215" s="10">
        <f t="shared" si="111"/>
        <v>3.6</v>
      </c>
      <c r="L215" s="10">
        <f t="shared" si="111"/>
        <v>0</v>
      </c>
      <c r="M215" s="10">
        <f t="shared" si="111"/>
        <v>3.6</v>
      </c>
      <c r="N215" s="10">
        <f t="shared" si="111"/>
        <v>0</v>
      </c>
      <c r="O215" s="10">
        <f t="shared" si="111"/>
        <v>3.6</v>
      </c>
      <c r="P215" s="10">
        <f t="shared" si="111"/>
        <v>0</v>
      </c>
      <c r="Q215" s="10">
        <f t="shared" si="111"/>
        <v>3.6</v>
      </c>
      <c r="R215" s="10">
        <f t="shared" si="111"/>
        <v>0</v>
      </c>
    </row>
    <row r="216" spans="1:18" ht="18.75">
      <c r="A216" s="47" t="s">
        <v>191</v>
      </c>
      <c r="B216" s="30">
        <v>115</v>
      </c>
      <c r="C216" s="15" t="s">
        <v>129</v>
      </c>
      <c r="D216" s="15" t="s">
        <v>129</v>
      </c>
      <c r="E216" s="15" t="s">
        <v>259</v>
      </c>
      <c r="F216" s="15" t="s">
        <v>190</v>
      </c>
      <c r="G216" s="10">
        <f>H216+J216+I216</f>
        <v>3.6</v>
      </c>
      <c r="H216" s="10"/>
      <c r="I216" s="10">
        <v>3.6</v>
      </c>
      <c r="J216" s="10"/>
      <c r="K216" s="10">
        <f>L216+N216+M216</f>
        <v>3.6</v>
      </c>
      <c r="L216" s="10"/>
      <c r="M216" s="10">
        <v>3.6</v>
      </c>
      <c r="N216" s="10"/>
      <c r="O216" s="10">
        <f>P216+R216+Q216</f>
        <v>3.6</v>
      </c>
      <c r="P216" s="10"/>
      <c r="Q216" s="10">
        <v>3.6</v>
      </c>
      <c r="R216" s="10"/>
    </row>
    <row r="217" spans="1:18" ht="37.5">
      <c r="A217" s="47" t="s">
        <v>31</v>
      </c>
      <c r="B217" s="30">
        <v>115</v>
      </c>
      <c r="C217" s="15" t="s">
        <v>129</v>
      </c>
      <c r="D217" s="15" t="s">
        <v>129</v>
      </c>
      <c r="E217" s="15" t="s">
        <v>260</v>
      </c>
      <c r="F217" s="15"/>
      <c r="G217" s="10">
        <f>G218</f>
        <v>15</v>
      </c>
      <c r="H217" s="10">
        <f aca="true" t="shared" si="112" ref="H217:R218">H218</f>
        <v>0</v>
      </c>
      <c r="I217" s="10">
        <f t="shared" si="112"/>
        <v>15</v>
      </c>
      <c r="J217" s="10">
        <f t="shared" si="112"/>
        <v>0</v>
      </c>
      <c r="K217" s="10">
        <f t="shared" si="112"/>
        <v>15</v>
      </c>
      <c r="L217" s="10">
        <f t="shared" si="112"/>
        <v>0</v>
      </c>
      <c r="M217" s="10">
        <f t="shared" si="112"/>
        <v>15</v>
      </c>
      <c r="N217" s="10">
        <f t="shared" si="112"/>
        <v>0</v>
      </c>
      <c r="O217" s="10">
        <f t="shared" si="112"/>
        <v>15</v>
      </c>
      <c r="P217" s="10">
        <f t="shared" si="112"/>
        <v>0</v>
      </c>
      <c r="Q217" s="10">
        <f t="shared" si="112"/>
        <v>15</v>
      </c>
      <c r="R217" s="10">
        <f t="shared" si="112"/>
        <v>0</v>
      </c>
    </row>
    <row r="218" spans="1:18" ht="18.75">
      <c r="A218" s="47" t="s">
        <v>180</v>
      </c>
      <c r="B218" s="30">
        <v>115</v>
      </c>
      <c r="C218" s="15" t="s">
        <v>129</v>
      </c>
      <c r="D218" s="15" t="s">
        <v>129</v>
      </c>
      <c r="E218" s="15" t="s">
        <v>261</v>
      </c>
      <c r="F218" s="15"/>
      <c r="G218" s="10">
        <f>G219</f>
        <v>15</v>
      </c>
      <c r="H218" s="10">
        <f t="shared" si="112"/>
        <v>0</v>
      </c>
      <c r="I218" s="10">
        <f t="shared" si="112"/>
        <v>15</v>
      </c>
      <c r="J218" s="10">
        <f t="shared" si="112"/>
        <v>0</v>
      </c>
      <c r="K218" s="10">
        <f t="shared" si="112"/>
        <v>15</v>
      </c>
      <c r="L218" s="10">
        <f t="shared" si="112"/>
        <v>0</v>
      </c>
      <c r="M218" s="10">
        <f t="shared" si="112"/>
        <v>15</v>
      </c>
      <c r="N218" s="10">
        <f t="shared" si="112"/>
        <v>0</v>
      </c>
      <c r="O218" s="10">
        <f t="shared" si="112"/>
        <v>15</v>
      </c>
      <c r="P218" s="10">
        <f t="shared" si="112"/>
        <v>0</v>
      </c>
      <c r="Q218" s="10">
        <f t="shared" si="112"/>
        <v>15</v>
      </c>
      <c r="R218" s="10">
        <f t="shared" si="112"/>
        <v>0</v>
      </c>
    </row>
    <row r="219" spans="1:18" ht="18.75">
      <c r="A219" s="47" t="s">
        <v>191</v>
      </c>
      <c r="B219" s="30">
        <v>115</v>
      </c>
      <c r="C219" s="15" t="s">
        <v>129</v>
      </c>
      <c r="D219" s="15" t="s">
        <v>129</v>
      </c>
      <c r="E219" s="15" t="s">
        <v>261</v>
      </c>
      <c r="F219" s="15" t="s">
        <v>190</v>
      </c>
      <c r="G219" s="10">
        <f>H219+I219+J219</f>
        <v>15</v>
      </c>
      <c r="H219" s="10"/>
      <c r="I219" s="10">
        <v>15</v>
      </c>
      <c r="J219" s="10"/>
      <c r="K219" s="10">
        <f>L219+M219+N219</f>
        <v>15</v>
      </c>
      <c r="L219" s="10"/>
      <c r="M219" s="10">
        <v>15</v>
      </c>
      <c r="N219" s="10"/>
      <c r="O219" s="10">
        <f>P219+Q219+R219</f>
        <v>15</v>
      </c>
      <c r="P219" s="10"/>
      <c r="Q219" s="10">
        <v>15</v>
      </c>
      <c r="R219" s="10"/>
    </row>
    <row r="220" spans="1:18" ht="37.5">
      <c r="A220" s="47" t="s">
        <v>264</v>
      </c>
      <c r="B220" s="30">
        <v>115</v>
      </c>
      <c r="C220" s="15" t="s">
        <v>129</v>
      </c>
      <c r="D220" s="15" t="s">
        <v>129</v>
      </c>
      <c r="E220" s="15" t="s">
        <v>262</v>
      </c>
      <c r="F220" s="15"/>
      <c r="G220" s="10">
        <f>G221</f>
        <v>35</v>
      </c>
      <c r="H220" s="10">
        <f aca="true" t="shared" si="113" ref="H220:R221">H221</f>
        <v>0</v>
      </c>
      <c r="I220" s="10">
        <f t="shared" si="113"/>
        <v>35</v>
      </c>
      <c r="J220" s="10">
        <f t="shared" si="113"/>
        <v>0</v>
      </c>
      <c r="K220" s="10">
        <f t="shared" si="113"/>
        <v>35</v>
      </c>
      <c r="L220" s="10">
        <f t="shared" si="113"/>
        <v>0</v>
      </c>
      <c r="M220" s="10">
        <f t="shared" si="113"/>
        <v>35</v>
      </c>
      <c r="N220" s="10">
        <f t="shared" si="113"/>
        <v>0</v>
      </c>
      <c r="O220" s="10">
        <f t="shared" si="113"/>
        <v>35</v>
      </c>
      <c r="P220" s="10">
        <f t="shared" si="113"/>
        <v>0</v>
      </c>
      <c r="Q220" s="10">
        <f t="shared" si="113"/>
        <v>35</v>
      </c>
      <c r="R220" s="10">
        <f t="shared" si="113"/>
        <v>0</v>
      </c>
    </row>
    <row r="221" spans="1:18" ht="18.75">
      <c r="A221" s="47" t="s">
        <v>180</v>
      </c>
      <c r="B221" s="30">
        <v>115</v>
      </c>
      <c r="C221" s="15" t="s">
        <v>129</v>
      </c>
      <c r="D221" s="15" t="s">
        <v>129</v>
      </c>
      <c r="E221" s="15" t="s">
        <v>263</v>
      </c>
      <c r="F221" s="15"/>
      <c r="G221" s="10">
        <f>G222</f>
        <v>35</v>
      </c>
      <c r="H221" s="10">
        <f t="shared" si="113"/>
        <v>0</v>
      </c>
      <c r="I221" s="10">
        <f t="shared" si="113"/>
        <v>35</v>
      </c>
      <c r="J221" s="10">
        <f t="shared" si="113"/>
        <v>0</v>
      </c>
      <c r="K221" s="10">
        <f t="shared" si="113"/>
        <v>35</v>
      </c>
      <c r="L221" s="10">
        <f t="shared" si="113"/>
        <v>0</v>
      </c>
      <c r="M221" s="10">
        <f t="shared" si="113"/>
        <v>35</v>
      </c>
      <c r="N221" s="10">
        <f t="shared" si="113"/>
        <v>0</v>
      </c>
      <c r="O221" s="10">
        <f t="shared" si="113"/>
        <v>35</v>
      </c>
      <c r="P221" s="10">
        <f t="shared" si="113"/>
        <v>0</v>
      </c>
      <c r="Q221" s="10">
        <f t="shared" si="113"/>
        <v>35</v>
      </c>
      <c r="R221" s="10">
        <f t="shared" si="113"/>
        <v>0</v>
      </c>
    </row>
    <row r="222" spans="1:18" ht="18.75">
      <c r="A222" s="47" t="s">
        <v>191</v>
      </c>
      <c r="B222" s="30">
        <v>115</v>
      </c>
      <c r="C222" s="15" t="s">
        <v>129</v>
      </c>
      <c r="D222" s="15" t="s">
        <v>129</v>
      </c>
      <c r="E222" s="15" t="s">
        <v>263</v>
      </c>
      <c r="F222" s="15" t="s">
        <v>190</v>
      </c>
      <c r="G222" s="10">
        <f>H222+I222+J222</f>
        <v>35</v>
      </c>
      <c r="H222" s="10"/>
      <c r="I222" s="10">
        <v>35</v>
      </c>
      <c r="J222" s="10"/>
      <c r="K222" s="10">
        <f>L222+M222+N222</f>
        <v>35</v>
      </c>
      <c r="L222" s="10"/>
      <c r="M222" s="10">
        <v>35</v>
      </c>
      <c r="N222" s="10"/>
      <c r="O222" s="10">
        <f>P222+Q222+R222</f>
        <v>35</v>
      </c>
      <c r="P222" s="10"/>
      <c r="Q222" s="10">
        <v>35</v>
      </c>
      <c r="R222" s="10"/>
    </row>
    <row r="223" spans="1:18" ht="18.75">
      <c r="A223" s="47" t="s">
        <v>153</v>
      </c>
      <c r="B223" s="30">
        <v>115</v>
      </c>
      <c r="C223" s="15" t="s">
        <v>129</v>
      </c>
      <c r="D223" s="15" t="s">
        <v>125</v>
      </c>
      <c r="E223" s="15"/>
      <c r="F223" s="15"/>
      <c r="G223" s="10">
        <f aca="true" t="shared" si="114" ref="G223:R223">G224+G240</f>
        <v>3415.5</v>
      </c>
      <c r="H223" s="10">
        <f t="shared" si="114"/>
        <v>131.2</v>
      </c>
      <c r="I223" s="10">
        <f t="shared" si="114"/>
        <v>3284.3</v>
      </c>
      <c r="J223" s="10">
        <f t="shared" si="114"/>
        <v>0</v>
      </c>
      <c r="K223" s="10">
        <f t="shared" si="114"/>
        <v>3415.5</v>
      </c>
      <c r="L223" s="10">
        <f t="shared" si="114"/>
        <v>131.2</v>
      </c>
      <c r="M223" s="10">
        <f t="shared" si="114"/>
        <v>3284.3</v>
      </c>
      <c r="N223" s="10">
        <f t="shared" si="114"/>
        <v>0</v>
      </c>
      <c r="O223" s="10">
        <f t="shared" si="114"/>
        <v>3415.5</v>
      </c>
      <c r="P223" s="10">
        <f t="shared" si="114"/>
        <v>131.2</v>
      </c>
      <c r="Q223" s="10">
        <f t="shared" si="114"/>
        <v>3284.3</v>
      </c>
      <c r="R223" s="10">
        <f t="shared" si="114"/>
        <v>0</v>
      </c>
    </row>
    <row r="224" spans="1:18" ht="42.75" customHeight="1">
      <c r="A224" s="47" t="s">
        <v>506</v>
      </c>
      <c r="B224" s="30">
        <v>115</v>
      </c>
      <c r="C224" s="15" t="s">
        <v>129</v>
      </c>
      <c r="D224" s="15" t="s">
        <v>125</v>
      </c>
      <c r="E224" s="30" t="s">
        <v>285</v>
      </c>
      <c r="F224" s="15"/>
      <c r="G224" s="10">
        <f>G225+G232</f>
        <v>3395</v>
      </c>
      <c r="H224" s="10">
        <f aca="true" t="shared" si="115" ref="H224:R224">H225+H232</f>
        <v>131.2</v>
      </c>
      <c r="I224" s="10">
        <f t="shared" si="115"/>
        <v>3263.8</v>
      </c>
      <c r="J224" s="10">
        <f t="shared" si="115"/>
        <v>0</v>
      </c>
      <c r="K224" s="10">
        <f t="shared" si="115"/>
        <v>3395</v>
      </c>
      <c r="L224" s="10">
        <f t="shared" si="115"/>
        <v>131.2</v>
      </c>
      <c r="M224" s="10">
        <f t="shared" si="115"/>
        <v>3263.8</v>
      </c>
      <c r="N224" s="10">
        <f t="shared" si="115"/>
        <v>0</v>
      </c>
      <c r="O224" s="10">
        <f t="shared" si="115"/>
        <v>3395</v>
      </c>
      <c r="P224" s="10">
        <f t="shared" si="115"/>
        <v>131.2</v>
      </c>
      <c r="Q224" s="10">
        <f t="shared" si="115"/>
        <v>3263.8</v>
      </c>
      <c r="R224" s="10">
        <f t="shared" si="115"/>
        <v>0</v>
      </c>
    </row>
    <row r="225" spans="1:18" ht="19.5" customHeight="1">
      <c r="A225" s="39" t="s">
        <v>18</v>
      </c>
      <c r="B225" s="30">
        <v>115</v>
      </c>
      <c r="C225" s="15" t="s">
        <v>129</v>
      </c>
      <c r="D225" s="15" t="s">
        <v>125</v>
      </c>
      <c r="E225" s="30" t="s">
        <v>286</v>
      </c>
      <c r="F225" s="15"/>
      <c r="G225" s="10">
        <f>G226+G229</f>
        <v>131.2</v>
      </c>
      <c r="H225" s="10">
        <f aca="true" t="shared" si="116" ref="H225:R225">H226+H229</f>
        <v>131.2</v>
      </c>
      <c r="I225" s="10">
        <f t="shared" si="116"/>
        <v>0</v>
      </c>
      <c r="J225" s="10">
        <f t="shared" si="116"/>
        <v>0</v>
      </c>
      <c r="K225" s="10">
        <f t="shared" si="116"/>
        <v>131.2</v>
      </c>
      <c r="L225" s="10">
        <f t="shared" si="116"/>
        <v>131.2</v>
      </c>
      <c r="M225" s="10">
        <f t="shared" si="116"/>
        <v>0</v>
      </c>
      <c r="N225" s="10">
        <f t="shared" si="116"/>
        <v>0</v>
      </c>
      <c r="O225" s="10">
        <f t="shared" si="116"/>
        <v>131.2</v>
      </c>
      <c r="P225" s="10">
        <f t="shared" si="116"/>
        <v>131.2</v>
      </c>
      <c r="Q225" s="10">
        <f t="shared" si="116"/>
        <v>0</v>
      </c>
      <c r="R225" s="10">
        <f t="shared" si="116"/>
        <v>0</v>
      </c>
    </row>
    <row r="226" spans="1:18" ht="61.5" customHeight="1">
      <c r="A226" s="39" t="s">
        <v>293</v>
      </c>
      <c r="B226" s="30">
        <v>115</v>
      </c>
      <c r="C226" s="15" t="s">
        <v>129</v>
      </c>
      <c r="D226" s="15" t="s">
        <v>125</v>
      </c>
      <c r="E226" s="30" t="s">
        <v>48</v>
      </c>
      <c r="F226" s="15"/>
      <c r="G226" s="10">
        <f>G227</f>
        <v>31.2</v>
      </c>
      <c r="H226" s="10">
        <f aca="true" t="shared" si="117" ref="H226:R227">H227</f>
        <v>31.2</v>
      </c>
      <c r="I226" s="10">
        <f t="shared" si="117"/>
        <v>0</v>
      </c>
      <c r="J226" s="10">
        <f t="shared" si="117"/>
        <v>0</v>
      </c>
      <c r="K226" s="10">
        <f t="shared" si="117"/>
        <v>31.2</v>
      </c>
      <c r="L226" s="10">
        <f t="shared" si="117"/>
        <v>31.2</v>
      </c>
      <c r="M226" s="10">
        <f t="shared" si="117"/>
        <v>0</v>
      </c>
      <c r="N226" s="10">
        <f t="shared" si="117"/>
        <v>0</v>
      </c>
      <c r="O226" s="10">
        <f t="shared" si="117"/>
        <v>31.2</v>
      </c>
      <c r="P226" s="10">
        <f t="shared" si="117"/>
        <v>31.2</v>
      </c>
      <c r="Q226" s="10">
        <f t="shared" si="117"/>
        <v>0</v>
      </c>
      <c r="R226" s="10">
        <f t="shared" si="117"/>
        <v>0</v>
      </c>
    </row>
    <row r="227" spans="1:18" ht="77.25" customHeight="1">
      <c r="A227" s="47" t="s">
        <v>98</v>
      </c>
      <c r="B227" s="30">
        <v>115</v>
      </c>
      <c r="C227" s="15" t="s">
        <v>129</v>
      </c>
      <c r="D227" s="15" t="s">
        <v>125</v>
      </c>
      <c r="E227" s="30" t="s">
        <v>49</v>
      </c>
      <c r="F227" s="15"/>
      <c r="G227" s="10">
        <f>G228</f>
        <v>31.2</v>
      </c>
      <c r="H227" s="10">
        <f t="shared" si="117"/>
        <v>31.2</v>
      </c>
      <c r="I227" s="10">
        <f t="shared" si="117"/>
        <v>0</v>
      </c>
      <c r="J227" s="10">
        <f t="shared" si="117"/>
        <v>0</v>
      </c>
      <c r="K227" s="10">
        <f t="shared" si="117"/>
        <v>31.2</v>
      </c>
      <c r="L227" s="10">
        <f t="shared" si="117"/>
        <v>31.2</v>
      </c>
      <c r="M227" s="10">
        <f t="shared" si="117"/>
        <v>0</v>
      </c>
      <c r="N227" s="10">
        <f t="shared" si="117"/>
        <v>0</v>
      </c>
      <c r="O227" s="10">
        <f t="shared" si="117"/>
        <v>31.2</v>
      </c>
      <c r="P227" s="10">
        <f t="shared" si="117"/>
        <v>31.2</v>
      </c>
      <c r="Q227" s="10">
        <f t="shared" si="117"/>
        <v>0</v>
      </c>
      <c r="R227" s="10">
        <f t="shared" si="117"/>
        <v>0</v>
      </c>
    </row>
    <row r="228" spans="1:18" ht="37.5">
      <c r="A228" s="47" t="s">
        <v>221</v>
      </c>
      <c r="B228" s="30">
        <v>115</v>
      </c>
      <c r="C228" s="15" t="s">
        <v>129</v>
      </c>
      <c r="D228" s="15" t="s">
        <v>125</v>
      </c>
      <c r="E228" s="30" t="s">
        <v>49</v>
      </c>
      <c r="F228" s="15" t="s">
        <v>220</v>
      </c>
      <c r="G228" s="10">
        <f>H228+I228+J228</f>
        <v>31.2</v>
      </c>
      <c r="H228" s="10">
        <v>31.2</v>
      </c>
      <c r="I228" s="10"/>
      <c r="J228" s="10"/>
      <c r="K228" s="10">
        <f>L228+M228+N228</f>
        <v>31.2</v>
      </c>
      <c r="L228" s="10">
        <v>31.2</v>
      </c>
      <c r="M228" s="10"/>
      <c r="N228" s="10"/>
      <c r="O228" s="10">
        <f>P228+Q228+R228</f>
        <v>31.2</v>
      </c>
      <c r="P228" s="18">
        <v>31.2</v>
      </c>
      <c r="Q228" s="18"/>
      <c r="R228" s="18"/>
    </row>
    <row r="229" spans="1:18" ht="56.25">
      <c r="A229" s="47" t="s">
        <v>358</v>
      </c>
      <c r="B229" s="30">
        <v>115</v>
      </c>
      <c r="C229" s="15" t="s">
        <v>129</v>
      </c>
      <c r="D229" s="15" t="s">
        <v>125</v>
      </c>
      <c r="E229" s="30" t="s">
        <v>290</v>
      </c>
      <c r="F229" s="15"/>
      <c r="G229" s="10">
        <f>G230</f>
        <v>100</v>
      </c>
      <c r="H229" s="10">
        <f aca="true" t="shared" si="118" ref="H229:R230">H230</f>
        <v>100</v>
      </c>
      <c r="I229" s="10">
        <f t="shared" si="118"/>
        <v>0</v>
      </c>
      <c r="J229" s="10">
        <f t="shared" si="118"/>
        <v>0</v>
      </c>
      <c r="K229" s="10">
        <f t="shared" si="118"/>
        <v>100</v>
      </c>
      <c r="L229" s="10">
        <f>L230</f>
        <v>100</v>
      </c>
      <c r="M229" s="10">
        <f t="shared" si="118"/>
        <v>0</v>
      </c>
      <c r="N229" s="10">
        <f t="shared" si="118"/>
        <v>0</v>
      </c>
      <c r="O229" s="10">
        <f t="shared" si="118"/>
        <v>100</v>
      </c>
      <c r="P229" s="10">
        <f t="shared" si="118"/>
        <v>100</v>
      </c>
      <c r="Q229" s="10">
        <f t="shared" si="118"/>
        <v>0</v>
      </c>
      <c r="R229" s="10">
        <f t="shared" si="118"/>
        <v>0</v>
      </c>
    </row>
    <row r="230" spans="1:18" ht="75">
      <c r="A230" s="47" t="s">
        <v>98</v>
      </c>
      <c r="B230" s="30">
        <v>115</v>
      </c>
      <c r="C230" s="15" t="s">
        <v>129</v>
      </c>
      <c r="D230" s="15" t="s">
        <v>125</v>
      </c>
      <c r="E230" s="30" t="s">
        <v>51</v>
      </c>
      <c r="F230" s="15"/>
      <c r="G230" s="10">
        <f>G231</f>
        <v>100</v>
      </c>
      <c r="H230" s="10">
        <f t="shared" si="118"/>
        <v>100</v>
      </c>
      <c r="I230" s="10">
        <f t="shared" si="118"/>
        <v>0</v>
      </c>
      <c r="J230" s="10">
        <f t="shared" si="118"/>
        <v>0</v>
      </c>
      <c r="K230" s="10">
        <f t="shared" si="118"/>
        <v>100</v>
      </c>
      <c r="L230" s="10">
        <f t="shared" si="118"/>
        <v>100</v>
      </c>
      <c r="M230" s="10">
        <f t="shared" si="118"/>
        <v>0</v>
      </c>
      <c r="N230" s="10">
        <f t="shared" si="118"/>
        <v>0</v>
      </c>
      <c r="O230" s="10">
        <f t="shared" si="118"/>
        <v>100</v>
      </c>
      <c r="P230" s="10">
        <f t="shared" si="118"/>
        <v>100</v>
      </c>
      <c r="Q230" s="10">
        <f t="shared" si="118"/>
        <v>0</v>
      </c>
      <c r="R230" s="10">
        <f t="shared" si="118"/>
        <v>0</v>
      </c>
    </row>
    <row r="231" spans="1:18" ht="37.5">
      <c r="A231" s="47" t="s">
        <v>221</v>
      </c>
      <c r="B231" s="30">
        <v>115</v>
      </c>
      <c r="C231" s="15" t="s">
        <v>129</v>
      </c>
      <c r="D231" s="15" t="s">
        <v>125</v>
      </c>
      <c r="E231" s="30" t="s">
        <v>51</v>
      </c>
      <c r="F231" s="15" t="s">
        <v>220</v>
      </c>
      <c r="G231" s="10">
        <f>H231+I231+J231</f>
        <v>100</v>
      </c>
      <c r="H231" s="10">
        <v>100</v>
      </c>
      <c r="I231" s="10"/>
      <c r="J231" s="10"/>
      <c r="K231" s="10">
        <f>L231+M231+N231</f>
        <v>100</v>
      </c>
      <c r="L231" s="10">
        <v>100</v>
      </c>
      <c r="M231" s="10"/>
      <c r="N231" s="10"/>
      <c r="O231" s="10">
        <f>P231+Q231+R231</f>
        <v>100</v>
      </c>
      <c r="P231" s="10">
        <v>100</v>
      </c>
      <c r="Q231" s="10"/>
      <c r="R231" s="10"/>
    </row>
    <row r="232" spans="1:18" ht="18.75">
      <c r="A232" s="53" t="s">
        <v>29</v>
      </c>
      <c r="B232" s="30">
        <v>115</v>
      </c>
      <c r="C232" s="15" t="s">
        <v>129</v>
      </c>
      <c r="D232" s="15" t="s">
        <v>125</v>
      </c>
      <c r="E232" s="15" t="s">
        <v>76</v>
      </c>
      <c r="F232" s="15"/>
      <c r="G232" s="10">
        <f>G233</f>
        <v>3263.8</v>
      </c>
      <c r="H232" s="10">
        <f aca="true" t="shared" si="119" ref="H232:R232">H233</f>
        <v>0</v>
      </c>
      <c r="I232" s="10">
        <f t="shared" si="119"/>
        <v>3263.8</v>
      </c>
      <c r="J232" s="10">
        <f t="shared" si="119"/>
        <v>0</v>
      </c>
      <c r="K232" s="10">
        <f t="shared" si="119"/>
        <v>3263.8</v>
      </c>
      <c r="L232" s="10">
        <f t="shared" si="119"/>
        <v>0</v>
      </c>
      <c r="M232" s="10">
        <f t="shared" si="119"/>
        <v>3263.8</v>
      </c>
      <c r="N232" s="10">
        <f t="shared" si="119"/>
        <v>0</v>
      </c>
      <c r="O232" s="10">
        <f t="shared" si="119"/>
        <v>3263.8</v>
      </c>
      <c r="P232" s="10">
        <f t="shared" si="119"/>
        <v>0</v>
      </c>
      <c r="Q232" s="10">
        <f t="shared" si="119"/>
        <v>3263.8</v>
      </c>
      <c r="R232" s="10">
        <f t="shared" si="119"/>
        <v>0</v>
      </c>
    </row>
    <row r="233" spans="1:18" ht="44.25" customHeight="1">
      <c r="A233" s="47" t="s">
        <v>336</v>
      </c>
      <c r="B233" s="30">
        <v>115</v>
      </c>
      <c r="C233" s="15" t="s">
        <v>129</v>
      </c>
      <c r="D233" s="15" t="s">
        <v>125</v>
      </c>
      <c r="E233" s="15" t="s">
        <v>111</v>
      </c>
      <c r="F233" s="15"/>
      <c r="G233" s="10">
        <f>G234+G238</f>
        <v>3263.8</v>
      </c>
      <c r="H233" s="10">
        <f aca="true" t="shared" si="120" ref="H233:R233">H234+H238</f>
        <v>0</v>
      </c>
      <c r="I233" s="10">
        <f t="shared" si="120"/>
        <v>3263.8</v>
      </c>
      <c r="J233" s="10">
        <f t="shared" si="120"/>
        <v>0</v>
      </c>
      <c r="K233" s="10">
        <f t="shared" si="120"/>
        <v>3263.8</v>
      </c>
      <c r="L233" s="10">
        <f t="shared" si="120"/>
        <v>0</v>
      </c>
      <c r="M233" s="10">
        <f t="shared" si="120"/>
        <v>3263.8</v>
      </c>
      <c r="N233" s="10">
        <f t="shared" si="120"/>
        <v>0</v>
      </c>
      <c r="O233" s="10">
        <f t="shared" si="120"/>
        <v>3263.8</v>
      </c>
      <c r="P233" s="10">
        <f t="shared" si="120"/>
        <v>0</v>
      </c>
      <c r="Q233" s="10">
        <f t="shared" si="120"/>
        <v>3263.8</v>
      </c>
      <c r="R233" s="10">
        <f t="shared" si="120"/>
        <v>0</v>
      </c>
    </row>
    <row r="234" spans="1:18" ht="18.75">
      <c r="A234" s="47" t="s">
        <v>189</v>
      </c>
      <c r="B234" s="30">
        <v>115</v>
      </c>
      <c r="C234" s="15" t="s">
        <v>129</v>
      </c>
      <c r="D234" s="15" t="s">
        <v>125</v>
      </c>
      <c r="E234" s="15" t="s">
        <v>112</v>
      </c>
      <c r="F234" s="15"/>
      <c r="G234" s="10">
        <f>G235+G236+G237</f>
        <v>2573.8</v>
      </c>
      <c r="H234" s="10">
        <f aca="true" t="shared" si="121" ref="H234:R234">H235+H236+H237</f>
        <v>0</v>
      </c>
      <c r="I234" s="10">
        <f t="shared" si="121"/>
        <v>2573.8</v>
      </c>
      <c r="J234" s="10">
        <f t="shared" si="121"/>
        <v>0</v>
      </c>
      <c r="K234" s="10">
        <f t="shared" si="121"/>
        <v>2573.8</v>
      </c>
      <c r="L234" s="10">
        <f t="shared" si="121"/>
        <v>0</v>
      </c>
      <c r="M234" s="10">
        <f t="shared" si="121"/>
        <v>2573.8</v>
      </c>
      <c r="N234" s="10">
        <f t="shared" si="121"/>
        <v>0</v>
      </c>
      <c r="O234" s="10">
        <f t="shared" si="121"/>
        <v>2573.8</v>
      </c>
      <c r="P234" s="10">
        <f t="shared" si="121"/>
        <v>0</v>
      </c>
      <c r="Q234" s="10">
        <f t="shared" si="121"/>
        <v>2573.8</v>
      </c>
      <c r="R234" s="10">
        <f t="shared" si="121"/>
        <v>0</v>
      </c>
    </row>
    <row r="235" spans="1:18" ht="26.25" customHeight="1">
      <c r="A235" s="47" t="s">
        <v>173</v>
      </c>
      <c r="B235" s="30">
        <v>115</v>
      </c>
      <c r="C235" s="15" t="s">
        <v>129</v>
      </c>
      <c r="D235" s="15" t="s">
        <v>125</v>
      </c>
      <c r="E235" s="15" t="s">
        <v>112</v>
      </c>
      <c r="F235" s="15" t="s">
        <v>174</v>
      </c>
      <c r="G235" s="10">
        <f>H235+I235+J235</f>
        <v>2256.5</v>
      </c>
      <c r="H235" s="10"/>
      <c r="I235" s="10">
        <v>2256.5</v>
      </c>
      <c r="J235" s="10"/>
      <c r="K235" s="10">
        <f>L235+M235+N235</f>
        <v>2256.5</v>
      </c>
      <c r="L235" s="10"/>
      <c r="M235" s="10">
        <v>2256.5</v>
      </c>
      <c r="N235" s="10"/>
      <c r="O235" s="10">
        <f>P235+Q235+R235</f>
        <v>2256.5</v>
      </c>
      <c r="P235" s="100"/>
      <c r="Q235" s="10">
        <v>2256.5</v>
      </c>
      <c r="R235" s="100"/>
    </row>
    <row r="236" spans="1:18" ht="37.5">
      <c r="A236" s="47" t="s">
        <v>92</v>
      </c>
      <c r="B236" s="30">
        <v>115</v>
      </c>
      <c r="C236" s="15" t="s">
        <v>129</v>
      </c>
      <c r="D236" s="15" t="s">
        <v>125</v>
      </c>
      <c r="E236" s="15" t="s">
        <v>112</v>
      </c>
      <c r="F236" s="15" t="s">
        <v>177</v>
      </c>
      <c r="G236" s="10">
        <f>H236+I236+J236</f>
        <v>304.8</v>
      </c>
      <c r="H236" s="10"/>
      <c r="I236" s="10">
        <v>304.8</v>
      </c>
      <c r="J236" s="10"/>
      <c r="K236" s="10">
        <f>L236+M236+N236</f>
        <v>304.8</v>
      </c>
      <c r="L236" s="10"/>
      <c r="M236" s="10">
        <v>304.8</v>
      </c>
      <c r="N236" s="10"/>
      <c r="O236" s="10">
        <f>P236+Q236+R236</f>
        <v>304.8</v>
      </c>
      <c r="P236" s="100"/>
      <c r="Q236" s="10">
        <v>304.8</v>
      </c>
      <c r="R236" s="100"/>
    </row>
    <row r="237" spans="1:18" ht="18.75">
      <c r="A237" s="47" t="s">
        <v>175</v>
      </c>
      <c r="B237" s="30">
        <v>115</v>
      </c>
      <c r="C237" s="15" t="s">
        <v>129</v>
      </c>
      <c r="D237" s="15" t="s">
        <v>125</v>
      </c>
      <c r="E237" s="15" t="s">
        <v>112</v>
      </c>
      <c r="F237" s="15" t="s">
        <v>176</v>
      </c>
      <c r="G237" s="10">
        <f>H237+I237+J237</f>
        <v>12.5</v>
      </c>
      <c r="H237" s="10"/>
      <c r="I237" s="10">
        <v>12.5</v>
      </c>
      <c r="J237" s="10"/>
      <c r="K237" s="10">
        <f>L237+M237+N237</f>
        <v>12.5</v>
      </c>
      <c r="L237" s="10"/>
      <c r="M237" s="10">
        <v>12.5</v>
      </c>
      <c r="N237" s="10"/>
      <c r="O237" s="10">
        <f>P237+Q237+R237</f>
        <v>12.5</v>
      </c>
      <c r="P237" s="100"/>
      <c r="Q237" s="10">
        <v>12.5</v>
      </c>
      <c r="R237" s="100"/>
    </row>
    <row r="238" spans="1:18" ht="60" customHeight="1">
      <c r="A238" s="47" t="s">
        <v>460</v>
      </c>
      <c r="B238" s="30">
        <v>115</v>
      </c>
      <c r="C238" s="15" t="s">
        <v>129</v>
      </c>
      <c r="D238" s="15" t="s">
        <v>125</v>
      </c>
      <c r="E238" s="15" t="s">
        <v>471</v>
      </c>
      <c r="F238" s="15"/>
      <c r="G238" s="10">
        <f>G239</f>
        <v>690</v>
      </c>
      <c r="H238" s="10">
        <f aca="true" t="shared" si="122" ref="H238:R238">H239</f>
        <v>0</v>
      </c>
      <c r="I238" s="10">
        <f t="shared" si="122"/>
        <v>690</v>
      </c>
      <c r="J238" s="10">
        <f t="shared" si="122"/>
        <v>0</v>
      </c>
      <c r="K238" s="10">
        <f t="shared" si="122"/>
        <v>690</v>
      </c>
      <c r="L238" s="10">
        <f t="shared" si="122"/>
        <v>0</v>
      </c>
      <c r="M238" s="10">
        <f t="shared" si="122"/>
        <v>690</v>
      </c>
      <c r="N238" s="10">
        <f t="shared" si="122"/>
        <v>0</v>
      </c>
      <c r="O238" s="10">
        <f t="shared" si="122"/>
        <v>690</v>
      </c>
      <c r="P238" s="10">
        <f t="shared" si="122"/>
        <v>0</v>
      </c>
      <c r="Q238" s="10">
        <f t="shared" si="122"/>
        <v>690</v>
      </c>
      <c r="R238" s="10">
        <f t="shared" si="122"/>
        <v>0</v>
      </c>
    </row>
    <row r="239" spans="1:18" ht="25.5" customHeight="1">
      <c r="A239" s="47" t="s">
        <v>173</v>
      </c>
      <c r="B239" s="61">
        <v>115</v>
      </c>
      <c r="C239" s="15" t="s">
        <v>129</v>
      </c>
      <c r="D239" s="15" t="s">
        <v>125</v>
      </c>
      <c r="E239" s="15" t="s">
        <v>471</v>
      </c>
      <c r="F239" s="15" t="s">
        <v>174</v>
      </c>
      <c r="G239" s="10">
        <f>H239+I239+J239</f>
        <v>690</v>
      </c>
      <c r="H239" s="10"/>
      <c r="I239" s="10">
        <v>690</v>
      </c>
      <c r="J239" s="10"/>
      <c r="K239" s="10">
        <f>L239+M239+N239</f>
        <v>690</v>
      </c>
      <c r="L239" s="10"/>
      <c r="M239" s="10">
        <v>690</v>
      </c>
      <c r="N239" s="10"/>
      <c r="O239" s="10">
        <f>P239+Q239+R239</f>
        <v>690</v>
      </c>
      <c r="P239" s="100"/>
      <c r="Q239" s="10">
        <v>690</v>
      </c>
      <c r="R239" s="100"/>
    </row>
    <row r="240" spans="1:18" ht="56.25">
      <c r="A240" s="47" t="s">
        <v>545</v>
      </c>
      <c r="B240" s="30">
        <v>115</v>
      </c>
      <c r="C240" s="15" t="s">
        <v>129</v>
      </c>
      <c r="D240" s="15" t="s">
        <v>125</v>
      </c>
      <c r="E240" s="15" t="s">
        <v>248</v>
      </c>
      <c r="F240" s="15"/>
      <c r="G240" s="10">
        <f>G241+G245+G249</f>
        <v>20.5</v>
      </c>
      <c r="H240" s="10">
        <f aca="true" t="shared" si="123" ref="H240:R240">H241+H245+H249</f>
        <v>0</v>
      </c>
      <c r="I240" s="10">
        <f t="shared" si="123"/>
        <v>20.5</v>
      </c>
      <c r="J240" s="10">
        <f t="shared" si="123"/>
        <v>0</v>
      </c>
      <c r="K240" s="10">
        <f t="shared" si="123"/>
        <v>20.5</v>
      </c>
      <c r="L240" s="10">
        <f t="shared" si="123"/>
        <v>0</v>
      </c>
      <c r="M240" s="10">
        <f t="shared" si="123"/>
        <v>20.5</v>
      </c>
      <c r="N240" s="10">
        <f t="shared" si="123"/>
        <v>0</v>
      </c>
      <c r="O240" s="10">
        <f t="shared" si="123"/>
        <v>20.5</v>
      </c>
      <c r="P240" s="10">
        <f t="shared" si="123"/>
        <v>0</v>
      </c>
      <c r="Q240" s="10">
        <f t="shared" si="123"/>
        <v>20.5</v>
      </c>
      <c r="R240" s="10">
        <f t="shared" si="123"/>
        <v>0</v>
      </c>
    </row>
    <row r="241" spans="1:18" ht="24" customHeight="1">
      <c r="A241" s="47" t="s">
        <v>196</v>
      </c>
      <c r="B241" s="30">
        <v>115</v>
      </c>
      <c r="C241" s="15" t="s">
        <v>129</v>
      </c>
      <c r="D241" s="15" t="s">
        <v>125</v>
      </c>
      <c r="E241" s="15" t="s">
        <v>61</v>
      </c>
      <c r="F241" s="15"/>
      <c r="G241" s="10">
        <f aca="true" t="shared" si="124" ref="G241:R243">G242</f>
        <v>5</v>
      </c>
      <c r="H241" s="10">
        <f t="shared" si="124"/>
        <v>0</v>
      </c>
      <c r="I241" s="10">
        <f t="shared" si="124"/>
        <v>5</v>
      </c>
      <c r="J241" s="10">
        <f t="shared" si="124"/>
        <v>0</v>
      </c>
      <c r="K241" s="10">
        <f t="shared" si="124"/>
        <v>5</v>
      </c>
      <c r="L241" s="10">
        <f t="shared" si="124"/>
        <v>0</v>
      </c>
      <c r="M241" s="10">
        <f t="shared" si="124"/>
        <v>5</v>
      </c>
      <c r="N241" s="10">
        <f t="shared" si="124"/>
        <v>0</v>
      </c>
      <c r="O241" s="10">
        <f t="shared" si="124"/>
        <v>5</v>
      </c>
      <c r="P241" s="10">
        <f t="shared" si="124"/>
        <v>0</v>
      </c>
      <c r="Q241" s="10">
        <f t="shared" si="124"/>
        <v>5</v>
      </c>
      <c r="R241" s="10">
        <f t="shared" si="124"/>
        <v>0</v>
      </c>
    </row>
    <row r="242" spans="1:18" ht="46.5" customHeight="1">
      <c r="A242" s="47" t="s">
        <v>410</v>
      </c>
      <c r="B242" s="30">
        <v>115</v>
      </c>
      <c r="C242" s="15" t="s">
        <v>129</v>
      </c>
      <c r="D242" s="15" t="s">
        <v>125</v>
      </c>
      <c r="E242" s="15" t="s">
        <v>409</v>
      </c>
      <c r="F242" s="15"/>
      <c r="G242" s="10">
        <f t="shared" si="124"/>
        <v>5</v>
      </c>
      <c r="H242" s="10">
        <f t="shared" si="124"/>
        <v>0</v>
      </c>
      <c r="I242" s="10">
        <f t="shared" si="124"/>
        <v>5</v>
      </c>
      <c r="J242" s="10">
        <f t="shared" si="124"/>
        <v>0</v>
      </c>
      <c r="K242" s="10">
        <f t="shared" si="124"/>
        <v>5</v>
      </c>
      <c r="L242" s="10">
        <f t="shared" si="124"/>
        <v>0</v>
      </c>
      <c r="M242" s="10">
        <f t="shared" si="124"/>
        <v>5</v>
      </c>
      <c r="N242" s="10">
        <f t="shared" si="124"/>
        <v>0</v>
      </c>
      <c r="O242" s="10">
        <f t="shared" si="124"/>
        <v>5</v>
      </c>
      <c r="P242" s="10">
        <f t="shared" si="124"/>
        <v>0</v>
      </c>
      <c r="Q242" s="10">
        <f t="shared" si="124"/>
        <v>5</v>
      </c>
      <c r="R242" s="10">
        <f t="shared" si="124"/>
        <v>0</v>
      </c>
    </row>
    <row r="243" spans="1:18" ht="18.75">
      <c r="A243" s="18" t="s">
        <v>335</v>
      </c>
      <c r="B243" s="30">
        <v>115</v>
      </c>
      <c r="C243" s="15" t="s">
        <v>129</v>
      </c>
      <c r="D243" s="15" t="s">
        <v>125</v>
      </c>
      <c r="E243" s="15" t="s">
        <v>617</v>
      </c>
      <c r="F243" s="15"/>
      <c r="G243" s="10">
        <f>G244</f>
        <v>5</v>
      </c>
      <c r="H243" s="10">
        <f t="shared" si="124"/>
        <v>0</v>
      </c>
      <c r="I243" s="10">
        <f t="shared" si="124"/>
        <v>5</v>
      </c>
      <c r="J243" s="10">
        <f t="shared" si="124"/>
        <v>0</v>
      </c>
      <c r="K243" s="10">
        <f t="shared" si="124"/>
        <v>5</v>
      </c>
      <c r="L243" s="10">
        <f t="shared" si="124"/>
        <v>0</v>
      </c>
      <c r="M243" s="10">
        <f t="shared" si="124"/>
        <v>5</v>
      </c>
      <c r="N243" s="10">
        <f t="shared" si="124"/>
        <v>0</v>
      </c>
      <c r="O243" s="10">
        <f t="shared" si="124"/>
        <v>5</v>
      </c>
      <c r="P243" s="10">
        <f t="shared" si="124"/>
        <v>0</v>
      </c>
      <c r="Q243" s="10">
        <f t="shared" si="124"/>
        <v>5</v>
      </c>
      <c r="R243" s="10">
        <f t="shared" si="124"/>
        <v>0</v>
      </c>
    </row>
    <row r="244" spans="1:18" ht="18.75">
      <c r="A244" s="21" t="s">
        <v>191</v>
      </c>
      <c r="B244" s="30">
        <v>115</v>
      </c>
      <c r="C244" s="15" t="s">
        <v>129</v>
      </c>
      <c r="D244" s="15" t="s">
        <v>125</v>
      </c>
      <c r="E244" s="15" t="s">
        <v>617</v>
      </c>
      <c r="F244" s="15" t="s">
        <v>190</v>
      </c>
      <c r="G244" s="10">
        <f>H244+I244+J244</f>
        <v>5</v>
      </c>
      <c r="H244" s="10"/>
      <c r="I244" s="10">
        <v>5</v>
      </c>
      <c r="J244" s="10"/>
      <c r="K244" s="10">
        <f>L244+M244+N244</f>
        <v>5</v>
      </c>
      <c r="L244" s="10"/>
      <c r="M244" s="10">
        <v>5</v>
      </c>
      <c r="N244" s="10"/>
      <c r="O244" s="10">
        <f>P244+Q244+R244</f>
        <v>5</v>
      </c>
      <c r="P244" s="10"/>
      <c r="Q244" s="10">
        <v>5</v>
      </c>
      <c r="R244" s="10"/>
    </row>
    <row r="245" spans="1:18" ht="37.5">
      <c r="A245" s="47" t="s">
        <v>416</v>
      </c>
      <c r="B245" s="30">
        <v>115</v>
      </c>
      <c r="C245" s="15" t="s">
        <v>129</v>
      </c>
      <c r="D245" s="15" t="s">
        <v>125</v>
      </c>
      <c r="E245" s="15" t="s">
        <v>63</v>
      </c>
      <c r="F245" s="15"/>
      <c r="G245" s="10">
        <f>G246</f>
        <v>2.5</v>
      </c>
      <c r="H245" s="10">
        <f aca="true" t="shared" si="125" ref="H245:R247">H246</f>
        <v>0</v>
      </c>
      <c r="I245" s="10">
        <f t="shared" si="125"/>
        <v>2.5</v>
      </c>
      <c r="J245" s="10">
        <f t="shared" si="125"/>
        <v>0</v>
      </c>
      <c r="K245" s="10">
        <f t="shared" si="125"/>
        <v>2.5</v>
      </c>
      <c r="L245" s="10">
        <f t="shared" si="125"/>
        <v>0</v>
      </c>
      <c r="M245" s="10">
        <f t="shared" si="125"/>
        <v>2.5</v>
      </c>
      <c r="N245" s="10">
        <f t="shared" si="125"/>
        <v>0</v>
      </c>
      <c r="O245" s="10">
        <f t="shared" si="125"/>
        <v>2.5</v>
      </c>
      <c r="P245" s="10">
        <f t="shared" si="125"/>
        <v>0</v>
      </c>
      <c r="Q245" s="10">
        <f t="shared" si="125"/>
        <v>2.5</v>
      </c>
      <c r="R245" s="10">
        <f t="shared" si="125"/>
        <v>0</v>
      </c>
    </row>
    <row r="246" spans="1:18" ht="63" customHeight="1">
      <c r="A246" s="47" t="s">
        <v>64</v>
      </c>
      <c r="B246" s="30">
        <v>115</v>
      </c>
      <c r="C246" s="15" t="s">
        <v>129</v>
      </c>
      <c r="D246" s="15" t="s">
        <v>125</v>
      </c>
      <c r="E246" s="15" t="s">
        <v>553</v>
      </c>
      <c r="F246" s="15"/>
      <c r="G246" s="10">
        <f>G247</f>
        <v>2.5</v>
      </c>
      <c r="H246" s="10">
        <f t="shared" si="125"/>
        <v>0</v>
      </c>
      <c r="I246" s="10">
        <f t="shared" si="125"/>
        <v>2.5</v>
      </c>
      <c r="J246" s="10">
        <f t="shared" si="125"/>
        <v>0</v>
      </c>
      <c r="K246" s="10">
        <f t="shared" si="125"/>
        <v>2.5</v>
      </c>
      <c r="L246" s="10">
        <f t="shared" si="125"/>
        <v>0</v>
      </c>
      <c r="M246" s="10">
        <f t="shared" si="125"/>
        <v>2.5</v>
      </c>
      <c r="N246" s="10">
        <f t="shared" si="125"/>
        <v>0</v>
      </c>
      <c r="O246" s="10">
        <f t="shared" si="125"/>
        <v>2.5</v>
      </c>
      <c r="P246" s="10">
        <f t="shared" si="125"/>
        <v>0</v>
      </c>
      <c r="Q246" s="10">
        <f t="shared" si="125"/>
        <v>2.5</v>
      </c>
      <c r="R246" s="10">
        <f t="shared" si="125"/>
        <v>0</v>
      </c>
    </row>
    <row r="247" spans="1:18" ht="21.75" customHeight="1">
      <c r="A247" s="47" t="s">
        <v>212</v>
      </c>
      <c r="B247" s="30">
        <v>115</v>
      </c>
      <c r="C247" s="15" t="s">
        <v>129</v>
      </c>
      <c r="D247" s="15" t="s">
        <v>125</v>
      </c>
      <c r="E247" s="15" t="s">
        <v>554</v>
      </c>
      <c r="F247" s="15"/>
      <c r="G247" s="10">
        <f>G248</f>
        <v>2.5</v>
      </c>
      <c r="H247" s="10">
        <f t="shared" si="125"/>
        <v>0</v>
      </c>
      <c r="I247" s="10">
        <f t="shared" si="125"/>
        <v>2.5</v>
      </c>
      <c r="J247" s="10">
        <f t="shared" si="125"/>
        <v>0</v>
      </c>
      <c r="K247" s="10">
        <f t="shared" si="125"/>
        <v>2.5</v>
      </c>
      <c r="L247" s="10">
        <f t="shared" si="125"/>
        <v>0</v>
      </c>
      <c r="M247" s="10">
        <f t="shared" si="125"/>
        <v>2.5</v>
      </c>
      <c r="N247" s="10">
        <f t="shared" si="125"/>
        <v>0</v>
      </c>
      <c r="O247" s="10">
        <f t="shared" si="125"/>
        <v>2.5</v>
      </c>
      <c r="P247" s="10">
        <f t="shared" si="125"/>
        <v>0</v>
      </c>
      <c r="Q247" s="10">
        <f t="shared" si="125"/>
        <v>2.5</v>
      </c>
      <c r="R247" s="10">
        <f t="shared" si="125"/>
        <v>0</v>
      </c>
    </row>
    <row r="248" spans="1:18" ht="18.75">
      <c r="A248" s="47" t="s">
        <v>191</v>
      </c>
      <c r="B248" s="30">
        <v>115</v>
      </c>
      <c r="C248" s="15" t="s">
        <v>129</v>
      </c>
      <c r="D248" s="15" t="s">
        <v>125</v>
      </c>
      <c r="E248" s="15" t="s">
        <v>554</v>
      </c>
      <c r="F248" s="15" t="s">
        <v>190</v>
      </c>
      <c r="G248" s="10">
        <f>H248+I248+J248</f>
        <v>2.5</v>
      </c>
      <c r="H248" s="10"/>
      <c r="I248" s="10">
        <v>2.5</v>
      </c>
      <c r="J248" s="10"/>
      <c r="K248" s="10">
        <f>L248+M248+N248</f>
        <v>2.5</v>
      </c>
      <c r="L248" s="10"/>
      <c r="M248" s="10">
        <v>2.5</v>
      </c>
      <c r="N248" s="10"/>
      <c r="O248" s="10">
        <f>P248+Q248+R248</f>
        <v>2.5</v>
      </c>
      <c r="P248" s="10"/>
      <c r="Q248" s="10">
        <v>2.5</v>
      </c>
      <c r="R248" s="10"/>
    </row>
    <row r="249" spans="1:18" ht="57.75" customHeight="1">
      <c r="A249" s="47" t="s">
        <v>364</v>
      </c>
      <c r="B249" s="30">
        <v>115</v>
      </c>
      <c r="C249" s="15" t="s">
        <v>129</v>
      </c>
      <c r="D249" s="15" t="s">
        <v>125</v>
      </c>
      <c r="E249" s="15" t="s">
        <v>65</v>
      </c>
      <c r="F249" s="15"/>
      <c r="G249" s="10">
        <f>G250+G253</f>
        <v>13</v>
      </c>
      <c r="H249" s="10">
        <f aca="true" t="shared" si="126" ref="H249:R249">H250+H253</f>
        <v>0</v>
      </c>
      <c r="I249" s="10">
        <f t="shared" si="126"/>
        <v>13</v>
      </c>
      <c r="J249" s="10">
        <f t="shared" si="126"/>
        <v>0</v>
      </c>
      <c r="K249" s="10">
        <f t="shared" si="126"/>
        <v>13</v>
      </c>
      <c r="L249" s="10">
        <f t="shared" si="126"/>
        <v>0</v>
      </c>
      <c r="M249" s="10">
        <f t="shared" si="126"/>
        <v>13</v>
      </c>
      <c r="N249" s="10">
        <f t="shared" si="126"/>
        <v>0</v>
      </c>
      <c r="O249" s="10">
        <f t="shared" si="126"/>
        <v>13</v>
      </c>
      <c r="P249" s="10">
        <f t="shared" si="126"/>
        <v>0</v>
      </c>
      <c r="Q249" s="10">
        <f t="shared" si="126"/>
        <v>13</v>
      </c>
      <c r="R249" s="10">
        <f t="shared" si="126"/>
        <v>0</v>
      </c>
    </row>
    <row r="250" spans="1:18" ht="60" customHeight="1">
      <c r="A250" s="47" t="s">
        <v>334</v>
      </c>
      <c r="B250" s="30">
        <v>115</v>
      </c>
      <c r="C250" s="15" t="s">
        <v>129</v>
      </c>
      <c r="D250" s="15" t="s">
        <v>125</v>
      </c>
      <c r="E250" s="15" t="s">
        <v>332</v>
      </c>
      <c r="F250" s="15"/>
      <c r="G250" s="10">
        <f>G251</f>
        <v>5</v>
      </c>
      <c r="H250" s="10">
        <f aca="true" t="shared" si="127" ref="H250:R251">H251</f>
        <v>0</v>
      </c>
      <c r="I250" s="10">
        <f t="shared" si="127"/>
        <v>5</v>
      </c>
      <c r="J250" s="10">
        <f t="shared" si="127"/>
        <v>0</v>
      </c>
      <c r="K250" s="10">
        <f t="shared" si="127"/>
        <v>5</v>
      </c>
      <c r="L250" s="10">
        <f t="shared" si="127"/>
        <v>0</v>
      </c>
      <c r="M250" s="10">
        <f t="shared" si="127"/>
        <v>5</v>
      </c>
      <c r="N250" s="10">
        <f t="shared" si="127"/>
        <v>0</v>
      </c>
      <c r="O250" s="10">
        <f t="shared" si="127"/>
        <v>5</v>
      </c>
      <c r="P250" s="10">
        <f t="shared" si="127"/>
        <v>0</v>
      </c>
      <c r="Q250" s="10">
        <f t="shared" si="127"/>
        <v>5</v>
      </c>
      <c r="R250" s="10">
        <f t="shared" si="127"/>
        <v>0</v>
      </c>
    </row>
    <row r="251" spans="1:18" ht="37.5">
      <c r="A251" s="47" t="s">
        <v>104</v>
      </c>
      <c r="B251" s="30">
        <v>115</v>
      </c>
      <c r="C251" s="15" t="s">
        <v>129</v>
      </c>
      <c r="D251" s="15" t="s">
        <v>125</v>
      </c>
      <c r="E251" s="15" t="s">
        <v>333</v>
      </c>
      <c r="F251" s="15"/>
      <c r="G251" s="10">
        <f>G252</f>
        <v>5</v>
      </c>
      <c r="H251" s="10">
        <f t="shared" si="127"/>
        <v>0</v>
      </c>
      <c r="I251" s="10">
        <f t="shared" si="127"/>
        <v>5</v>
      </c>
      <c r="J251" s="10">
        <f t="shared" si="127"/>
        <v>0</v>
      </c>
      <c r="K251" s="10">
        <f t="shared" si="127"/>
        <v>5</v>
      </c>
      <c r="L251" s="10">
        <f t="shared" si="127"/>
        <v>0</v>
      </c>
      <c r="M251" s="10">
        <f t="shared" si="127"/>
        <v>5</v>
      </c>
      <c r="N251" s="10">
        <f t="shared" si="127"/>
        <v>0</v>
      </c>
      <c r="O251" s="10">
        <f t="shared" si="127"/>
        <v>5</v>
      </c>
      <c r="P251" s="10">
        <f t="shared" si="127"/>
        <v>0</v>
      </c>
      <c r="Q251" s="10">
        <f t="shared" si="127"/>
        <v>5</v>
      </c>
      <c r="R251" s="10">
        <f t="shared" si="127"/>
        <v>0</v>
      </c>
    </row>
    <row r="252" spans="1:18" ht="18.75">
      <c r="A252" s="47" t="s">
        <v>191</v>
      </c>
      <c r="B252" s="30">
        <v>115</v>
      </c>
      <c r="C252" s="15" t="s">
        <v>129</v>
      </c>
      <c r="D252" s="15" t="s">
        <v>125</v>
      </c>
      <c r="E252" s="15" t="s">
        <v>333</v>
      </c>
      <c r="F252" s="15" t="s">
        <v>190</v>
      </c>
      <c r="G252" s="10">
        <f>H252+I252+J252</f>
        <v>5</v>
      </c>
      <c r="H252" s="10"/>
      <c r="I252" s="10">
        <v>5</v>
      </c>
      <c r="J252" s="10"/>
      <c r="K252" s="10">
        <f>L252+M252+N252</f>
        <v>5</v>
      </c>
      <c r="L252" s="10"/>
      <c r="M252" s="10">
        <v>5</v>
      </c>
      <c r="N252" s="10"/>
      <c r="O252" s="10">
        <f>P252+Q252+R252</f>
        <v>5</v>
      </c>
      <c r="P252" s="18"/>
      <c r="Q252" s="18">
        <v>5</v>
      </c>
      <c r="R252" s="18"/>
    </row>
    <row r="253" spans="1:18" ht="56.25">
      <c r="A253" s="47" t="s">
        <v>323</v>
      </c>
      <c r="B253" s="30">
        <v>115</v>
      </c>
      <c r="C253" s="15" t="s">
        <v>129</v>
      </c>
      <c r="D253" s="15" t="s">
        <v>125</v>
      </c>
      <c r="E253" s="15" t="s">
        <v>544</v>
      </c>
      <c r="F253" s="15"/>
      <c r="G253" s="10">
        <f>G254</f>
        <v>8</v>
      </c>
      <c r="H253" s="10">
        <f aca="true" t="shared" si="128" ref="H253:R254">H254</f>
        <v>0</v>
      </c>
      <c r="I253" s="10">
        <f t="shared" si="128"/>
        <v>8</v>
      </c>
      <c r="J253" s="10">
        <f t="shared" si="128"/>
        <v>0</v>
      </c>
      <c r="K253" s="10">
        <f t="shared" si="128"/>
        <v>8</v>
      </c>
      <c r="L253" s="10">
        <f t="shared" si="128"/>
        <v>0</v>
      </c>
      <c r="M253" s="10">
        <f t="shared" si="128"/>
        <v>8</v>
      </c>
      <c r="N253" s="10">
        <f t="shared" si="128"/>
        <v>0</v>
      </c>
      <c r="O253" s="10">
        <f t="shared" si="128"/>
        <v>8</v>
      </c>
      <c r="P253" s="10">
        <f t="shared" si="128"/>
        <v>0</v>
      </c>
      <c r="Q253" s="10">
        <f t="shared" si="128"/>
        <v>8</v>
      </c>
      <c r="R253" s="10">
        <f t="shared" si="128"/>
        <v>0</v>
      </c>
    </row>
    <row r="254" spans="1:18" ht="37.5">
      <c r="A254" s="47" t="s">
        <v>104</v>
      </c>
      <c r="B254" s="30">
        <v>115</v>
      </c>
      <c r="C254" s="15" t="s">
        <v>129</v>
      </c>
      <c r="D254" s="15" t="s">
        <v>125</v>
      </c>
      <c r="E254" s="15" t="s">
        <v>543</v>
      </c>
      <c r="F254" s="15"/>
      <c r="G254" s="10">
        <f>G255</f>
        <v>8</v>
      </c>
      <c r="H254" s="10">
        <f t="shared" si="128"/>
        <v>0</v>
      </c>
      <c r="I254" s="10">
        <f t="shared" si="128"/>
        <v>8</v>
      </c>
      <c r="J254" s="10">
        <f t="shared" si="128"/>
        <v>0</v>
      </c>
      <c r="K254" s="10">
        <f t="shared" si="128"/>
        <v>8</v>
      </c>
      <c r="L254" s="10">
        <f t="shared" si="128"/>
        <v>0</v>
      </c>
      <c r="M254" s="10">
        <f t="shared" si="128"/>
        <v>8</v>
      </c>
      <c r="N254" s="10">
        <f t="shared" si="128"/>
        <v>0</v>
      </c>
      <c r="O254" s="10">
        <f t="shared" si="128"/>
        <v>8</v>
      </c>
      <c r="P254" s="10">
        <f t="shared" si="128"/>
        <v>0</v>
      </c>
      <c r="Q254" s="10">
        <f t="shared" si="128"/>
        <v>8</v>
      </c>
      <c r="R254" s="10">
        <f t="shared" si="128"/>
        <v>0</v>
      </c>
    </row>
    <row r="255" spans="1:18" ht="18.75">
      <c r="A255" s="47" t="s">
        <v>191</v>
      </c>
      <c r="B255" s="30">
        <v>115</v>
      </c>
      <c r="C255" s="15" t="s">
        <v>129</v>
      </c>
      <c r="D255" s="15" t="s">
        <v>125</v>
      </c>
      <c r="E255" s="15" t="s">
        <v>543</v>
      </c>
      <c r="F255" s="15" t="s">
        <v>190</v>
      </c>
      <c r="G255" s="10">
        <f>H255+I255+J255</f>
        <v>8</v>
      </c>
      <c r="H255" s="10"/>
      <c r="I255" s="10">
        <v>8</v>
      </c>
      <c r="J255" s="10"/>
      <c r="K255" s="10">
        <f>L255+M255+N255</f>
        <v>8</v>
      </c>
      <c r="L255" s="10"/>
      <c r="M255" s="10">
        <v>8</v>
      </c>
      <c r="N255" s="10"/>
      <c r="O255" s="10">
        <f>P255+Q255+R255</f>
        <v>8</v>
      </c>
      <c r="P255" s="18"/>
      <c r="Q255" s="18">
        <v>8</v>
      </c>
      <c r="R255" s="18"/>
    </row>
    <row r="256" spans="1:18" ht="18.75">
      <c r="A256" s="47" t="s">
        <v>137</v>
      </c>
      <c r="B256" s="30">
        <v>115</v>
      </c>
      <c r="C256" s="15" t="s">
        <v>126</v>
      </c>
      <c r="D256" s="15" t="s">
        <v>405</v>
      </c>
      <c r="E256" s="15"/>
      <c r="F256" s="15"/>
      <c r="G256" s="10">
        <f>G257+G264</f>
        <v>9192.599999999999</v>
      </c>
      <c r="H256" s="10">
        <f aca="true" t="shared" si="129" ref="H256:R256">H257+H264</f>
        <v>9192.599999999999</v>
      </c>
      <c r="I256" s="10">
        <f aca="true" t="shared" si="130" ref="H256:R260">I257</f>
        <v>0</v>
      </c>
      <c r="J256" s="10">
        <f t="shared" si="129"/>
        <v>0</v>
      </c>
      <c r="K256" s="10">
        <f t="shared" si="129"/>
        <v>9192.599999999999</v>
      </c>
      <c r="L256" s="10">
        <f t="shared" si="129"/>
        <v>9192.599999999999</v>
      </c>
      <c r="M256" s="10">
        <f t="shared" si="129"/>
        <v>0</v>
      </c>
      <c r="N256" s="10">
        <f t="shared" si="129"/>
        <v>0</v>
      </c>
      <c r="O256" s="10">
        <f t="shared" si="129"/>
        <v>9192.599999999999</v>
      </c>
      <c r="P256" s="10">
        <f t="shared" si="129"/>
        <v>9192.599999999999</v>
      </c>
      <c r="Q256" s="10">
        <f t="shared" si="129"/>
        <v>0</v>
      </c>
      <c r="R256" s="10">
        <f t="shared" si="129"/>
        <v>0</v>
      </c>
    </row>
    <row r="257" spans="1:18" ht="18.75">
      <c r="A257" s="47" t="s">
        <v>138</v>
      </c>
      <c r="B257" s="30">
        <v>115</v>
      </c>
      <c r="C257" s="15" t="s">
        <v>126</v>
      </c>
      <c r="D257" s="15" t="s">
        <v>123</v>
      </c>
      <c r="E257" s="15"/>
      <c r="F257" s="15"/>
      <c r="G257" s="10">
        <f>G258</f>
        <v>4013.8999999999996</v>
      </c>
      <c r="H257" s="10">
        <f t="shared" si="130"/>
        <v>4013.8999999999996</v>
      </c>
      <c r="I257" s="10">
        <f>I258</f>
        <v>0</v>
      </c>
      <c r="J257" s="10">
        <f t="shared" si="130"/>
        <v>0</v>
      </c>
      <c r="K257" s="10">
        <f t="shared" si="130"/>
        <v>4013.8999999999996</v>
      </c>
      <c r="L257" s="10">
        <f t="shared" si="130"/>
        <v>4013.8999999999996</v>
      </c>
      <c r="M257" s="10">
        <f t="shared" si="130"/>
        <v>0</v>
      </c>
      <c r="N257" s="10">
        <f t="shared" si="130"/>
        <v>0</v>
      </c>
      <c r="O257" s="10">
        <f t="shared" si="130"/>
        <v>4013.8999999999996</v>
      </c>
      <c r="P257" s="10">
        <f t="shared" si="130"/>
        <v>4013.8999999999996</v>
      </c>
      <c r="Q257" s="10">
        <f t="shared" si="130"/>
        <v>0</v>
      </c>
      <c r="R257" s="10">
        <f t="shared" si="130"/>
        <v>0</v>
      </c>
    </row>
    <row r="258" spans="1:18" ht="37.5">
      <c r="A258" s="47" t="s">
        <v>506</v>
      </c>
      <c r="B258" s="30">
        <v>115</v>
      </c>
      <c r="C258" s="15" t="s">
        <v>126</v>
      </c>
      <c r="D258" s="15" t="s">
        <v>123</v>
      </c>
      <c r="E258" s="30" t="s">
        <v>285</v>
      </c>
      <c r="F258" s="15"/>
      <c r="G258" s="10">
        <f>G259</f>
        <v>4013.8999999999996</v>
      </c>
      <c r="H258" s="10">
        <f t="shared" si="130"/>
        <v>4013.8999999999996</v>
      </c>
      <c r="I258" s="10">
        <f>I259</f>
        <v>0</v>
      </c>
      <c r="J258" s="10">
        <f t="shared" si="130"/>
        <v>0</v>
      </c>
      <c r="K258" s="10">
        <f t="shared" si="130"/>
        <v>4013.8999999999996</v>
      </c>
      <c r="L258" s="10">
        <f t="shared" si="130"/>
        <v>4013.8999999999996</v>
      </c>
      <c r="M258" s="10">
        <f t="shared" si="130"/>
        <v>0</v>
      </c>
      <c r="N258" s="10">
        <f t="shared" si="130"/>
        <v>0</v>
      </c>
      <c r="O258" s="10">
        <f t="shared" si="130"/>
        <v>4013.8999999999996</v>
      </c>
      <c r="P258" s="10">
        <f t="shared" si="130"/>
        <v>4013.8999999999996</v>
      </c>
      <c r="Q258" s="10">
        <f t="shared" si="130"/>
        <v>0</v>
      </c>
      <c r="R258" s="10">
        <f t="shared" si="130"/>
        <v>0</v>
      </c>
    </row>
    <row r="259" spans="1:18" ht="25.5" customHeight="1">
      <c r="A259" s="39" t="s">
        <v>18</v>
      </c>
      <c r="B259" s="30">
        <v>115</v>
      </c>
      <c r="C259" s="15" t="s">
        <v>126</v>
      </c>
      <c r="D259" s="15" t="s">
        <v>123</v>
      </c>
      <c r="E259" s="30" t="s">
        <v>286</v>
      </c>
      <c r="F259" s="15"/>
      <c r="G259" s="10">
        <f>G260</f>
        <v>4013.8999999999996</v>
      </c>
      <c r="H259" s="10">
        <f t="shared" si="130"/>
        <v>4013.8999999999996</v>
      </c>
      <c r="I259" s="10">
        <f>I260</f>
        <v>0</v>
      </c>
      <c r="J259" s="10">
        <f t="shared" si="130"/>
        <v>0</v>
      </c>
      <c r="K259" s="10">
        <f t="shared" si="130"/>
        <v>4013.8999999999996</v>
      </c>
      <c r="L259" s="10">
        <f t="shared" si="130"/>
        <v>4013.8999999999996</v>
      </c>
      <c r="M259" s="10">
        <f t="shared" si="130"/>
        <v>0</v>
      </c>
      <c r="N259" s="10">
        <f t="shared" si="130"/>
        <v>0</v>
      </c>
      <c r="O259" s="10">
        <f t="shared" si="130"/>
        <v>4013.8999999999996</v>
      </c>
      <c r="P259" s="10">
        <f t="shared" si="130"/>
        <v>4013.8999999999996</v>
      </c>
      <c r="Q259" s="10">
        <f t="shared" si="130"/>
        <v>0</v>
      </c>
      <c r="R259" s="10">
        <f t="shared" si="130"/>
        <v>0</v>
      </c>
    </row>
    <row r="260" spans="1:18" ht="93.75">
      <c r="A260" s="39" t="s">
        <v>363</v>
      </c>
      <c r="B260" s="30">
        <v>115</v>
      </c>
      <c r="C260" s="15" t="s">
        <v>126</v>
      </c>
      <c r="D260" s="15" t="s">
        <v>123</v>
      </c>
      <c r="E260" s="30" t="s">
        <v>71</v>
      </c>
      <c r="F260" s="15"/>
      <c r="G260" s="10">
        <f>G261</f>
        <v>4013.8999999999996</v>
      </c>
      <c r="H260" s="10">
        <f t="shared" si="130"/>
        <v>4013.8999999999996</v>
      </c>
      <c r="I260" s="10">
        <f>I261</f>
        <v>0</v>
      </c>
      <c r="J260" s="10">
        <f t="shared" si="130"/>
        <v>0</v>
      </c>
      <c r="K260" s="10">
        <f t="shared" si="130"/>
        <v>4013.8999999999996</v>
      </c>
      <c r="L260" s="10">
        <f t="shared" si="130"/>
        <v>4013.8999999999996</v>
      </c>
      <c r="M260" s="10">
        <f t="shared" si="130"/>
        <v>0</v>
      </c>
      <c r="N260" s="10">
        <f t="shared" si="130"/>
        <v>0</v>
      </c>
      <c r="O260" s="10">
        <f t="shared" si="130"/>
        <v>4013.8999999999996</v>
      </c>
      <c r="P260" s="10">
        <f t="shared" si="130"/>
        <v>4013.8999999999996</v>
      </c>
      <c r="Q260" s="10">
        <f t="shared" si="130"/>
        <v>0</v>
      </c>
      <c r="R260" s="10">
        <f t="shared" si="130"/>
        <v>0</v>
      </c>
    </row>
    <row r="261" spans="1:18" ht="80.25" customHeight="1">
      <c r="A261" s="47" t="s">
        <v>98</v>
      </c>
      <c r="B261" s="30">
        <v>115</v>
      </c>
      <c r="C261" s="15" t="s">
        <v>126</v>
      </c>
      <c r="D261" s="15" t="s">
        <v>123</v>
      </c>
      <c r="E261" s="30" t="s">
        <v>72</v>
      </c>
      <c r="F261" s="15"/>
      <c r="G261" s="10">
        <f>G263+G262</f>
        <v>4013.8999999999996</v>
      </c>
      <c r="H261" s="10">
        <f aca="true" t="shared" si="131" ref="H261:R261">H263+H262</f>
        <v>4013.8999999999996</v>
      </c>
      <c r="I261" s="10">
        <f t="shared" si="131"/>
        <v>0</v>
      </c>
      <c r="J261" s="10">
        <f t="shared" si="131"/>
        <v>0</v>
      </c>
      <c r="K261" s="10">
        <f t="shared" si="131"/>
        <v>4013.8999999999996</v>
      </c>
      <c r="L261" s="10">
        <f t="shared" si="131"/>
        <v>4013.8999999999996</v>
      </c>
      <c r="M261" s="10">
        <f t="shared" si="131"/>
        <v>0</v>
      </c>
      <c r="N261" s="10">
        <f t="shared" si="131"/>
        <v>0</v>
      </c>
      <c r="O261" s="10">
        <f t="shared" si="131"/>
        <v>4013.8999999999996</v>
      </c>
      <c r="P261" s="10">
        <f t="shared" si="131"/>
        <v>4013.8999999999996</v>
      </c>
      <c r="Q261" s="10">
        <f t="shared" si="131"/>
        <v>0</v>
      </c>
      <c r="R261" s="10">
        <f t="shared" si="131"/>
        <v>0</v>
      </c>
    </row>
    <row r="262" spans="1:18" ht="37.5">
      <c r="A262" s="47" t="s">
        <v>92</v>
      </c>
      <c r="B262" s="30">
        <v>115</v>
      </c>
      <c r="C262" s="15" t="s">
        <v>126</v>
      </c>
      <c r="D262" s="15" t="s">
        <v>123</v>
      </c>
      <c r="E262" s="30" t="s">
        <v>72</v>
      </c>
      <c r="F262" s="15" t="s">
        <v>177</v>
      </c>
      <c r="G262" s="10">
        <f>H262+I261+J262</f>
        <v>60.2</v>
      </c>
      <c r="H262" s="10">
        <v>60.2</v>
      </c>
      <c r="I262" s="10"/>
      <c r="J262" s="10"/>
      <c r="K262" s="10">
        <f>L262+M262+N262</f>
        <v>60.2</v>
      </c>
      <c r="L262" s="10">
        <v>60.2</v>
      </c>
      <c r="M262" s="10"/>
      <c r="N262" s="10"/>
      <c r="O262" s="10">
        <f>P262+Q262+R262</f>
        <v>60.2</v>
      </c>
      <c r="P262" s="10">
        <v>60.2</v>
      </c>
      <c r="Q262" s="10"/>
      <c r="R262" s="10"/>
    </row>
    <row r="263" spans="1:18" ht="37.5">
      <c r="A263" s="47" t="s">
        <v>221</v>
      </c>
      <c r="B263" s="30">
        <v>115</v>
      </c>
      <c r="C263" s="15" t="s">
        <v>126</v>
      </c>
      <c r="D263" s="15" t="s">
        <v>123</v>
      </c>
      <c r="E263" s="30" t="s">
        <v>72</v>
      </c>
      <c r="F263" s="15" t="s">
        <v>220</v>
      </c>
      <c r="G263" s="10">
        <f>H263+I262+J263</f>
        <v>3953.7</v>
      </c>
      <c r="H263" s="10">
        <v>3953.7</v>
      </c>
      <c r="I263" s="10">
        <f aca="true" t="shared" si="132" ref="H263:R267">I264</f>
        <v>0</v>
      </c>
      <c r="J263" s="10"/>
      <c r="K263" s="10">
        <f>L263+M263+N263</f>
        <v>3953.7</v>
      </c>
      <c r="L263" s="10">
        <v>3953.7</v>
      </c>
      <c r="M263" s="10"/>
      <c r="N263" s="10"/>
      <c r="O263" s="10">
        <f>P263+Q263+R263</f>
        <v>3953.7</v>
      </c>
      <c r="P263" s="10">
        <v>3953.7</v>
      </c>
      <c r="Q263" s="10"/>
      <c r="R263" s="10"/>
    </row>
    <row r="264" spans="1:18" ht="18.75">
      <c r="A264" s="47" t="s">
        <v>146</v>
      </c>
      <c r="B264" s="30">
        <v>115</v>
      </c>
      <c r="C264" s="15" t="s">
        <v>126</v>
      </c>
      <c r="D264" s="15" t="s">
        <v>121</v>
      </c>
      <c r="E264" s="15"/>
      <c r="F264" s="15"/>
      <c r="G264" s="10">
        <f>G265</f>
        <v>5178.7</v>
      </c>
      <c r="H264" s="10">
        <f>H265</f>
        <v>5178.7</v>
      </c>
      <c r="I264" s="10">
        <f t="shared" si="132"/>
        <v>0</v>
      </c>
      <c r="J264" s="10">
        <f t="shared" si="132"/>
        <v>0</v>
      </c>
      <c r="K264" s="10">
        <f t="shared" si="132"/>
        <v>5178.7</v>
      </c>
      <c r="L264" s="10">
        <f t="shared" si="132"/>
        <v>5178.7</v>
      </c>
      <c r="M264" s="10">
        <f t="shared" si="132"/>
        <v>0</v>
      </c>
      <c r="N264" s="10">
        <f t="shared" si="132"/>
        <v>0</v>
      </c>
      <c r="O264" s="10">
        <f t="shared" si="132"/>
        <v>5178.7</v>
      </c>
      <c r="P264" s="10">
        <f t="shared" si="132"/>
        <v>5178.7</v>
      </c>
      <c r="Q264" s="10">
        <f t="shared" si="132"/>
        <v>0</v>
      </c>
      <c r="R264" s="10">
        <f t="shared" si="132"/>
        <v>0</v>
      </c>
    </row>
    <row r="265" spans="1:18" ht="37.5">
      <c r="A265" s="47" t="s">
        <v>506</v>
      </c>
      <c r="B265" s="30">
        <v>115</v>
      </c>
      <c r="C265" s="15" t="s">
        <v>126</v>
      </c>
      <c r="D265" s="15" t="s">
        <v>121</v>
      </c>
      <c r="E265" s="15" t="s">
        <v>285</v>
      </c>
      <c r="F265" s="15"/>
      <c r="G265" s="10">
        <f>G266</f>
        <v>5178.7</v>
      </c>
      <c r="H265" s="10">
        <f t="shared" si="132"/>
        <v>5178.7</v>
      </c>
      <c r="I265" s="10">
        <f>I266</f>
        <v>0</v>
      </c>
      <c r="J265" s="10">
        <f t="shared" si="132"/>
        <v>0</v>
      </c>
      <c r="K265" s="10">
        <f t="shared" si="132"/>
        <v>5178.7</v>
      </c>
      <c r="L265" s="10">
        <f t="shared" si="132"/>
        <v>5178.7</v>
      </c>
      <c r="M265" s="10">
        <f t="shared" si="132"/>
        <v>0</v>
      </c>
      <c r="N265" s="10">
        <f t="shared" si="132"/>
        <v>0</v>
      </c>
      <c r="O265" s="10">
        <f t="shared" si="132"/>
        <v>5178.7</v>
      </c>
      <c r="P265" s="10">
        <f t="shared" si="132"/>
        <v>5178.7</v>
      </c>
      <c r="Q265" s="10">
        <f t="shared" si="132"/>
        <v>0</v>
      </c>
      <c r="R265" s="10">
        <f t="shared" si="132"/>
        <v>0</v>
      </c>
    </row>
    <row r="266" spans="1:18" ht="18.75">
      <c r="A266" s="47" t="s">
        <v>195</v>
      </c>
      <c r="B266" s="30">
        <v>115</v>
      </c>
      <c r="C266" s="15" t="s">
        <v>126</v>
      </c>
      <c r="D266" s="15" t="s">
        <v>121</v>
      </c>
      <c r="E266" s="15" t="s">
        <v>291</v>
      </c>
      <c r="F266" s="45"/>
      <c r="G266" s="10">
        <f>G267</f>
        <v>5178.7</v>
      </c>
      <c r="H266" s="10">
        <f t="shared" si="132"/>
        <v>5178.7</v>
      </c>
      <c r="I266" s="10">
        <f>I267</f>
        <v>0</v>
      </c>
      <c r="J266" s="10">
        <f t="shared" si="132"/>
        <v>0</v>
      </c>
      <c r="K266" s="10">
        <f t="shared" si="132"/>
        <v>5178.7</v>
      </c>
      <c r="L266" s="10">
        <f t="shared" si="132"/>
        <v>5178.7</v>
      </c>
      <c r="M266" s="10">
        <f t="shared" si="132"/>
        <v>0</v>
      </c>
      <c r="N266" s="10">
        <f t="shared" si="132"/>
        <v>0</v>
      </c>
      <c r="O266" s="10">
        <f t="shared" si="132"/>
        <v>5178.7</v>
      </c>
      <c r="P266" s="10">
        <f t="shared" si="132"/>
        <v>5178.7</v>
      </c>
      <c r="Q266" s="10">
        <f t="shared" si="132"/>
        <v>0</v>
      </c>
      <c r="R266" s="10">
        <f t="shared" si="132"/>
        <v>0</v>
      </c>
    </row>
    <row r="267" spans="1:18" ht="56.25">
      <c r="A267" s="39" t="s">
        <v>303</v>
      </c>
      <c r="B267" s="30">
        <v>115</v>
      </c>
      <c r="C267" s="15" t="s">
        <v>126</v>
      </c>
      <c r="D267" s="15" t="s">
        <v>121</v>
      </c>
      <c r="E267" s="15" t="s">
        <v>73</v>
      </c>
      <c r="F267" s="45"/>
      <c r="G267" s="10">
        <f>G268</f>
        <v>5178.7</v>
      </c>
      <c r="H267" s="10">
        <f t="shared" si="132"/>
        <v>5178.7</v>
      </c>
      <c r="I267" s="10">
        <f>I268</f>
        <v>0</v>
      </c>
      <c r="J267" s="10">
        <f t="shared" si="132"/>
        <v>0</v>
      </c>
      <c r="K267" s="10">
        <f t="shared" si="132"/>
        <v>5178.7</v>
      </c>
      <c r="L267" s="10">
        <f t="shared" si="132"/>
        <v>5178.7</v>
      </c>
      <c r="M267" s="10">
        <f t="shared" si="132"/>
        <v>0</v>
      </c>
      <c r="N267" s="10">
        <f t="shared" si="132"/>
        <v>0</v>
      </c>
      <c r="O267" s="10">
        <f t="shared" si="132"/>
        <v>5178.7</v>
      </c>
      <c r="P267" s="10">
        <f t="shared" si="132"/>
        <v>5178.7</v>
      </c>
      <c r="Q267" s="10">
        <f t="shared" si="132"/>
        <v>0</v>
      </c>
      <c r="R267" s="10">
        <f t="shared" si="132"/>
        <v>0</v>
      </c>
    </row>
    <row r="268" spans="1:18" ht="75">
      <c r="A268" s="47" t="s">
        <v>98</v>
      </c>
      <c r="B268" s="30">
        <v>115</v>
      </c>
      <c r="C268" s="15" t="s">
        <v>126</v>
      </c>
      <c r="D268" s="15" t="s">
        <v>121</v>
      </c>
      <c r="E268" s="15" t="s">
        <v>74</v>
      </c>
      <c r="F268" s="15"/>
      <c r="G268" s="10">
        <f>G269+G270</f>
        <v>5178.7</v>
      </c>
      <c r="H268" s="10">
        <f aca="true" t="shared" si="133" ref="H268:R268">H269+H270</f>
        <v>5178.7</v>
      </c>
      <c r="I268" s="10">
        <f t="shared" si="133"/>
        <v>0</v>
      </c>
      <c r="J268" s="10">
        <f t="shared" si="133"/>
        <v>0</v>
      </c>
      <c r="K268" s="10">
        <f t="shared" si="133"/>
        <v>5178.7</v>
      </c>
      <c r="L268" s="10">
        <f t="shared" si="133"/>
        <v>5178.7</v>
      </c>
      <c r="M268" s="10">
        <f t="shared" si="133"/>
        <v>0</v>
      </c>
      <c r="N268" s="10">
        <f t="shared" si="133"/>
        <v>0</v>
      </c>
      <c r="O268" s="10">
        <f t="shared" si="133"/>
        <v>5178.7</v>
      </c>
      <c r="P268" s="10">
        <f t="shared" si="133"/>
        <v>5178.7</v>
      </c>
      <c r="Q268" s="10">
        <f t="shared" si="133"/>
        <v>0</v>
      </c>
      <c r="R268" s="10">
        <f t="shared" si="133"/>
        <v>0</v>
      </c>
    </row>
    <row r="269" spans="1:18" ht="37.5">
      <c r="A269" s="47" t="s">
        <v>92</v>
      </c>
      <c r="B269" s="30">
        <v>115</v>
      </c>
      <c r="C269" s="15" t="s">
        <v>126</v>
      </c>
      <c r="D269" s="15" t="s">
        <v>121</v>
      </c>
      <c r="E269" s="15" t="s">
        <v>74</v>
      </c>
      <c r="F269" s="15" t="s">
        <v>177</v>
      </c>
      <c r="G269" s="10">
        <f>H269+I268+J269</f>
        <v>51.8</v>
      </c>
      <c r="H269" s="10">
        <v>51.8</v>
      </c>
      <c r="I269" s="10"/>
      <c r="J269" s="10"/>
      <c r="K269" s="10">
        <f>L269+M269+N269</f>
        <v>51.8</v>
      </c>
      <c r="L269" s="10">
        <v>51.8</v>
      </c>
      <c r="M269" s="10"/>
      <c r="N269" s="10"/>
      <c r="O269" s="10">
        <f>P269+Q269+R269</f>
        <v>51.8</v>
      </c>
      <c r="P269" s="10">
        <v>51.8</v>
      </c>
      <c r="Q269" s="18"/>
      <c r="R269" s="18"/>
    </row>
    <row r="270" spans="1:18" ht="37.5">
      <c r="A270" s="47" t="s">
        <v>221</v>
      </c>
      <c r="B270" s="30">
        <v>115</v>
      </c>
      <c r="C270" s="15" t="s">
        <v>126</v>
      </c>
      <c r="D270" s="15" t="s">
        <v>121</v>
      </c>
      <c r="E270" s="15" t="s">
        <v>74</v>
      </c>
      <c r="F270" s="15" t="s">
        <v>220</v>
      </c>
      <c r="G270" s="10">
        <f>H270+I269+J270</f>
        <v>5126.9</v>
      </c>
      <c r="H270" s="10">
        <v>5126.9</v>
      </c>
      <c r="I270" s="10"/>
      <c r="J270" s="10"/>
      <c r="K270" s="10">
        <f>L270+M270+N270</f>
        <v>5126.9</v>
      </c>
      <c r="L270" s="10">
        <v>5126.9</v>
      </c>
      <c r="M270" s="10"/>
      <c r="N270" s="10"/>
      <c r="O270" s="10">
        <f>P270+Q270+R270</f>
        <v>5126.9</v>
      </c>
      <c r="P270" s="10">
        <v>5126.9</v>
      </c>
      <c r="Q270" s="18"/>
      <c r="R270" s="18"/>
    </row>
    <row r="271" spans="1:18" ht="18.75">
      <c r="A271" s="47" t="s">
        <v>159</v>
      </c>
      <c r="B271" s="30">
        <v>115</v>
      </c>
      <c r="C271" s="15" t="s">
        <v>142</v>
      </c>
      <c r="D271" s="15" t="s">
        <v>405</v>
      </c>
      <c r="E271" s="15"/>
      <c r="F271" s="15"/>
      <c r="G271" s="10">
        <f>G272</f>
        <v>764.1</v>
      </c>
      <c r="H271" s="10">
        <f aca="true" t="shared" si="134" ref="H271:R271">H272</f>
        <v>0</v>
      </c>
      <c r="I271" s="10">
        <f t="shared" si="134"/>
        <v>604.1</v>
      </c>
      <c r="J271" s="10">
        <f t="shared" si="134"/>
        <v>160</v>
      </c>
      <c r="K271" s="10">
        <f t="shared" si="134"/>
        <v>764.1</v>
      </c>
      <c r="L271" s="10">
        <f t="shared" si="134"/>
        <v>0</v>
      </c>
      <c r="M271" s="10">
        <f t="shared" si="134"/>
        <v>604.1</v>
      </c>
      <c r="N271" s="10">
        <f t="shared" si="134"/>
        <v>160</v>
      </c>
      <c r="O271" s="10">
        <f t="shared" si="134"/>
        <v>764.1</v>
      </c>
      <c r="P271" s="10">
        <f t="shared" si="134"/>
        <v>0</v>
      </c>
      <c r="Q271" s="10">
        <f t="shared" si="134"/>
        <v>604.1</v>
      </c>
      <c r="R271" s="10">
        <f t="shared" si="134"/>
        <v>160</v>
      </c>
    </row>
    <row r="272" spans="1:18" ht="18.75">
      <c r="A272" s="47" t="s">
        <v>160</v>
      </c>
      <c r="B272" s="30">
        <v>115</v>
      </c>
      <c r="C272" s="15" t="s">
        <v>142</v>
      </c>
      <c r="D272" s="15" t="s">
        <v>124</v>
      </c>
      <c r="E272" s="15"/>
      <c r="F272" s="15"/>
      <c r="G272" s="10">
        <f>G273+G285</f>
        <v>764.1</v>
      </c>
      <c r="H272" s="10">
        <f aca="true" t="shared" si="135" ref="H272:R272">H273+H285</f>
        <v>0</v>
      </c>
      <c r="I272" s="10">
        <f t="shared" si="135"/>
        <v>604.1</v>
      </c>
      <c r="J272" s="10">
        <f t="shared" si="135"/>
        <v>160</v>
      </c>
      <c r="K272" s="10">
        <f t="shared" si="135"/>
        <v>764.1</v>
      </c>
      <c r="L272" s="10">
        <f t="shared" si="135"/>
        <v>0</v>
      </c>
      <c r="M272" s="10">
        <f t="shared" si="135"/>
        <v>604.1</v>
      </c>
      <c r="N272" s="10">
        <f t="shared" si="135"/>
        <v>160</v>
      </c>
      <c r="O272" s="10">
        <f t="shared" si="135"/>
        <v>764.1</v>
      </c>
      <c r="P272" s="10">
        <f t="shared" si="135"/>
        <v>0</v>
      </c>
      <c r="Q272" s="10">
        <f t="shared" si="135"/>
        <v>604.1</v>
      </c>
      <c r="R272" s="10">
        <f t="shared" si="135"/>
        <v>160</v>
      </c>
    </row>
    <row r="273" spans="1:18" ht="37.5">
      <c r="A273" s="47" t="s">
        <v>479</v>
      </c>
      <c r="B273" s="30">
        <v>115</v>
      </c>
      <c r="C273" s="15" t="s">
        <v>142</v>
      </c>
      <c r="D273" s="15" t="s">
        <v>124</v>
      </c>
      <c r="E273" s="15" t="s">
        <v>295</v>
      </c>
      <c r="F273" s="15"/>
      <c r="G273" s="10">
        <f>G274+G277+G282</f>
        <v>370</v>
      </c>
      <c r="H273" s="10">
        <f aca="true" t="shared" si="136" ref="H273:R273">H274+H277+H282</f>
        <v>0</v>
      </c>
      <c r="I273" s="10">
        <f t="shared" si="136"/>
        <v>210</v>
      </c>
      <c r="J273" s="10">
        <f t="shared" si="136"/>
        <v>160</v>
      </c>
      <c r="K273" s="10">
        <f t="shared" si="136"/>
        <v>370</v>
      </c>
      <c r="L273" s="10">
        <f t="shared" si="136"/>
        <v>0</v>
      </c>
      <c r="M273" s="10">
        <f t="shared" si="136"/>
        <v>210</v>
      </c>
      <c r="N273" s="10">
        <f t="shared" si="136"/>
        <v>160</v>
      </c>
      <c r="O273" s="10">
        <f t="shared" si="136"/>
        <v>370</v>
      </c>
      <c r="P273" s="10">
        <f t="shared" si="136"/>
        <v>0</v>
      </c>
      <c r="Q273" s="10">
        <f t="shared" si="136"/>
        <v>210</v>
      </c>
      <c r="R273" s="10">
        <f t="shared" si="136"/>
        <v>160</v>
      </c>
    </row>
    <row r="274" spans="1:18" ht="18.75">
      <c r="A274" s="47" t="s">
        <v>0</v>
      </c>
      <c r="B274" s="30">
        <v>115</v>
      </c>
      <c r="C274" s="15" t="s">
        <v>142</v>
      </c>
      <c r="D274" s="15" t="s">
        <v>124</v>
      </c>
      <c r="E274" s="15" t="s">
        <v>1</v>
      </c>
      <c r="F274" s="15"/>
      <c r="G274" s="10">
        <f>G275</f>
        <v>110</v>
      </c>
      <c r="H274" s="10">
        <f aca="true" t="shared" si="137" ref="H274:R275">H275</f>
        <v>0</v>
      </c>
      <c r="I274" s="10">
        <f t="shared" si="137"/>
        <v>110</v>
      </c>
      <c r="J274" s="10">
        <f t="shared" si="137"/>
        <v>0</v>
      </c>
      <c r="K274" s="10">
        <f t="shared" si="137"/>
        <v>110</v>
      </c>
      <c r="L274" s="10">
        <f t="shared" si="137"/>
        <v>0</v>
      </c>
      <c r="M274" s="10">
        <f t="shared" si="137"/>
        <v>110</v>
      </c>
      <c r="N274" s="10">
        <f t="shared" si="137"/>
        <v>0</v>
      </c>
      <c r="O274" s="10">
        <f t="shared" si="137"/>
        <v>110</v>
      </c>
      <c r="P274" s="10">
        <f t="shared" si="137"/>
        <v>0</v>
      </c>
      <c r="Q274" s="10">
        <f t="shared" si="137"/>
        <v>110</v>
      </c>
      <c r="R274" s="10">
        <f t="shared" si="137"/>
        <v>0</v>
      </c>
    </row>
    <row r="275" spans="1:18" ht="18.75">
      <c r="A275" s="47" t="s">
        <v>480</v>
      </c>
      <c r="B275" s="30">
        <v>115</v>
      </c>
      <c r="C275" s="15" t="s">
        <v>142</v>
      </c>
      <c r="D275" s="15" t="s">
        <v>124</v>
      </c>
      <c r="E275" s="15" t="s">
        <v>2</v>
      </c>
      <c r="F275" s="15"/>
      <c r="G275" s="10">
        <f>G276</f>
        <v>110</v>
      </c>
      <c r="H275" s="10">
        <f t="shared" si="137"/>
        <v>0</v>
      </c>
      <c r="I275" s="10">
        <f t="shared" si="137"/>
        <v>110</v>
      </c>
      <c r="J275" s="10">
        <f t="shared" si="137"/>
        <v>0</v>
      </c>
      <c r="K275" s="10">
        <f t="shared" si="137"/>
        <v>110</v>
      </c>
      <c r="L275" s="10">
        <f t="shared" si="137"/>
        <v>0</v>
      </c>
      <c r="M275" s="10">
        <f t="shared" si="137"/>
        <v>110</v>
      </c>
      <c r="N275" s="10">
        <f t="shared" si="137"/>
        <v>0</v>
      </c>
      <c r="O275" s="10">
        <f t="shared" si="137"/>
        <v>110</v>
      </c>
      <c r="P275" s="10">
        <f t="shared" si="137"/>
        <v>0</v>
      </c>
      <c r="Q275" s="10">
        <f t="shared" si="137"/>
        <v>110</v>
      </c>
      <c r="R275" s="10">
        <f t="shared" si="137"/>
        <v>0</v>
      </c>
    </row>
    <row r="276" spans="1:18" ht="18.75">
      <c r="A276" s="47" t="s">
        <v>191</v>
      </c>
      <c r="B276" s="30">
        <v>115</v>
      </c>
      <c r="C276" s="15" t="s">
        <v>142</v>
      </c>
      <c r="D276" s="15" t="s">
        <v>124</v>
      </c>
      <c r="E276" s="15" t="s">
        <v>2</v>
      </c>
      <c r="F276" s="15" t="s">
        <v>190</v>
      </c>
      <c r="G276" s="10">
        <f>H276+I276+J276</f>
        <v>110</v>
      </c>
      <c r="H276" s="10"/>
      <c r="I276" s="10">
        <v>110</v>
      </c>
      <c r="J276" s="10"/>
      <c r="K276" s="10">
        <f>L276+M276+N276</f>
        <v>110</v>
      </c>
      <c r="L276" s="10"/>
      <c r="M276" s="10">
        <v>110</v>
      </c>
      <c r="N276" s="10"/>
      <c r="O276" s="10">
        <f>P276+Q276+R276</f>
        <v>110</v>
      </c>
      <c r="P276" s="10"/>
      <c r="Q276" s="10">
        <v>110</v>
      </c>
      <c r="R276" s="10"/>
    </row>
    <row r="277" spans="1:18" ht="18.75">
      <c r="A277" s="47" t="s">
        <v>4</v>
      </c>
      <c r="B277" s="30">
        <v>115</v>
      </c>
      <c r="C277" s="15" t="s">
        <v>142</v>
      </c>
      <c r="D277" s="15" t="s">
        <v>124</v>
      </c>
      <c r="E277" s="15" t="s">
        <v>7</v>
      </c>
      <c r="F277" s="15"/>
      <c r="G277" s="10">
        <f>G278+G280</f>
        <v>210</v>
      </c>
      <c r="H277" s="10">
        <f aca="true" t="shared" si="138" ref="H277:R277">H278+H280</f>
        <v>0</v>
      </c>
      <c r="I277" s="10">
        <f t="shared" si="138"/>
        <v>100</v>
      </c>
      <c r="J277" s="10">
        <f t="shared" si="138"/>
        <v>110</v>
      </c>
      <c r="K277" s="10">
        <f t="shared" si="138"/>
        <v>210</v>
      </c>
      <c r="L277" s="10">
        <f t="shared" si="138"/>
        <v>0</v>
      </c>
      <c r="M277" s="10">
        <f t="shared" si="138"/>
        <v>100</v>
      </c>
      <c r="N277" s="10">
        <f t="shared" si="138"/>
        <v>110</v>
      </c>
      <c r="O277" s="10">
        <f t="shared" si="138"/>
        <v>210</v>
      </c>
      <c r="P277" s="10">
        <f t="shared" si="138"/>
        <v>0</v>
      </c>
      <c r="Q277" s="10">
        <f t="shared" si="138"/>
        <v>100</v>
      </c>
      <c r="R277" s="10">
        <f t="shared" si="138"/>
        <v>110</v>
      </c>
    </row>
    <row r="278" spans="1:18" ht="18.75">
      <c r="A278" s="47" t="s">
        <v>480</v>
      </c>
      <c r="B278" s="30">
        <v>115</v>
      </c>
      <c r="C278" s="15" t="s">
        <v>142</v>
      </c>
      <c r="D278" s="15" t="s">
        <v>124</v>
      </c>
      <c r="E278" s="15" t="s">
        <v>8</v>
      </c>
      <c r="F278" s="15"/>
      <c r="G278" s="10">
        <f>G279</f>
        <v>100</v>
      </c>
      <c r="H278" s="10">
        <f aca="true" t="shared" si="139" ref="H278:R278">H279</f>
        <v>0</v>
      </c>
      <c r="I278" s="10">
        <f t="shared" si="139"/>
        <v>100</v>
      </c>
      <c r="J278" s="10">
        <f t="shared" si="139"/>
        <v>0</v>
      </c>
      <c r="K278" s="10">
        <f t="shared" si="139"/>
        <v>100</v>
      </c>
      <c r="L278" s="10">
        <f t="shared" si="139"/>
        <v>0</v>
      </c>
      <c r="M278" s="10">
        <f t="shared" si="139"/>
        <v>100</v>
      </c>
      <c r="N278" s="10">
        <f t="shared" si="139"/>
        <v>0</v>
      </c>
      <c r="O278" s="10">
        <f t="shared" si="139"/>
        <v>100</v>
      </c>
      <c r="P278" s="10">
        <f t="shared" si="139"/>
        <v>0</v>
      </c>
      <c r="Q278" s="10">
        <f t="shared" si="139"/>
        <v>100</v>
      </c>
      <c r="R278" s="10">
        <f t="shared" si="139"/>
        <v>0</v>
      </c>
    </row>
    <row r="279" spans="1:18" ht="18.75">
      <c r="A279" s="47" t="s">
        <v>191</v>
      </c>
      <c r="B279" s="30">
        <v>115</v>
      </c>
      <c r="C279" s="15" t="s">
        <v>142</v>
      </c>
      <c r="D279" s="15" t="s">
        <v>124</v>
      </c>
      <c r="E279" s="15" t="s">
        <v>8</v>
      </c>
      <c r="F279" s="15" t="s">
        <v>190</v>
      </c>
      <c r="G279" s="10">
        <f>H279+I279+J279</f>
        <v>100</v>
      </c>
      <c r="H279" s="10"/>
      <c r="I279" s="10">
        <v>100</v>
      </c>
      <c r="J279" s="10"/>
      <c r="K279" s="10">
        <f>L279+M279+N279</f>
        <v>100</v>
      </c>
      <c r="L279" s="10"/>
      <c r="M279" s="10">
        <v>100</v>
      </c>
      <c r="N279" s="10"/>
      <c r="O279" s="10">
        <f>P279+Q279+R279</f>
        <v>100</v>
      </c>
      <c r="P279" s="10"/>
      <c r="Q279" s="10">
        <v>100</v>
      </c>
      <c r="R279" s="10"/>
    </row>
    <row r="280" spans="1:18" ht="77.25" customHeight="1">
      <c r="A280" s="47" t="s">
        <v>572</v>
      </c>
      <c r="B280" s="30">
        <v>115</v>
      </c>
      <c r="C280" s="15" t="s">
        <v>142</v>
      </c>
      <c r="D280" s="15" t="s">
        <v>124</v>
      </c>
      <c r="E280" s="15" t="s">
        <v>482</v>
      </c>
      <c r="F280" s="15"/>
      <c r="G280" s="10">
        <f>G281</f>
        <v>110</v>
      </c>
      <c r="H280" s="10">
        <f aca="true" t="shared" si="140" ref="H280:R280">H281</f>
        <v>0</v>
      </c>
      <c r="I280" s="10">
        <f t="shared" si="140"/>
        <v>0</v>
      </c>
      <c r="J280" s="10">
        <f t="shared" si="140"/>
        <v>110</v>
      </c>
      <c r="K280" s="10">
        <f t="shared" si="140"/>
        <v>110</v>
      </c>
      <c r="L280" s="10">
        <f t="shared" si="140"/>
        <v>0</v>
      </c>
      <c r="M280" s="10">
        <f t="shared" si="140"/>
        <v>0</v>
      </c>
      <c r="N280" s="10">
        <f t="shared" si="140"/>
        <v>110</v>
      </c>
      <c r="O280" s="10">
        <f t="shared" si="140"/>
        <v>110</v>
      </c>
      <c r="P280" s="10">
        <f t="shared" si="140"/>
        <v>0</v>
      </c>
      <c r="Q280" s="10">
        <f t="shared" si="140"/>
        <v>0</v>
      </c>
      <c r="R280" s="10">
        <f t="shared" si="140"/>
        <v>110</v>
      </c>
    </row>
    <row r="281" spans="1:18" ht="18.75">
      <c r="A281" s="47" t="s">
        <v>191</v>
      </c>
      <c r="B281" s="30">
        <v>115</v>
      </c>
      <c r="C281" s="15" t="s">
        <v>142</v>
      </c>
      <c r="D281" s="15" t="s">
        <v>124</v>
      </c>
      <c r="E281" s="15" t="s">
        <v>482</v>
      </c>
      <c r="F281" s="15" t="s">
        <v>190</v>
      </c>
      <c r="G281" s="10">
        <f>H281+I281+J281</f>
        <v>110</v>
      </c>
      <c r="H281" s="10"/>
      <c r="I281" s="10"/>
      <c r="J281" s="10">
        <v>110</v>
      </c>
      <c r="K281" s="10">
        <f>L281+M281+N281</f>
        <v>110</v>
      </c>
      <c r="L281" s="10"/>
      <c r="M281" s="10"/>
      <c r="N281" s="10">
        <v>110</v>
      </c>
      <c r="O281" s="10">
        <f>P281+Q281+R281</f>
        <v>110</v>
      </c>
      <c r="P281" s="10"/>
      <c r="Q281" s="10"/>
      <c r="R281" s="10">
        <v>110</v>
      </c>
    </row>
    <row r="282" spans="1:18" ht="37.5">
      <c r="A282" s="47" t="s">
        <v>79</v>
      </c>
      <c r="B282" s="30">
        <v>115</v>
      </c>
      <c r="C282" s="15" t="s">
        <v>142</v>
      </c>
      <c r="D282" s="15" t="s">
        <v>124</v>
      </c>
      <c r="E282" s="15" t="s">
        <v>485</v>
      </c>
      <c r="F282" s="15"/>
      <c r="G282" s="10">
        <f>G283</f>
        <v>50</v>
      </c>
      <c r="H282" s="10">
        <f aca="true" t="shared" si="141" ref="H282:R283">H283</f>
        <v>0</v>
      </c>
      <c r="I282" s="10">
        <f t="shared" si="141"/>
        <v>0</v>
      </c>
      <c r="J282" s="10">
        <f t="shared" si="141"/>
        <v>50</v>
      </c>
      <c r="K282" s="10">
        <f t="shared" si="141"/>
        <v>50</v>
      </c>
      <c r="L282" s="10">
        <f t="shared" si="141"/>
        <v>0</v>
      </c>
      <c r="M282" s="10">
        <f t="shared" si="141"/>
        <v>0</v>
      </c>
      <c r="N282" s="10">
        <f t="shared" si="141"/>
        <v>50</v>
      </c>
      <c r="O282" s="10">
        <f t="shared" si="141"/>
        <v>50</v>
      </c>
      <c r="P282" s="10">
        <f t="shared" si="141"/>
        <v>0</v>
      </c>
      <c r="Q282" s="10">
        <f t="shared" si="141"/>
        <v>0</v>
      </c>
      <c r="R282" s="10">
        <f t="shared" si="141"/>
        <v>50</v>
      </c>
    </row>
    <row r="283" spans="1:18" ht="80.25" customHeight="1">
      <c r="A283" s="47" t="s">
        <v>572</v>
      </c>
      <c r="B283" s="30">
        <v>115</v>
      </c>
      <c r="C283" s="15" t="s">
        <v>142</v>
      </c>
      <c r="D283" s="15" t="s">
        <v>124</v>
      </c>
      <c r="E283" s="15" t="s">
        <v>486</v>
      </c>
      <c r="F283" s="15"/>
      <c r="G283" s="10">
        <f>G284</f>
        <v>50</v>
      </c>
      <c r="H283" s="10">
        <f t="shared" si="141"/>
        <v>0</v>
      </c>
      <c r="I283" s="10">
        <f t="shared" si="141"/>
        <v>0</v>
      </c>
      <c r="J283" s="10">
        <f t="shared" si="141"/>
        <v>50</v>
      </c>
      <c r="K283" s="10">
        <f t="shared" si="141"/>
        <v>50</v>
      </c>
      <c r="L283" s="10">
        <f t="shared" si="141"/>
        <v>0</v>
      </c>
      <c r="M283" s="10">
        <f t="shared" si="141"/>
        <v>0</v>
      </c>
      <c r="N283" s="10">
        <f t="shared" si="141"/>
        <v>50</v>
      </c>
      <c r="O283" s="10">
        <f t="shared" si="141"/>
        <v>50</v>
      </c>
      <c r="P283" s="10">
        <f t="shared" si="141"/>
        <v>0</v>
      </c>
      <c r="Q283" s="10">
        <f t="shared" si="141"/>
        <v>0</v>
      </c>
      <c r="R283" s="10">
        <f t="shared" si="141"/>
        <v>50</v>
      </c>
    </row>
    <row r="284" spans="1:18" ht="18.75">
      <c r="A284" s="47" t="s">
        <v>191</v>
      </c>
      <c r="B284" s="30">
        <v>115</v>
      </c>
      <c r="C284" s="15" t="s">
        <v>142</v>
      </c>
      <c r="D284" s="15" t="s">
        <v>124</v>
      </c>
      <c r="E284" s="15" t="s">
        <v>486</v>
      </c>
      <c r="F284" s="15" t="s">
        <v>190</v>
      </c>
      <c r="G284" s="10">
        <f>H284+I284+J284</f>
        <v>50</v>
      </c>
      <c r="H284" s="10"/>
      <c r="I284" s="10"/>
      <c r="J284" s="10">
        <v>50</v>
      </c>
      <c r="K284" s="10">
        <f>L284+M284+N284</f>
        <v>50</v>
      </c>
      <c r="L284" s="10"/>
      <c r="M284" s="10"/>
      <c r="N284" s="10">
        <v>50</v>
      </c>
      <c r="O284" s="10">
        <f>P284+Q284+R284</f>
        <v>50</v>
      </c>
      <c r="P284" s="10"/>
      <c r="Q284" s="10"/>
      <c r="R284" s="10">
        <v>50</v>
      </c>
    </row>
    <row r="285" spans="1:18" ht="37.5">
      <c r="A285" s="47" t="s">
        <v>506</v>
      </c>
      <c r="B285" s="30">
        <v>115</v>
      </c>
      <c r="C285" s="15" t="s">
        <v>142</v>
      </c>
      <c r="D285" s="15" t="s">
        <v>124</v>
      </c>
      <c r="E285" s="15" t="s">
        <v>285</v>
      </c>
      <c r="F285" s="15"/>
      <c r="G285" s="10">
        <f>G286</f>
        <v>394.1</v>
      </c>
      <c r="H285" s="10">
        <f aca="true" t="shared" si="142" ref="H285:R288">H286</f>
        <v>0</v>
      </c>
      <c r="I285" s="10">
        <f t="shared" si="142"/>
        <v>394.1</v>
      </c>
      <c r="J285" s="10">
        <f t="shared" si="142"/>
        <v>0</v>
      </c>
      <c r="K285" s="10">
        <f t="shared" si="142"/>
        <v>394.1</v>
      </c>
      <c r="L285" s="10">
        <f t="shared" si="142"/>
        <v>0</v>
      </c>
      <c r="M285" s="10">
        <f t="shared" si="142"/>
        <v>394.1</v>
      </c>
      <c r="N285" s="10">
        <f t="shared" si="142"/>
        <v>0</v>
      </c>
      <c r="O285" s="10">
        <f t="shared" si="142"/>
        <v>394.1</v>
      </c>
      <c r="P285" s="10">
        <f t="shared" si="142"/>
        <v>0</v>
      </c>
      <c r="Q285" s="10">
        <f t="shared" si="142"/>
        <v>394.1</v>
      </c>
      <c r="R285" s="10">
        <f t="shared" si="142"/>
        <v>0</v>
      </c>
    </row>
    <row r="286" spans="1:18" ht="22.5" customHeight="1">
      <c r="A286" s="39" t="s">
        <v>18</v>
      </c>
      <c r="B286" s="30">
        <v>115</v>
      </c>
      <c r="C286" s="15" t="s">
        <v>142</v>
      </c>
      <c r="D286" s="15" t="s">
        <v>124</v>
      </c>
      <c r="E286" s="15" t="s">
        <v>286</v>
      </c>
      <c r="F286" s="15"/>
      <c r="G286" s="10">
        <f>G287</f>
        <v>394.1</v>
      </c>
      <c r="H286" s="10">
        <f t="shared" si="142"/>
        <v>0</v>
      </c>
      <c r="I286" s="10">
        <f t="shared" si="142"/>
        <v>394.1</v>
      </c>
      <c r="J286" s="10">
        <f t="shared" si="142"/>
        <v>0</v>
      </c>
      <c r="K286" s="10">
        <f t="shared" si="142"/>
        <v>394.1</v>
      </c>
      <c r="L286" s="10">
        <f t="shared" si="142"/>
        <v>0</v>
      </c>
      <c r="M286" s="10">
        <f t="shared" si="142"/>
        <v>394.1</v>
      </c>
      <c r="N286" s="10">
        <f t="shared" si="142"/>
        <v>0</v>
      </c>
      <c r="O286" s="10">
        <f t="shared" si="142"/>
        <v>394.1</v>
      </c>
      <c r="P286" s="10">
        <f t="shared" si="142"/>
        <v>0</v>
      </c>
      <c r="Q286" s="10">
        <f t="shared" si="142"/>
        <v>394.1</v>
      </c>
      <c r="R286" s="10">
        <f t="shared" si="142"/>
        <v>0</v>
      </c>
    </row>
    <row r="287" spans="1:18" ht="39.75" customHeight="1">
      <c r="A287" s="47" t="s">
        <v>52</v>
      </c>
      <c r="B287" s="30">
        <v>115</v>
      </c>
      <c r="C287" s="15" t="s">
        <v>142</v>
      </c>
      <c r="D287" s="15" t="s">
        <v>124</v>
      </c>
      <c r="E287" s="15" t="s">
        <v>53</v>
      </c>
      <c r="F287" s="15"/>
      <c r="G287" s="10">
        <f>G288</f>
        <v>394.1</v>
      </c>
      <c r="H287" s="10">
        <f t="shared" si="142"/>
        <v>0</v>
      </c>
      <c r="I287" s="10">
        <f t="shared" si="142"/>
        <v>394.1</v>
      </c>
      <c r="J287" s="10">
        <f t="shared" si="142"/>
        <v>0</v>
      </c>
      <c r="K287" s="10">
        <f t="shared" si="142"/>
        <v>394.1</v>
      </c>
      <c r="L287" s="10">
        <f t="shared" si="142"/>
        <v>0</v>
      </c>
      <c r="M287" s="10">
        <f t="shared" si="142"/>
        <v>394.1</v>
      </c>
      <c r="N287" s="10">
        <f t="shared" si="142"/>
        <v>0</v>
      </c>
      <c r="O287" s="10">
        <f t="shared" si="142"/>
        <v>394.1</v>
      </c>
      <c r="P287" s="10">
        <f t="shared" si="142"/>
        <v>0</v>
      </c>
      <c r="Q287" s="10">
        <f t="shared" si="142"/>
        <v>394.1</v>
      </c>
      <c r="R287" s="10">
        <f t="shared" si="142"/>
        <v>0</v>
      </c>
    </row>
    <row r="288" spans="1:18" ht="18.75">
      <c r="A288" s="47" t="s">
        <v>149</v>
      </c>
      <c r="B288" s="30">
        <v>115</v>
      </c>
      <c r="C288" s="15" t="s">
        <v>142</v>
      </c>
      <c r="D288" s="15" t="s">
        <v>124</v>
      </c>
      <c r="E288" s="15" t="s">
        <v>54</v>
      </c>
      <c r="F288" s="15"/>
      <c r="G288" s="10">
        <f>G289</f>
        <v>394.1</v>
      </c>
      <c r="H288" s="10">
        <f t="shared" si="142"/>
        <v>0</v>
      </c>
      <c r="I288" s="10">
        <f t="shared" si="142"/>
        <v>394.1</v>
      </c>
      <c r="J288" s="10">
        <f t="shared" si="142"/>
        <v>0</v>
      </c>
      <c r="K288" s="10">
        <f t="shared" si="142"/>
        <v>394.1</v>
      </c>
      <c r="L288" s="10">
        <f t="shared" si="142"/>
        <v>0</v>
      </c>
      <c r="M288" s="10">
        <f t="shared" si="142"/>
        <v>394.1</v>
      </c>
      <c r="N288" s="10">
        <f t="shared" si="142"/>
        <v>0</v>
      </c>
      <c r="O288" s="10">
        <f t="shared" si="142"/>
        <v>394.1</v>
      </c>
      <c r="P288" s="10">
        <f t="shared" si="142"/>
        <v>0</v>
      </c>
      <c r="Q288" s="10">
        <f t="shared" si="142"/>
        <v>394.1</v>
      </c>
      <c r="R288" s="10">
        <f t="shared" si="142"/>
        <v>0</v>
      </c>
    </row>
    <row r="289" spans="1:18" ht="18.75">
      <c r="A289" s="47" t="s">
        <v>191</v>
      </c>
      <c r="B289" s="30">
        <v>115</v>
      </c>
      <c r="C289" s="15" t="s">
        <v>142</v>
      </c>
      <c r="D289" s="15" t="s">
        <v>124</v>
      </c>
      <c r="E289" s="15" t="s">
        <v>54</v>
      </c>
      <c r="F289" s="15" t="s">
        <v>190</v>
      </c>
      <c r="G289" s="10">
        <f>H289+I289+J289</f>
        <v>394.1</v>
      </c>
      <c r="H289" s="10"/>
      <c r="I289" s="13">
        <v>394.1</v>
      </c>
      <c r="J289" s="10"/>
      <c r="K289" s="10">
        <f>L289+M289+N289</f>
        <v>394.1</v>
      </c>
      <c r="L289" s="10"/>
      <c r="M289" s="10">
        <v>394.1</v>
      </c>
      <c r="N289" s="10"/>
      <c r="O289" s="10">
        <f>P289+Q289+R289</f>
        <v>394.1</v>
      </c>
      <c r="P289" s="18"/>
      <c r="Q289" s="10">
        <v>394.1</v>
      </c>
      <c r="R289" s="18"/>
    </row>
    <row r="290" spans="1:18" ht="18.75">
      <c r="A290" s="48" t="s">
        <v>172</v>
      </c>
      <c r="B290" s="113">
        <v>546</v>
      </c>
      <c r="C290" s="12"/>
      <c r="D290" s="12"/>
      <c r="E290" s="113"/>
      <c r="F290" s="12"/>
      <c r="G290" s="13">
        <f aca="true" t="shared" si="143" ref="G290:R290">G291+G397+G428+G467+G496+G511+G559+G574+G608+G550</f>
        <v>222808.7</v>
      </c>
      <c r="H290" s="13">
        <f t="shared" si="143"/>
        <v>93454.19999999998</v>
      </c>
      <c r="I290" s="13">
        <f t="shared" si="143"/>
        <v>126182.40000000001</v>
      </c>
      <c r="J290" s="13">
        <f t="shared" si="143"/>
        <v>3172.1</v>
      </c>
      <c r="K290" s="13">
        <f t="shared" si="143"/>
        <v>208745</v>
      </c>
      <c r="L290" s="13">
        <f t="shared" si="143"/>
        <v>79783.09999999999</v>
      </c>
      <c r="M290" s="13">
        <f t="shared" si="143"/>
        <v>125840.4</v>
      </c>
      <c r="N290" s="13">
        <f t="shared" si="143"/>
        <v>3121.5</v>
      </c>
      <c r="O290" s="13">
        <f t="shared" si="143"/>
        <v>171433.9</v>
      </c>
      <c r="P290" s="13">
        <f t="shared" si="143"/>
        <v>41553.3</v>
      </c>
      <c r="Q290" s="13">
        <f t="shared" si="143"/>
        <v>126759.1</v>
      </c>
      <c r="R290" s="13">
        <f t="shared" si="143"/>
        <v>3121.5</v>
      </c>
    </row>
    <row r="291" spans="1:18" ht="18.75">
      <c r="A291" s="47" t="s">
        <v>214</v>
      </c>
      <c r="B291" s="30">
        <v>546</v>
      </c>
      <c r="C291" s="15" t="s">
        <v>120</v>
      </c>
      <c r="D291" s="15" t="s">
        <v>405</v>
      </c>
      <c r="E291" s="30"/>
      <c r="F291" s="15"/>
      <c r="G291" s="10">
        <f>G292+G357+G361+G353</f>
        <v>66096.30000000002</v>
      </c>
      <c r="H291" s="10">
        <f aca="true" t="shared" si="144" ref="H291:R291">H292+H357+H361+H353</f>
        <v>14447.1</v>
      </c>
      <c r="I291" s="10">
        <f t="shared" si="144"/>
        <v>49087.200000000004</v>
      </c>
      <c r="J291" s="10">
        <f t="shared" si="144"/>
        <v>2562</v>
      </c>
      <c r="K291" s="10">
        <f t="shared" si="144"/>
        <v>57707.100000000006</v>
      </c>
      <c r="L291" s="10">
        <f t="shared" si="144"/>
        <v>7982.4</v>
      </c>
      <c r="M291" s="10">
        <f t="shared" si="144"/>
        <v>47162.700000000004</v>
      </c>
      <c r="N291" s="10">
        <f t="shared" si="144"/>
        <v>2562</v>
      </c>
      <c r="O291" s="10">
        <f t="shared" si="144"/>
        <v>57682.600000000006</v>
      </c>
      <c r="P291" s="10">
        <f t="shared" si="144"/>
        <v>7957.9</v>
      </c>
      <c r="Q291" s="10">
        <f t="shared" si="144"/>
        <v>47162.700000000004</v>
      </c>
      <c r="R291" s="10">
        <f t="shared" si="144"/>
        <v>2562</v>
      </c>
    </row>
    <row r="292" spans="1:18" ht="56.25">
      <c r="A292" s="47" t="s">
        <v>96</v>
      </c>
      <c r="B292" s="30">
        <v>546</v>
      </c>
      <c r="C292" s="15" t="s">
        <v>120</v>
      </c>
      <c r="D292" s="15" t="s">
        <v>121</v>
      </c>
      <c r="E292" s="30"/>
      <c r="F292" s="15"/>
      <c r="G292" s="10">
        <f aca="true" t="shared" si="145" ref="G292:R292">G326+G330+G346+G301+G293+G320+G311</f>
        <v>32512.100000000002</v>
      </c>
      <c r="H292" s="10">
        <f t="shared" si="145"/>
        <v>3002.2</v>
      </c>
      <c r="I292" s="10">
        <f t="shared" si="145"/>
        <v>29021.600000000002</v>
      </c>
      <c r="J292" s="10">
        <f t="shared" si="145"/>
        <v>488.3</v>
      </c>
      <c r="K292" s="10">
        <f t="shared" si="145"/>
        <v>31653.100000000002</v>
      </c>
      <c r="L292" s="10">
        <f t="shared" si="145"/>
        <v>3002.2</v>
      </c>
      <c r="M292" s="10">
        <f t="shared" si="145"/>
        <v>28162.600000000002</v>
      </c>
      <c r="N292" s="10">
        <f t="shared" si="145"/>
        <v>488.3</v>
      </c>
      <c r="O292" s="10">
        <f t="shared" si="145"/>
        <v>31653.100000000002</v>
      </c>
      <c r="P292" s="10">
        <f t="shared" si="145"/>
        <v>3002.2</v>
      </c>
      <c r="Q292" s="10">
        <f t="shared" si="145"/>
        <v>28162.600000000002</v>
      </c>
      <c r="R292" s="10">
        <f t="shared" si="145"/>
        <v>488.3</v>
      </c>
    </row>
    <row r="293" spans="1:18" ht="56.25">
      <c r="A293" s="47" t="s">
        <v>474</v>
      </c>
      <c r="B293" s="30">
        <v>546</v>
      </c>
      <c r="C293" s="15" t="s">
        <v>120</v>
      </c>
      <c r="D293" s="15" t="s">
        <v>121</v>
      </c>
      <c r="E293" s="15" t="s">
        <v>254</v>
      </c>
      <c r="F293" s="15"/>
      <c r="G293" s="10">
        <f>G294</f>
        <v>1028</v>
      </c>
      <c r="H293" s="10">
        <f>H294</f>
        <v>0</v>
      </c>
      <c r="I293" s="10">
        <f aca="true" t="shared" si="146" ref="I293:R293">I294</f>
        <v>1028</v>
      </c>
      <c r="J293" s="10">
        <f t="shared" si="146"/>
        <v>0</v>
      </c>
      <c r="K293" s="10">
        <f t="shared" si="146"/>
        <v>169</v>
      </c>
      <c r="L293" s="10">
        <f t="shared" si="146"/>
        <v>0</v>
      </c>
      <c r="M293" s="10">
        <f t="shared" si="146"/>
        <v>169</v>
      </c>
      <c r="N293" s="10">
        <f t="shared" si="146"/>
        <v>0</v>
      </c>
      <c r="O293" s="10">
        <f t="shared" si="146"/>
        <v>169</v>
      </c>
      <c r="P293" s="10">
        <f t="shared" si="146"/>
        <v>0</v>
      </c>
      <c r="Q293" s="10">
        <f t="shared" si="146"/>
        <v>169</v>
      </c>
      <c r="R293" s="10">
        <f t="shared" si="146"/>
        <v>0</v>
      </c>
    </row>
    <row r="294" spans="1:18" ht="37.5">
      <c r="A294" s="47" t="s">
        <v>475</v>
      </c>
      <c r="B294" s="30">
        <v>546</v>
      </c>
      <c r="C294" s="15" t="s">
        <v>120</v>
      </c>
      <c r="D294" s="15" t="s">
        <v>121</v>
      </c>
      <c r="E294" s="15" t="s">
        <v>255</v>
      </c>
      <c r="F294" s="15"/>
      <c r="G294" s="10">
        <f>G295+G298</f>
        <v>1028</v>
      </c>
      <c r="H294" s="10">
        <f aca="true" t="shared" si="147" ref="H294:R294">H295+H298</f>
        <v>0</v>
      </c>
      <c r="I294" s="10">
        <f t="shared" si="147"/>
        <v>1028</v>
      </c>
      <c r="J294" s="10">
        <f t="shared" si="147"/>
        <v>0</v>
      </c>
      <c r="K294" s="10">
        <f t="shared" si="147"/>
        <v>169</v>
      </c>
      <c r="L294" s="10">
        <f t="shared" si="147"/>
        <v>0</v>
      </c>
      <c r="M294" s="10">
        <f t="shared" si="147"/>
        <v>169</v>
      </c>
      <c r="N294" s="10">
        <f t="shared" si="147"/>
        <v>0</v>
      </c>
      <c r="O294" s="10">
        <f t="shared" si="147"/>
        <v>169</v>
      </c>
      <c r="P294" s="10">
        <f t="shared" si="147"/>
        <v>0</v>
      </c>
      <c r="Q294" s="10">
        <f t="shared" si="147"/>
        <v>169</v>
      </c>
      <c r="R294" s="10">
        <f t="shared" si="147"/>
        <v>0</v>
      </c>
    </row>
    <row r="295" spans="1:18" ht="37.5">
      <c r="A295" s="47" t="s">
        <v>381</v>
      </c>
      <c r="B295" s="30">
        <v>546</v>
      </c>
      <c r="C295" s="15" t="s">
        <v>120</v>
      </c>
      <c r="D295" s="15" t="s">
        <v>121</v>
      </c>
      <c r="E295" s="15" t="s">
        <v>382</v>
      </c>
      <c r="F295" s="15"/>
      <c r="G295" s="10">
        <f>G296</f>
        <v>28</v>
      </c>
      <c r="H295" s="10">
        <f aca="true" t="shared" si="148" ref="H295:R296">H296</f>
        <v>0</v>
      </c>
      <c r="I295" s="10">
        <f t="shared" si="148"/>
        <v>28</v>
      </c>
      <c r="J295" s="10">
        <f t="shared" si="148"/>
        <v>0</v>
      </c>
      <c r="K295" s="10">
        <f t="shared" si="148"/>
        <v>23</v>
      </c>
      <c r="L295" s="10">
        <f t="shared" si="148"/>
        <v>0</v>
      </c>
      <c r="M295" s="10">
        <f t="shared" si="148"/>
        <v>23</v>
      </c>
      <c r="N295" s="10">
        <f t="shared" si="148"/>
        <v>0</v>
      </c>
      <c r="O295" s="10">
        <f t="shared" si="148"/>
        <v>23</v>
      </c>
      <c r="P295" s="10">
        <f t="shared" si="148"/>
        <v>0</v>
      </c>
      <c r="Q295" s="10">
        <f t="shared" si="148"/>
        <v>23</v>
      </c>
      <c r="R295" s="10">
        <f t="shared" si="148"/>
        <v>0</v>
      </c>
    </row>
    <row r="296" spans="1:18" ht="18.75">
      <c r="A296" s="47" t="s">
        <v>224</v>
      </c>
      <c r="B296" s="30">
        <v>546</v>
      </c>
      <c r="C296" s="15" t="s">
        <v>120</v>
      </c>
      <c r="D296" s="15" t="s">
        <v>121</v>
      </c>
      <c r="E296" s="15" t="s">
        <v>383</v>
      </c>
      <c r="F296" s="15"/>
      <c r="G296" s="10">
        <f>G297</f>
        <v>28</v>
      </c>
      <c r="H296" s="10">
        <f t="shared" si="148"/>
        <v>0</v>
      </c>
      <c r="I296" s="10">
        <f t="shared" si="148"/>
        <v>28</v>
      </c>
      <c r="J296" s="10">
        <f t="shared" si="148"/>
        <v>0</v>
      </c>
      <c r="K296" s="10">
        <f t="shared" si="148"/>
        <v>23</v>
      </c>
      <c r="L296" s="10">
        <f t="shared" si="148"/>
        <v>0</v>
      </c>
      <c r="M296" s="10">
        <f t="shared" si="148"/>
        <v>23</v>
      </c>
      <c r="N296" s="10">
        <f t="shared" si="148"/>
        <v>0</v>
      </c>
      <c r="O296" s="10">
        <f t="shared" si="148"/>
        <v>23</v>
      </c>
      <c r="P296" s="10">
        <f t="shared" si="148"/>
        <v>0</v>
      </c>
      <c r="Q296" s="10">
        <f t="shared" si="148"/>
        <v>23</v>
      </c>
      <c r="R296" s="10">
        <f t="shared" si="148"/>
        <v>0</v>
      </c>
    </row>
    <row r="297" spans="1:18" ht="37.5">
      <c r="A297" s="47" t="s">
        <v>92</v>
      </c>
      <c r="B297" s="30">
        <v>546</v>
      </c>
      <c r="C297" s="15" t="s">
        <v>120</v>
      </c>
      <c r="D297" s="15" t="s">
        <v>121</v>
      </c>
      <c r="E297" s="15" t="s">
        <v>383</v>
      </c>
      <c r="F297" s="15" t="s">
        <v>177</v>
      </c>
      <c r="G297" s="10">
        <f>H297+I297+J297</f>
        <v>28</v>
      </c>
      <c r="H297" s="10"/>
      <c r="I297" s="10">
        <v>28</v>
      </c>
      <c r="J297" s="10"/>
      <c r="K297" s="10">
        <f>L297+M297+N297</f>
        <v>23</v>
      </c>
      <c r="L297" s="10"/>
      <c r="M297" s="10">
        <v>23</v>
      </c>
      <c r="N297" s="10"/>
      <c r="O297" s="10">
        <f>P297+Q297+R297</f>
        <v>23</v>
      </c>
      <c r="P297" s="10"/>
      <c r="Q297" s="10">
        <v>23</v>
      </c>
      <c r="R297" s="10"/>
    </row>
    <row r="298" spans="1:18" ht="37.5">
      <c r="A298" s="47" t="s">
        <v>417</v>
      </c>
      <c r="B298" s="30">
        <v>546</v>
      </c>
      <c r="C298" s="15" t="s">
        <v>120</v>
      </c>
      <c r="D298" s="15" t="s">
        <v>121</v>
      </c>
      <c r="E298" s="15" t="s">
        <v>379</v>
      </c>
      <c r="F298" s="15"/>
      <c r="G298" s="10">
        <f>G299</f>
        <v>1000</v>
      </c>
      <c r="H298" s="10">
        <f aca="true" t="shared" si="149" ref="H298:R299">H299</f>
        <v>0</v>
      </c>
      <c r="I298" s="10">
        <f t="shared" si="149"/>
        <v>1000</v>
      </c>
      <c r="J298" s="10">
        <f t="shared" si="149"/>
        <v>0</v>
      </c>
      <c r="K298" s="10">
        <f t="shared" si="149"/>
        <v>146</v>
      </c>
      <c r="L298" s="10">
        <f t="shared" si="149"/>
        <v>0</v>
      </c>
      <c r="M298" s="10">
        <f t="shared" si="149"/>
        <v>146</v>
      </c>
      <c r="N298" s="10">
        <f t="shared" si="149"/>
        <v>0</v>
      </c>
      <c r="O298" s="10">
        <f t="shared" si="149"/>
        <v>146</v>
      </c>
      <c r="P298" s="10">
        <f t="shared" si="149"/>
        <v>0</v>
      </c>
      <c r="Q298" s="10">
        <f t="shared" si="149"/>
        <v>146</v>
      </c>
      <c r="R298" s="10">
        <f t="shared" si="149"/>
        <v>0</v>
      </c>
    </row>
    <row r="299" spans="1:18" ht="18.75">
      <c r="A299" s="47" t="s">
        <v>224</v>
      </c>
      <c r="B299" s="30">
        <v>546</v>
      </c>
      <c r="C299" s="15" t="s">
        <v>120</v>
      </c>
      <c r="D299" s="15" t="s">
        <v>121</v>
      </c>
      <c r="E299" s="15" t="s">
        <v>391</v>
      </c>
      <c r="F299" s="15"/>
      <c r="G299" s="10">
        <f>G300</f>
        <v>1000</v>
      </c>
      <c r="H299" s="10">
        <f t="shared" si="149"/>
        <v>0</v>
      </c>
      <c r="I299" s="10">
        <f t="shared" si="149"/>
        <v>1000</v>
      </c>
      <c r="J299" s="10">
        <f t="shared" si="149"/>
        <v>0</v>
      </c>
      <c r="K299" s="10">
        <f t="shared" si="149"/>
        <v>146</v>
      </c>
      <c r="L299" s="10">
        <f t="shared" si="149"/>
        <v>0</v>
      </c>
      <c r="M299" s="10">
        <f t="shared" si="149"/>
        <v>146</v>
      </c>
      <c r="N299" s="10">
        <f t="shared" si="149"/>
        <v>0</v>
      </c>
      <c r="O299" s="10">
        <f t="shared" si="149"/>
        <v>146</v>
      </c>
      <c r="P299" s="10">
        <f t="shared" si="149"/>
        <v>0</v>
      </c>
      <c r="Q299" s="10">
        <f t="shared" si="149"/>
        <v>146</v>
      </c>
      <c r="R299" s="10">
        <f t="shared" si="149"/>
        <v>0</v>
      </c>
    </row>
    <row r="300" spans="1:18" ht="37.5">
      <c r="A300" s="47" t="s">
        <v>92</v>
      </c>
      <c r="B300" s="30">
        <v>546</v>
      </c>
      <c r="C300" s="15" t="s">
        <v>120</v>
      </c>
      <c r="D300" s="15" t="s">
        <v>121</v>
      </c>
      <c r="E300" s="15" t="s">
        <v>391</v>
      </c>
      <c r="F300" s="15" t="s">
        <v>177</v>
      </c>
      <c r="G300" s="10">
        <f>H300+I300+J300</f>
        <v>1000</v>
      </c>
      <c r="H300" s="10"/>
      <c r="I300" s="10">
        <v>1000</v>
      </c>
      <c r="J300" s="10"/>
      <c r="K300" s="10">
        <f>L300+M300+N300</f>
        <v>146</v>
      </c>
      <c r="L300" s="10"/>
      <c r="M300" s="10">
        <v>146</v>
      </c>
      <c r="N300" s="10"/>
      <c r="O300" s="10">
        <f>P300+Q300+R300</f>
        <v>146</v>
      </c>
      <c r="P300" s="10"/>
      <c r="Q300" s="10">
        <v>146</v>
      </c>
      <c r="R300" s="10"/>
    </row>
    <row r="301" spans="1:18" ht="37.5">
      <c r="A301" s="47" t="s">
        <v>531</v>
      </c>
      <c r="B301" s="30">
        <v>546</v>
      </c>
      <c r="C301" s="15" t="s">
        <v>120</v>
      </c>
      <c r="D301" s="15" t="s">
        <v>121</v>
      </c>
      <c r="E301" s="15" t="s">
        <v>9</v>
      </c>
      <c r="F301" s="15"/>
      <c r="G301" s="10">
        <f>G306+G302</f>
        <v>1474.8</v>
      </c>
      <c r="H301" s="10">
        <f>H306+H302</f>
        <v>1474.8</v>
      </c>
      <c r="I301" s="10">
        <f aca="true" t="shared" si="150" ref="H301:R304">I302</f>
        <v>0</v>
      </c>
      <c r="J301" s="10">
        <f aca="true" t="shared" si="151" ref="J301:R301">J306+J302</f>
        <v>0</v>
      </c>
      <c r="K301" s="10">
        <f t="shared" si="151"/>
        <v>1474.8</v>
      </c>
      <c r="L301" s="10">
        <f t="shared" si="151"/>
        <v>1474.8</v>
      </c>
      <c r="M301" s="10">
        <f t="shared" si="151"/>
        <v>0</v>
      </c>
      <c r="N301" s="10">
        <f t="shared" si="151"/>
        <v>0</v>
      </c>
      <c r="O301" s="10">
        <f t="shared" si="151"/>
        <v>1474.8</v>
      </c>
      <c r="P301" s="10">
        <f t="shared" si="151"/>
        <v>1474.8</v>
      </c>
      <c r="Q301" s="10">
        <f t="shared" si="151"/>
        <v>0</v>
      </c>
      <c r="R301" s="10">
        <f t="shared" si="151"/>
        <v>0</v>
      </c>
    </row>
    <row r="302" spans="1:18" ht="37.5">
      <c r="A302" s="47" t="s">
        <v>40</v>
      </c>
      <c r="B302" s="30">
        <v>546</v>
      </c>
      <c r="C302" s="15" t="s">
        <v>120</v>
      </c>
      <c r="D302" s="15" t="s">
        <v>121</v>
      </c>
      <c r="E302" s="15" t="s">
        <v>41</v>
      </c>
      <c r="F302" s="15"/>
      <c r="G302" s="10">
        <f>G303</f>
        <v>170.3</v>
      </c>
      <c r="H302" s="10">
        <f t="shared" si="150"/>
        <v>170.3</v>
      </c>
      <c r="I302" s="10">
        <f t="shared" si="150"/>
        <v>0</v>
      </c>
      <c r="J302" s="10">
        <f t="shared" si="150"/>
        <v>0</v>
      </c>
      <c r="K302" s="10">
        <f t="shared" si="150"/>
        <v>170.3</v>
      </c>
      <c r="L302" s="10">
        <f t="shared" si="150"/>
        <v>170.3</v>
      </c>
      <c r="M302" s="10">
        <f t="shared" si="150"/>
        <v>0</v>
      </c>
      <c r="N302" s="10">
        <f t="shared" si="150"/>
        <v>0</v>
      </c>
      <c r="O302" s="10">
        <f t="shared" si="150"/>
        <v>170.3</v>
      </c>
      <c r="P302" s="10">
        <f t="shared" si="150"/>
        <v>170.3</v>
      </c>
      <c r="Q302" s="10">
        <f t="shared" si="150"/>
        <v>0</v>
      </c>
      <c r="R302" s="10">
        <f t="shared" si="150"/>
        <v>0</v>
      </c>
    </row>
    <row r="303" spans="1:18" ht="75.75" customHeight="1">
      <c r="A303" s="47" t="s">
        <v>439</v>
      </c>
      <c r="B303" s="30">
        <v>546</v>
      </c>
      <c r="C303" s="15" t="s">
        <v>120</v>
      </c>
      <c r="D303" s="15" t="s">
        <v>121</v>
      </c>
      <c r="E303" s="15" t="s">
        <v>437</v>
      </c>
      <c r="F303" s="15"/>
      <c r="G303" s="10">
        <f>G304</f>
        <v>170.3</v>
      </c>
      <c r="H303" s="10">
        <f t="shared" si="150"/>
        <v>170.3</v>
      </c>
      <c r="I303" s="10">
        <f t="shared" si="150"/>
        <v>0</v>
      </c>
      <c r="J303" s="10">
        <f t="shared" si="150"/>
        <v>0</v>
      </c>
      <c r="K303" s="10">
        <f t="shared" si="150"/>
        <v>170.3</v>
      </c>
      <c r="L303" s="10">
        <f t="shared" si="150"/>
        <v>170.3</v>
      </c>
      <c r="M303" s="10">
        <f t="shared" si="150"/>
        <v>0</v>
      </c>
      <c r="N303" s="10">
        <f t="shared" si="150"/>
        <v>0</v>
      </c>
      <c r="O303" s="10">
        <f t="shared" si="150"/>
        <v>170.3</v>
      </c>
      <c r="P303" s="10">
        <f t="shared" si="150"/>
        <v>170.3</v>
      </c>
      <c r="Q303" s="10">
        <f t="shared" si="150"/>
        <v>0</v>
      </c>
      <c r="R303" s="10">
        <f t="shared" si="150"/>
        <v>0</v>
      </c>
    </row>
    <row r="304" spans="1:18" ht="99.75" customHeight="1">
      <c r="A304" s="54" t="s">
        <v>440</v>
      </c>
      <c r="B304" s="30">
        <v>546</v>
      </c>
      <c r="C304" s="15" t="s">
        <v>120</v>
      </c>
      <c r="D304" s="15" t="s">
        <v>121</v>
      </c>
      <c r="E304" s="15" t="s">
        <v>436</v>
      </c>
      <c r="F304" s="15"/>
      <c r="G304" s="10">
        <f>G305</f>
        <v>170.3</v>
      </c>
      <c r="H304" s="10">
        <f t="shared" si="150"/>
        <v>170.3</v>
      </c>
      <c r="I304" s="10">
        <f t="shared" si="150"/>
        <v>0</v>
      </c>
      <c r="J304" s="10">
        <f t="shared" si="150"/>
        <v>0</v>
      </c>
      <c r="K304" s="10">
        <f t="shared" si="150"/>
        <v>170.3</v>
      </c>
      <c r="L304" s="10">
        <f t="shared" si="150"/>
        <v>170.3</v>
      </c>
      <c r="M304" s="10">
        <f t="shared" si="150"/>
        <v>0</v>
      </c>
      <c r="N304" s="10">
        <f t="shared" si="150"/>
        <v>0</v>
      </c>
      <c r="O304" s="10">
        <f t="shared" si="150"/>
        <v>170.3</v>
      </c>
      <c r="P304" s="10">
        <f t="shared" si="150"/>
        <v>170.3</v>
      </c>
      <c r="Q304" s="10">
        <f t="shared" si="150"/>
        <v>0</v>
      </c>
      <c r="R304" s="10">
        <f t="shared" si="150"/>
        <v>0</v>
      </c>
    </row>
    <row r="305" spans="1:18" ht="37.5">
      <c r="A305" s="47" t="s">
        <v>92</v>
      </c>
      <c r="B305" s="30">
        <v>546</v>
      </c>
      <c r="C305" s="15" t="s">
        <v>120</v>
      </c>
      <c r="D305" s="15" t="s">
        <v>121</v>
      </c>
      <c r="E305" s="15" t="s">
        <v>436</v>
      </c>
      <c r="F305" s="15" t="s">
        <v>177</v>
      </c>
      <c r="G305" s="10">
        <f>I305+J305+H305</f>
        <v>170.3</v>
      </c>
      <c r="H305" s="10">
        <v>170.3</v>
      </c>
      <c r="I305" s="10"/>
      <c r="J305" s="10"/>
      <c r="K305" s="10">
        <f>M305+N305+L305</f>
        <v>170.3</v>
      </c>
      <c r="L305" s="10">
        <v>170.3</v>
      </c>
      <c r="M305" s="10"/>
      <c r="N305" s="10"/>
      <c r="O305" s="10">
        <f>P305+Q305+R305</f>
        <v>170.3</v>
      </c>
      <c r="P305" s="10">
        <v>170.3</v>
      </c>
      <c r="Q305" s="10"/>
      <c r="R305" s="10"/>
    </row>
    <row r="306" spans="1:18" ht="26.25" customHeight="1">
      <c r="A306" s="47" t="s">
        <v>46</v>
      </c>
      <c r="B306" s="30">
        <v>546</v>
      </c>
      <c r="C306" s="15" t="s">
        <v>120</v>
      </c>
      <c r="D306" s="15" t="s">
        <v>121</v>
      </c>
      <c r="E306" s="15" t="s">
        <v>45</v>
      </c>
      <c r="F306" s="15"/>
      <c r="G306" s="10">
        <f>G307</f>
        <v>1304.5</v>
      </c>
      <c r="H306" s="10">
        <f aca="true" t="shared" si="152" ref="H306:R307">H307</f>
        <v>1304.5</v>
      </c>
      <c r="I306" s="10">
        <f t="shared" si="152"/>
        <v>0</v>
      </c>
      <c r="J306" s="10">
        <f t="shared" si="152"/>
        <v>0</v>
      </c>
      <c r="K306" s="10">
        <f t="shared" si="152"/>
        <v>1304.5</v>
      </c>
      <c r="L306" s="10">
        <f t="shared" si="152"/>
        <v>1304.5</v>
      </c>
      <c r="M306" s="10">
        <f t="shared" si="152"/>
        <v>0</v>
      </c>
      <c r="N306" s="10">
        <f t="shared" si="152"/>
        <v>0</v>
      </c>
      <c r="O306" s="10">
        <f t="shared" si="152"/>
        <v>1304.5</v>
      </c>
      <c r="P306" s="10">
        <f t="shared" si="152"/>
        <v>1304.5</v>
      </c>
      <c r="Q306" s="10">
        <f t="shared" si="152"/>
        <v>0</v>
      </c>
      <c r="R306" s="10">
        <f t="shared" si="152"/>
        <v>0</v>
      </c>
    </row>
    <row r="307" spans="1:18" ht="56.25">
      <c r="A307" s="47" t="s">
        <v>321</v>
      </c>
      <c r="B307" s="30">
        <v>546</v>
      </c>
      <c r="C307" s="15" t="s">
        <v>120</v>
      </c>
      <c r="D307" s="15" t="s">
        <v>121</v>
      </c>
      <c r="E307" s="15" t="s">
        <v>538</v>
      </c>
      <c r="F307" s="15"/>
      <c r="G307" s="10">
        <f>G308</f>
        <v>1304.5</v>
      </c>
      <c r="H307" s="10">
        <f t="shared" si="152"/>
        <v>1304.5</v>
      </c>
      <c r="I307" s="10">
        <f t="shared" si="152"/>
        <v>0</v>
      </c>
      <c r="J307" s="10">
        <f t="shared" si="152"/>
        <v>0</v>
      </c>
      <c r="K307" s="10">
        <f t="shared" si="152"/>
        <v>1304.5</v>
      </c>
      <c r="L307" s="10">
        <f t="shared" si="152"/>
        <v>1304.5</v>
      </c>
      <c r="M307" s="10">
        <f t="shared" si="152"/>
        <v>0</v>
      </c>
      <c r="N307" s="10">
        <f t="shared" si="152"/>
        <v>0</v>
      </c>
      <c r="O307" s="10">
        <f t="shared" si="152"/>
        <v>1304.5</v>
      </c>
      <c r="P307" s="10">
        <f t="shared" si="152"/>
        <v>1304.5</v>
      </c>
      <c r="Q307" s="10">
        <f t="shared" si="152"/>
        <v>0</v>
      </c>
      <c r="R307" s="10">
        <f t="shared" si="152"/>
        <v>0</v>
      </c>
    </row>
    <row r="308" spans="1:18" ht="158.25" customHeight="1">
      <c r="A308" s="47" t="s">
        <v>441</v>
      </c>
      <c r="B308" s="46">
        <v>546</v>
      </c>
      <c r="C308" s="15" t="s">
        <v>120</v>
      </c>
      <c r="D308" s="15" t="s">
        <v>121</v>
      </c>
      <c r="E308" s="15" t="s">
        <v>539</v>
      </c>
      <c r="F308" s="15"/>
      <c r="G308" s="10">
        <f>G309+G310</f>
        <v>1304.5</v>
      </c>
      <c r="H308" s="10">
        <f aca="true" t="shared" si="153" ref="H308:R308">H309+H310</f>
        <v>1304.5</v>
      </c>
      <c r="I308" s="10">
        <f t="shared" si="153"/>
        <v>0</v>
      </c>
      <c r="J308" s="10">
        <f t="shared" si="153"/>
        <v>0</v>
      </c>
      <c r="K308" s="10">
        <f t="shared" si="153"/>
        <v>1304.5</v>
      </c>
      <c r="L308" s="10">
        <f t="shared" si="153"/>
        <v>1304.5</v>
      </c>
      <c r="M308" s="10">
        <f t="shared" si="153"/>
        <v>0</v>
      </c>
      <c r="N308" s="10">
        <f t="shared" si="153"/>
        <v>0</v>
      </c>
      <c r="O308" s="10">
        <f t="shared" si="153"/>
        <v>1304.5</v>
      </c>
      <c r="P308" s="10">
        <f t="shared" si="153"/>
        <v>1304.5</v>
      </c>
      <c r="Q308" s="10">
        <f t="shared" si="153"/>
        <v>0</v>
      </c>
      <c r="R308" s="10">
        <f t="shared" si="153"/>
        <v>0</v>
      </c>
    </row>
    <row r="309" spans="1:18" ht="25.5" customHeight="1">
      <c r="A309" s="55" t="s">
        <v>173</v>
      </c>
      <c r="B309" s="30">
        <v>546</v>
      </c>
      <c r="C309" s="15" t="s">
        <v>120</v>
      </c>
      <c r="D309" s="15" t="s">
        <v>121</v>
      </c>
      <c r="E309" s="15" t="s">
        <v>539</v>
      </c>
      <c r="F309" s="15" t="s">
        <v>174</v>
      </c>
      <c r="G309" s="10">
        <f>H309+I309+J309</f>
        <v>981.8</v>
      </c>
      <c r="H309" s="10">
        <v>981.8</v>
      </c>
      <c r="I309" s="10"/>
      <c r="J309" s="10"/>
      <c r="K309" s="10">
        <f>L309+M309+N309</f>
        <v>981.8</v>
      </c>
      <c r="L309" s="10">
        <v>981.8</v>
      </c>
      <c r="M309" s="10"/>
      <c r="N309" s="10"/>
      <c r="O309" s="10">
        <f>P309+Q309+R309</f>
        <v>981.8</v>
      </c>
      <c r="P309" s="10">
        <v>981.8</v>
      </c>
      <c r="Q309" s="100"/>
      <c r="R309" s="100"/>
    </row>
    <row r="310" spans="1:18" ht="37.5">
      <c r="A310" s="47" t="s">
        <v>92</v>
      </c>
      <c r="B310" s="30">
        <v>546</v>
      </c>
      <c r="C310" s="15" t="s">
        <v>120</v>
      </c>
      <c r="D310" s="15" t="s">
        <v>121</v>
      </c>
      <c r="E310" s="15" t="s">
        <v>539</v>
      </c>
      <c r="F310" s="15" t="s">
        <v>177</v>
      </c>
      <c r="G310" s="10">
        <f>H310+I310+J310</f>
        <v>322.7</v>
      </c>
      <c r="H310" s="10">
        <v>322.7</v>
      </c>
      <c r="I310" s="10"/>
      <c r="J310" s="10"/>
      <c r="K310" s="10">
        <f>L310+M310+N310</f>
        <v>322.7</v>
      </c>
      <c r="L310" s="10">
        <v>322.7</v>
      </c>
      <c r="M310" s="10"/>
      <c r="N310" s="10"/>
      <c r="O310" s="10">
        <f>P310+Q310+R310</f>
        <v>322.7</v>
      </c>
      <c r="P310" s="10">
        <v>322.7</v>
      </c>
      <c r="Q310" s="100"/>
      <c r="R310" s="100"/>
    </row>
    <row r="311" spans="1:18" ht="37.5">
      <c r="A311" s="47" t="s">
        <v>641</v>
      </c>
      <c r="B311" s="46">
        <v>546</v>
      </c>
      <c r="C311" s="15" t="s">
        <v>120</v>
      </c>
      <c r="D311" s="15" t="s">
        <v>121</v>
      </c>
      <c r="E311" s="15" t="s">
        <v>265</v>
      </c>
      <c r="F311" s="15"/>
      <c r="G311" s="10">
        <f>G312</f>
        <v>1704.4</v>
      </c>
      <c r="H311" s="10">
        <f aca="true" t="shared" si="154" ref="H311:R312">H312</f>
        <v>299.70000000000005</v>
      </c>
      <c r="I311" s="10">
        <f t="shared" si="154"/>
        <v>1404.7</v>
      </c>
      <c r="J311" s="10">
        <f t="shared" si="154"/>
        <v>0</v>
      </c>
      <c r="K311" s="10">
        <f t="shared" si="154"/>
        <v>1704.4</v>
      </c>
      <c r="L311" s="10">
        <f t="shared" si="154"/>
        <v>299.70000000000005</v>
      </c>
      <c r="M311" s="10">
        <f t="shared" si="154"/>
        <v>1404.7</v>
      </c>
      <c r="N311" s="10">
        <f t="shared" si="154"/>
        <v>0</v>
      </c>
      <c r="O311" s="10">
        <f t="shared" si="154"/>
        <v>1704.4</v>
      </c>
      <c r="P311" s="10">
        <f t="shared" si="154"/>
        <v>299.70000000000005</v>
      </c>
      <c r="Q311" s="10">
        <f t="shared" si="154"/>
        <v>1404.7</v>
      </c>
      <c r="R311" s="10">
        <f t="shared" si="154"/>
        <v>0</v>
      </c>
    </row>
    <row r="312" spans="1:18" ht="37.5">
      <c r="A312" s="47" t="s">
        <v>642</v>
      </c>
      <c r="B312" s="30">
        <v>546</v>
      </c>
      <c r="C312" s="15" t="s">
        <v>120</v>
      </c>
      <c r="D312" s="15" t="s">
        <v>121</v>
      </c>
      <c r="E312" s="15" t="s">
        <v>638</v>
      </c>
      <c r="F312" s="15"/>
      <c r="G312" s="10">
        <f>G313</f>
        <v>1704.4</v>
      </c>
      <c r="H312" s="10">
        <f t="shared" si="154"/>
        <v>299.70000000000005</v>
      </c>
      <c r="I312" s="10">
        <f t="shared" si="154"/>
        <v>1404.7</v>
      </c>
      <c r="J312" s="10">
        <f t="shared" si="154"/>
        <v>0</v>
      </c>
      <c r="K312" s="10">
        <f t="shared" si="154"/>
        <v>1704.4</v>
      </c>
      <c r="L312" s="10">
        <f t="shared" si="154"/>
        <v>299.70000000000005</v>
      </c>
      <c r="M312" s="10">
        <f t="shared" si="154"/>
        <v>1404.7</v>
      </c>
      <c r="N312" s="10">
        <f t="shared" si="154"/>
        <v>0</v>
      </c>
      <c r="O312" s="10">
        <f t="shared" si="154"/>
        <v>1704.4</v>
      </c>
      <c r="P312" s="10">
        <f t="shared" si="154"/>
        <v>299.70000000000005</v>
      </c>
      <c r="Q312" s="10">
        <f t="shared" si="154"/>
        <v>1404.7</v>
      </c>
      <c r="R312" s="10">
        <f t="shared" si="154"/>
        <v>0</v>
      </c>
    </row>
    <row r="313" spans="1:18" ht="37.5">
      <c r="A313" s="47" t="s">
        <v>643</v>
      </c>
      <c r="B313" s="30">
        <v>546</v>
      </c>
      <c r="C313" s="15" t="s">
        <v>120</v>
      </c>
      <c r="D313" s="15" t="s">
        <v>121</v>
      </c>
      <c r="E313" s="15" t="s">
        <v>639</v>
      </c>
      <c r="F313" s="15"/>
      <c r="G313" s="10">
        <f>G317+G314</f>
        <v>1704.4</v>
      </c>
      <c r="H313" s="10">
        <f aca="true" t="shared" si="155" ref="H313:R313">H317+H314</f>
        <v>299.70000000000005</v>
      </c>
      <c r="I313" s="10">
        <f t="shared" si="155"/>
        <v>1404.7</v>
      </c>
      <c r="J313" s="10">
        <f t="shared" si="155"/>
        <v>0</v>
      </c>
      <c r="K313" s="10">
        <f t="shared" si="155"/>
        <v>1704.4</v>
      </c>
      <c r="L313" s="10">
        <f t="shared" si="155"/>
        <v>299.70000000000005</v>
      </c>
      <c r="M313" s="10">
        <f t="shared" si="155"/>
        <v>1404.7</v>
      </c>
      <c r="N313" s="10">
        <f t="shared" si="155"/>
        <v>0</v>
      </c>
      <c r="O313" s="10">
        <f t="shared" si="155"/>
        <v>1704.4</v>
      </c>
      <c r="P313" s="10">
        <f t="shared" si="155"/>
        <v>299.70000000000005</v>
      </c>
      <c r="Q313" s="10">
        <f t="shared" si="155"/>
        <v>1404.7</v>
      </c>
      <c r="R313" s="10">
        <f t="shared" si="155"/>
        <v>0</v>
      </c>
    </row>
    <row r="314" spans="1:18" ht="18.75">
      <c r="A314" s="47" t="s">
        <v>189</v>
      </c>
      <c r="B314" s="30">
        <v>546</v>
      </c>
      <c r="C314" s="15" t="s">
        <v>120</v>
      </c>
      <c r="D314" s="15" t="s">
        <v>121</v>
      </c>
      <c r="E314" s="15" t="s">
        <v>648</v>
      </c>
      <c r="F314" s="15"/>
      <c r="G314" s="10">
        <f>G315+G316</f>
        <v>1404.7</v>
      </c>
      <c r="H314" s="10">
        <f aca="true" t="shared" si="156" ref="H314:R314">H315+H316</f>
        <v>0</v>
      </c>
      <c r="I314" s="10">
        <f t="shared" si="156"/>
        <v>1404.7</v>
      </c>
      <c r="J314" s="10">
        <f t="shared" si="156"/>
        <v>0</v>
      </c>
      <c r="K314" s="10">
        <f t="shared" si="156"/>
        <v>1404.7</v>
      </c>
      <c r="L314" s="10">
        <f t="shared" si="156"/>
        <v>0</v>
      </c>
      <c r="M314" s="10">
        <f t="shared" si="156"/>
        <v>1404.7</v>
      </c>
      <c r="N314" s="10">
        <f t="shared" si="156"/>
        <v>0</v>
      </c>
      <c r="O314" s="10">
        <f t="shared" si="156"/>
        <v>1404.7</v>
      </c>
      <c r="P314" s="10">
        <f t="shared" si="156"/>
        <v>0</v>
      </c>
      <c r="Q314" s="10">
        <f t="shared" si="156"/>
        <v>1404.7</v>
      </c>
      <c r="R314" s="10">
        <f t="shared" si="156"/>
        <v>0</v>
      </c>
    </row>
    <row r="315" spans="1:18" ht="22.5" customHeight="1">
      <c r="A315" s="47" t="s">
        <v>173</v>
      </c>
      <c r="B315" s="30">
        <v>546</v>
      </c>
      <c r="C315" s="15" t="s">
        <v>120</v>
      </c>
      <c r="D315" s="15" t="s">
        <v>121</v>
      </c>
      <c r="E315" s="15" t="s">
        <v>648</v>
      </c>
      <c r="F315" s="15" t="s">
        <v>174</v>
      </c>
      <c r="G315" s="10">
        <f>H315+I315+J315</f>
        <v>1280</v>
      </c>
      <c r="H315" s="10"/>
      <c r="I315" s="10">
        <v>1280</v>
      </c>
      <c r="J315" s="10"/>
      <c r="K315" s="10">
        <f>L315+M315+N315</f>
        <v>1280</v>
      </c>
      <c r="L315" s="10"/>
      <c r="M315" s="10">
        <v>1280</v>
      </c>
      <c r="N315" s="10"/>
      <c r="O315" s="10">
        <f>P315+Q315+R315</f>
        <v>1280</v>
      </c>
      <c r="P315" s="10"/>
      <c r="Q315" s="10">
        <v>1280</v>
      </c>
      <c r="R315" s="10"/>
    </row>
    <row r="316" spans="1:18" ht="37.5">
      <c r="A316" s="47" t="s">
        <v>92</v>
      </c>
      <c r="B316" s="30">
        <v>546</v>
      </c>
      <c r="C316" s="15" t="s">
        <v>120</v>
      </c>
      <c r="D316" s="15" t="s">
        <v>121</v>
      </c>
      <c r="E316" s="15" t="s">
        <v>648</v>
      </c>
      <c r="F316" s="15" t="s">
        <v>177</v>
      </c>
      <c r="G316" s="10">
        <f>H316+I316+J316</f>
        <v>124.7</v>
      </c>
      <c r="H316" s="10"/>
      <c r="I316" s="10">
        <v>124.7</v>
      </c>
      <c r="J316" s="10"/>
      <c r="K316" s="10">
        <f>L316+M316+N316</f>
        <v>124.7</v>
      </c>
      <c r="L316" s="10"/>
      <c r="M316" s="10">
        <v>124.7</v>
      </c>
      <c r="N316" s="10"/>
      <c r="O316" s="10">
        <f>P316+Q316+R316</f>
        <v>124.7</v>
      </c>
      <c r="P316" s="10"/>
      <c r="Q316" s="10">
        <v>124.7</v>
      </c>
      <c r="R316" s="10"/>
    </row>
    <row r="317" spans="1:18" ht="100.5" customHeight="1">
      <c r="A317" s="54" t="s">
        <v>219</v>
      </c>
      <c r="B317" s="46">
        <v>546</v>
      </c>
      <c r="C317" s="15" t="s">
        <v>120</v>
      </c>
      <c r="D317" s="15" t="s">
        <v>121</v>
      </c>
      <c r="E317" s="15" t="s">
        <v>640</v>
      </c>
      <c r="F317" s="15"/>
      <c r="G317" s="10">
        <f>G318+G319</f>
        <v>299.70000000000005</v>
      </c>
      <c r="H317" s="10">
        <f aca="true" t="shared" si="157" ref="H317:R317">H318+H319</f>
        <v>299.70000000000005</v>
      </c>
      <c r="I317" s="10">
        <f t="shared" si="157"/>
        <v>0</v>
      </c>
      <c r="J317" s="10">
        <f t="shared" si="157"/>
        <v>0</v>
      </c>
      <c r="K317" s="10">
        <f t="shared" si="157"/>
        <v>299.70000000000005</v>
      </c>
      <c r="L317" s="10">
        <f t="shared" si="157"/>
        <v>299.70000000000005</v>
      </c>
      <c r="M317" s="10">
        <f t="shared" si="157"/>
        <v>0</v>
      </c>
      <c r="N317" s="10">
        <f t="shared" si="157"/>
        <v>0</v>
      </c>
      <c r="O317" s="10">
        <f t="shared" si="157"/>
        <v>299.70000000000005</v>
      </c>
      <c r="P317" s="10">
        <f t="shared" si="157"/>
        <v>299.70000000000005</v>
      </c>
      <c r="Q317" s="10">
        <f t="shared" si="157"/>
        <v>0</v>
      </c>
      <c r="R317" s="10">
        <f t="shared" si="157"/>
        <v>0</v>
      </c>
    </row>
    <row r="318" spans="1:18" ht="22.5" customHeight="1">
      <c r="A318" s="55" t="s">
        <v>173</v>
      </c>
      <c r="B318" s="30">
        <v>546</v>
      </c>
      <c r="C318" s="15" t="s">
        <v>120</v>
      </c>
      <c r="D318" s="15" t="s">
        <v>121</v>
      </c>
      <c r="E318" s="15" t="s">
        <v>640</v>
      </c>
      <c r="F318" s="15" t="s">
        <v>174</v>
      </c>
      <c r="G318" s="10">
        <f>H318+I317+J318</f>
        <v>219.8</v>
      </c>
      <c r="H318" s="10">
        <v>219.8</v>
      </c>
      <c r="I318" s="10"/>
      <c r="J318" s="10"/>
      <c r="K318" s="10">
        <f>L318+M317+N318</f>
        <v>219.8</v>
      </c>
      <c r="L318" s="10">
        <v>219.8</v>
      </c>
      <c r="M318" s="10"/>
      <c r="N318" s="10"/>
      <c r="O318" s="10">
        <f>P318+Q317+R318</f>
        <v>219.8</v>
      </c>
      <c r="P318" s="10">
        <v>219.8</v>
      </c>
      <c r="Q318" s="18"/>
      <c r="R318" s="18"/>
    </row>
    <row r="319" spans="1:18" ht="37.5">
      <c r="A319" s="47" t="s">
        <v>92</v>
      </c>
      <c r="B319" s="30">
        <v>546</v>
      </c>
      <c r="C319" s="15" t="s">
        <v>120</v>
      </c>
      <c r="D319" s="15" t="s">
        <v>121</v>
      </c>
      <c r="E319" s="15" t="s">
        <v>640</v>
      </c>
      <c r="F319" s="15" t="s">
        <v>177</v>
      </c>
      <c r="G319" s="10">
        <f>H319+I318+J319</f>
        <v>79.9</v>
      </c>
      <c r="H319" s="10">
        <v>79.9</v>
      </c>
      <c r="I319" s="10"/>
      <c r="J319" s="10"/>
      <c r="K319" s="10">
        <f>L319+M318+N319</f>
        <v>79.9</v>
      </c>
      <c r="L319" s="10">
        <v>79.9</v>
      </c>
      <c r="M319" s="10"/>
      <c r="N319" s="10"/>
      <c r="O319" s="10">
        <f>P319+Q318+R319</f>
        <v>79.9</v>
      </c>
      <c r="P319" s="10">
        <v>79.9</v>
      </c>
      <c r="Q319" s="18"/>
      <c r="R319" s="18"/>
    </row>
    <row r="320" spans="1:18" ht="63" customHeight="1">
      <c r="A320" s="47" t="s">
        <v>589</v>
      </c>
      <c r="B320" s="30">
        <v>546</v>
      </c>
      <c r="C320" s="15" t="s">
        <v>120</v>
      </c>
      <c r="D320" s="15" t="s">
        <v>121</v>
      </c>
      <c r="E320" s="30" t="s">
        <v>248</v>
      </c>
      <c r="F320" s="15"/>
      <c r="G320" s="10">
        <f>G321</f>
        <v>1207.8</v>
      </c>
      <c r="H320" s="10">
        <f aca="true" t="shared" si="158" ref="H320:R322">H321</f>
        <v>1207.8</v>
      </c>
      <c r="I320" s="10">
        <f t="shared" si="158"/>
        <v>0</v>
      </c>
      <c r="J320" s="10">
        <f t="shared" si="158"/>
        <v>0</v>
      </c>
      <c r="K320" s="10">
        <f t="shared" si="158"/>
        <v>1207.8</v>
      </c>
      <c r="L320" s="10">
        <f t="shared" si="158"/>
        <v>1207.8</v>
      </c>
      <c r="M320" s="10">
        <f t="shared" si="158"/>
        <v>0</v>
      </c>
      <c r="N320" s="10">
        <f t="shared" si="158"/>
        <v>0</v>
      </c>
      <c r="O320" s="10">
        <f t="shared" si="158"/>
        <v>1207.8</v>
      </c>
      <c r="P320" s="10">
        <f t="shared" si="158"/>
        <v>1207.8</v>
      </c>
      <c r="Q320" s="10">
        <f t="shared" si="158"/>
        <v>0</v>
      </c>
      <c r="R320" s="10">
        <f t="shared" si="158"/>
        <v>0</v>
      </c>
    </row>
    <row r="321" spans="1:18" ht="24" customHeight="1">
      <c r="A321" s="47" t="s">
        <v>196</v>
      </c>
      <c r="B321" s="30">
        <v>546</v>
      </c>
      <c r="C321" s="15" t="s">
        <v>120</v>
      </c>
      <c r="D321" s="15" t="s">
        <v>121</v>
      </c>
      <c r="E321" s="30" t="s">
        <v>61</v>
      </c>
      <c r="F321" s="15"/>
      <c r="G321" s="10">
        <f>G322</f>
        <v>1207.8</v>
      </c>
      <c r="H321" s="10">
        <f t="shared" si="158"/>
        <v>1207.8</v>
      </c>
      <c r="I321" s="10">
        <f t="shared" si="158"/>
        <v>0</v>
      </c>
      <c r="J321" s="10">
        <f t="shared" si="158"/>
        <v>0</v>
      </c>
      <c r="K321" s="10">
        <f t="shared" si="158"/>
        <v>1207.8</v>
      </c>
      <c r="L321" s="10">
        <f t="shared" si="158"/>
        <v>1207.8</v>
      </c>
      <c r="M321" s="10">
        <f t="shared" si="158"/>
        <v>0</v>
      </c>
      <c r="N321" s="10">
        <f t="shared" si="158"/>
        <v>0</v>
      </c>
      <c r="O321" s="10">
        <f t="shared" si="158"/>
        <v>1207.8</v>
      </c>
      <c r="P321" s="10">
        <f t="shared" si="158"/>
        <v>1207.8</v>
      </c>
      <c r="Q321" s="10">
        <f t="shared" si="158"/>
        <v>0</v>
      </c>
      <c r="R321" s="10">
        <f t="shared" si="158"/>
        <v>0</v>
      </c>
    </row>
    <row r="322" spans="1:18" ht="38.25" customHeight="1">
      <c r="A322" s="47" t="s">
        <v>410</v>
      </c>
      <c r="B322" s="30">
        <v>546</v>
      </c>
      <c r="C322" s="15" t="s">
        <v>120</v>
      </c>
      <c r="D322" s="15" t="s">
        <v>121</v>
      </c>
      <c r="E322" s="30" t="s">
        <v>409</v>
      </c>
      <c r="F322" s="15"/>
      <c r="G322" s="10">
        <f>G323</f>
        <v>1207.8</v>
      </c>
      <c r="H322" s="10">
        <f t="shared" si="158"/>
        <v>1207.8</v>
      </c>
      <c r="I322" s="10">
        <f t="shared" si="158"/>
        <v>0</v>
      </c>
      <c r="J322" s="10">
        <f t="shared" si="158"/>
        <v>0</v>
      </c>
      <c r="K322" s="10">
        <f t="shared" si="158"/>
        <v>1207.8</v>
      </c>
      <c r="L322" s="10">
        <f t="shared" si="158"/>
        <v>1207.8</v>
      </c>
      <c r="M322" s="10">
        <f t="shared" si="158"/>
        <v>0</v>
      </c>
      <c r="N322" s="10">
        <f t="shared" si="158"/>
        <v>0</v>
      </c>
      <c r="O322" s="10">
        <f t="shared" si="158"/>
        <v>1207.8</v>
      </c>
      <c r="P322" s="10">
        <f t="shared" si="158"/>
        <v>1207.8</v>
      </c>
      <c r="Q322" s="10">
        <f t="shared" si="158"/>
        <v>0</v>
      </c>
      <c r="R322" s="10">
        <f t="shared" si="158"/>
        <v>0</v>
      </c>
    </row>
    <row r="323" spans="1:18" ht="102" customHeight="1">
      <c r="A323" s="47" t="s">
        <v>442</v>
      </c>
      <c r="B323" s="30">
        <v>546</v>
      </c>
      <c r="C323" s="15" t="s">
        <v>120</v>
      </c>
      <c r="D323" s="15" t="s">
        <v>121</v>
      </c>
      <c r="E323" s="30" t="s">
        <v>443</v>
      </c>
      <c r="F323" s="15"/>
      <c r="G323" s="10">
        <f>G324+G325</f>
        <v>1207.8</v>
      </c>
      <c r="H323" s="10">
        <f aca="true" t="shared" si="159" ref="H323:R323">H324+H325</f>
        <v>1207.8</v>
      </c>
      <c r="I323" s="10">
        <f t="shared" si="159"/>
        <v>0</v>
      </c>
      <c r="J323" s="10">
        <f t="shared" si="159"/>
        <v>0</v>
      </c>
      <c r="K323" s="10">
        <f t="shared" si="159"/>
        <v>1207.8</v>
      </c>
      <c r="L323" s="10">
        <f t="shared" si="159"/>
        <v>1207.8</v>
      </c>
      <c r="M323" s="10">
        <f t="shared" si="159"/>
        <v>0</v>
      </c>
      <c r="N323" s="10">
        <f t="shared" si="159"/>
        <v>0</v>
      </c>
      <c r="O323" s="10">
        <f t="shared" si="159"/>
        <v>1207.8</v>
      </c>
      <c r="P323" s="10">
        <f t="shared" si="159"/>
        <v>1207.8</v>
      </c>
      <c r="Q323" s="10">
        <f t="shared" si="159"/>
        <v>0</v>
      </c>
      <c r="R323" s="10">
        <f t="shared" si="159"/>
        <v>0</v>
      </c>
    </row>
    <row r="324" spans="1:18" ht="37.5">
      <c r="A324" s="47" t="s">
        <v>173</v>
      </c>
      <c r="B324" s="30">
        <v>546</v>
      </c>
      <c r="C324" s="15" t="s">
        <v>120</v>
      </c>
      <c r="D324" s="15" t="s">
        <v>121</v>
      </c>
      <c r="E324" s="30" t="s">
        <v>443</v>
      </c>
      <c r="F324" s="15" t="s">
        <v>174</v>
      </c>
      <c r="G324" s="10">
        <f>H324+I324+J324</f>
        <v>835.8</v>
      </c>
      <c r="H324" s="10">
        <v>835.8</v>
      </c>
      <c r="I324" s="10"/>
      <c r="J324" s="10"/>
      <c r="K324" s="10">
        <f>L324+M324+N324</f>
        <v>835.8</v>
      </c>
      <c r="L324" s="10">
        <v>835.8</v>
      </c>
      <c r="M324" s="10"/>
      <c r="N324" s="10"/>
      <c r="O324" s="10">
        <f>P324+Q324+R324</f>
        <v>835.8</v>
      </c>
      <c r="P324" s="10">
        <v>835.8</v>
      </c>
      <c r="Q324" s="100"/>
      <c r="R324" s="100"/>
    </row>
    <row r="325" spans="1:18" ht="37.5">
      <c r="A325" s="47" t="s">
        <v>92</v>
      </c>
      <c r="B325" s="30">
        <v>546</v>
      </c>
      <c r="C325" s="15" t="s">
        <v>120</v>
      </c>
      <c r="D325" s="15" t="s">
        <v>121</v>
      </c>
      <c r="E325" s="30" t="s">
        <v>443</v>
      </c>
      <c r="F325" s="15" t="s">
        <v>177</v>
      </c>
      <c r="G325" s="10">
        <f>H325+I325+J325</f>
        <v>372</v>
      </c>
      <c r="H325" s="10">
        <v>372</v>
      </c>
      <c r="I325" s="10"/>
      <c r="J325" s="10"/>
      <c r="K325" s="10">
        <f>L325+M325+N325</f>
        <v>372</v>
      </c>
      <c r="L325" s="10">
        <v>372</v>
      </c>
      <c r="M325" s="10"/>
      <c r="N325" s="10"/>
      <c r="O325" s="10">
        <f>P325+Q325+R325</f>
        <v>372</v>
      </c>
      <c r="P325" s="10">
        <v>372</v>
      </c>
      <c r="Q325" s="100"/>
      <c r="R325" s="100"/>
    </row>
    <row r="326" spans="1:18" ht="18.75">
      <c r="A326" s="47" t="s">
        <v>215</v>
      </c>
      <c r="B326" s="30">
        <v>546</v>
      </c>
      <c r="C326" s="15" t="s">
        <v>120</v>
      </c>
      <c r="D326" s="15" t="s">
        <v>121</v>
      </c>
      <c r="E326" s="30" t="s">
        <v>236</v>
      </c>
      <c r="F326" s="15"/>
      <c r="G326" s="10">
        <f>G327</f>
        <v>19.9</v>
      </c>
      <c r="H326" s="10">
        <f aca="true" t="shared" si="160" ref="H326:Q326">H327</f>
        <v>19.9</v>
      </c>
      <c r="I326" s="10">
        <f t="shared" si="160"/>
        <v>0</v>
      </c>
      <c r="J326" s="10">
        <f t="shared" si="160"/>
        <v>0</v>
      </c>
      <c r="K326" s="10">
        <f t="shared" si="160"/>
        <v>19.9</v>
      </c>
      <c r="L326" s="10">
        <f t="shared" si="160"/>
        <v>19.9</v>
      </c>
      <c r="M326" s="10">
        <f t="shared" si="160"/>
        <v>0</v>
      </c>
      <c r="N326" s="10">
        <f t="shared" si="160"/>
        <v>0</v>
      </c>
      <c r="O326" s="10">
        <f t="shared" si="160"/>
        <v>19.9</v>
      </c>
      <c r="P326" s="10">
        <f t="shared" si="160"/>
        <v>19.9</v>
      </c>
      <c r="Q326" s="10">
        <f t="shared" si="160"/>
        <v>0</v>
      </c>
      <c r="R326" s="10">
        <f>R327</f>
        <v>0</v>
      </c>
    </row>
    <row r="327" spans="1:18" ht="98.25" customHeight="1">
      <c r="A327" s="47" t="s">
        <v>444</v>
      </c>
      <c r="B327" s="30">
        <v>546</v>
      </c>
      <c r="C327" s="15" t="s">
        <v>120</v>
      </c>
      <c r="D327" s="15" t="s">
        <v>121</v>
      </c>
      <c r="E327" s="15" t="s">
        <v>445</v>
      </c>
      <c r="F327" s="15"/>
      <c r="G327" s="10">
        <f>G328+G329</f>
        <v>19.9</v>
      </c>
      <c r="H327" s="10">
        <f aca="true" t="shared" si="161" ref="H327:R327">H328+H329</f>
        <v>19.9</v>
      </c>
      <c r="I327" s="10">
        <f t="shared" si="161"/>
        <v>0</v>
      </c>
      <c r="J327" s="10">
        <f t="shared" si="161"/>
        <v>0</v>
      </c>
      <c r="K327" s="10">
        <f t="shared" si="161"/>
        <v>19.9</v>
      </c>
      <c r="L327" s="10">
        <f t="shared" si="161"/>
        <v>19.9</v>
      </c>
      <c r="M327" s="10">
        <f t="shared" si="161"/>
        <v>0</v>
      </c>
      <c r="N327" s="10">
        <f t="shared" si="161"/>
        <v>0</v>
      </c>
      <c r="O327" s="10">
        <f t="shared" si="161"/>
        <v>19.9</v>
      </c>
      <c r="P327" s="10">
        <f t="shared" si="161"/>
        <v>19.9</v>
      </c>
      <c r="Q327" s="10">
        <f t="shared" si="161"/>
        <v>0</v>
      </c>
      <c r="R327" s="10">
        <f t="shared" si="161"/>
        <v>0</v>
      </c>
    </row>
    <row r="328" spans="1:18" ht="26.25" customHeight="1">
      <c r="A328" s="47" t="s">
        <v>173</v>
      </c>
      <c r="B328" s="30">
        <v>546</v>
      </c>
      <c r="C328" s="15" t="s">
        <v>120</v>
      </c>
      <c r="D328" s="15" t="s">
        <v>121</v>
      </c>
      <c r="E328" s="15" t="s">
        <v>445</v>
      </c>
      <c r="F328" s="15" t="s">
        <v>174</v>
      </c>
      <c r="G328" s="10">
        <f>H328+I328+J328</f>
        <v>14.8</v>
      </c>
      <c r="H328" s="10">
        <v>14.8</v>
      </c>
      <c r="I328" s="10"/>
      <c r="J328" s="10"/>
      <c r="K328" s="10">
        <f>L328+M328+N328</f>
        <v>14.8</v>
      </c>
      <c r="L328" s="10">
        <v>14.8</v>
      </c>
      <c r="M328" s="10"/>
      <c r="N328" s="10"/>
      <c r="O328" s="10">
        <f>P328+Q328+R328</f>
        <v>14.8</v>
      </c>
      <c r="P328" s="10">
        <v>14.8</v>
      </c>
      <c r="Q328" s="100"/>
      <c r="R328" s="100"/>
    </row>
    <row r="329" spans="1:18" ht="39" customHeight="1">
      <c r="A329" s="47" t="s">
        <v>92</v>
      </c>
      <c r="B329" s="30">
        <v>546</v>
      </c>
      <c r="C329" s="15" t="s">
        <v>120</v>
      </c>
      <c r="D329" s="15" t="s">
        <v>121</v>
      </c>
      <c r="E329" s="15" t="s">
        <v>445</v>
      </c>
      <c r="F329" s="15" t="s">
        <v>177</v>
      </c>
      <c r="G329" s="10">
        <f>H329+I329+J329</f>
        <v>5.1</v>
      </c>
      <c r="H329" s="10">
        <v>5.1</v>
      </c>
      <c r="I329" s="10"/>
      <c r="J329" s="10"/>
      <c r="K329" s="10">
        <f>L329+M329+N329</f>
        <v>5.1</v>
      </c>
      <c r="L329" s="10">
        <v>5.1</v>
      </c>
      <c r="M329" s="10"/>
      <c r="N329" s="10"/>
      <c r="O329" s="10">
        <f>P329+Q329+R329</f>
        <v>5.1</v>
      </c>
      <c r="P329" s="10">
        <v>5.1</v>
      </c>
      <c r="Q329" s="100"/>
      <c r="R329" s="100"/>
    </row>
    <row r="330" spans="1:18" ht="18.75">
      <c r="A330" s="47" t="s">
        <v>341</v>
      </c>
      <c r="B330" s="30">
        <v>546</v>
      </c>
      <c r="C330" s="15" t="s">
        <v>120</v>
      </c>
      <c r="D330" s="15" t="s">
        <v>121</v>
      </c>
      <c r="E330" s="30" t="s">
        <v>237</v>
      </c>
      <c r="F330" s="15"/>
      <c r="G330" s="10">
        <f>G331+G343</f>
        <v>713.3</v>
      </c>
      <c r="H330" s="10">
        <f aca="true" t="shared" si="162" ref="H330:R330">H331+H343</f>
        <v>0</v>
      </c>
      <c r="I330" s="10">
        <f t="shared" si="162"/>
        <v>225</v>
      </c>
      <c r="J330" s="10">
        <f t="shared" si="162"/>
        <v>488.3</v>
      </c>
      <c r="K330" s="10">
        <f t="shared" si="162"/>
        <v>713.3</v>
      </c>
      <c r="L330" s="10">
        <f t="shared" si="162"/>
        <v>0</v>
      </c>
      <c r="M330" s="10">
        <f t="shared" si="162"/>
        <v>225</v>
      </c>
      <c r="N330" s="10">
        <f t="shared" si="162"/>
        <v>488.3</v>
      </c>
      <c r="O330" s="10">
        <f t="shared" si="162"/>
        <v>713.3</v>
      </c>
      <c r="P330" s="10">
        <f t="shared" si="162"/>
        <v>0</v>
      </c>
      <c r="Q330" s="10">
        <f t="shared" si="162"/>
        <v>225</v>
      </c>
      <c r="R330" s="10">
        <f t="shared" si="162"/>
        <v>488.3</v>
      </c>
    </row>
    <row r="331" spans="1:18" ht="37.5">
      <c r="A331" s="47" t="s">
        <v>232</v>
      </c>
      <c r="B331" s="30">
        <v>546</v>
      </c>
      <c r="C331" s="15" t="s">
        <v>120</v>
      </c>
      <c r="D331" s="15" t="s">
        <v>121</v>
      </c>
      <c r="E331" s="30" t="s">
        <v>238</v>
      </c>
      <c r="F331" s="15"/>
      <c r="G331" s="10">
        <f>G332+G335+G338+G341</f>
        <v>488.3</v>
      </c>
      <c r="H331" s="10">
        <f aca="true" t="shared" si="163" ref="H331:R331">H332+H335+H338+H341</f>
        <v>0</v>
      </c>
      <c r="I331" s="10">
        <f t="shared" si="163"/>
        <v>0</v>
      </c>
      <c r="J331" s="10">
        <f t="shared" si="163"/>
        <v>488.3</v>
      </c>
      <c r="K331" s="10">
        <f t="shared" si="163"/>
        <v>488.3</v>
      </c>
      <c r="L331" s="10">
        <f t="shared" si="163"/>
        <v>0</v>
      </c>
      <c r="M331" s="10">
        <f t="shared" si="163"/>
        <v>0</v>
      </c>
      <c r="N331" s="10">
        <f t="shared" si="163"/>
        <v>488.3</v>
      </c>
      <c r="O331" s="10">
        <f t="shared" si="163"/>
        <v>488.3</v>
      </c>
      <c r="P331" s="10">
        <f t="shared" si="163"/>
        <v>0</v>
      </c>
      <c r="Q331" s="10">
        <f t="shared" si="163"/>
        <v>0</v>
      </c>
      <c r="R331" s="10">
        <f t="shared" si="163"/>
        <v>488.3</v>
      </c>
    </row>
    <row r="332" spans="1:18" ht="42.75" customHeight="1">
      <c r="A332" s="47" t="s">
        <v>392</v>
      </c>
      <c r="B332" s="30">
        <v>546</v>
      </c>
      <c r="C332" s="15" t="s">
        <v>120</v>
      </c>
      <c r="D332" s="15" t="s">
        <v>121</v>
      </c>
      <c r="E332" s="30" t="s">
        <v>239</v>
      </c>
      <c r="F332" s="15"/>
      <c r="G332" s="10">
        <f>G333+G334</f>
        <v>52.099999999999994</v>
      </c>
      <c r="H332" s="10">
        <f aca="true" t="shared" si="164" ref="H332:R332">H333+H334</f>
        <v>0</v>
      </c>
      <c r="I332" s="10">
        <f t="shared" si="164"/>
        <v>0</v>
      </c>
      <c r="J332" s="10">
        <f t="shared" si="164"/>
        <v>52.099999999999994</v>
      </c>
      <c r="K332" s="10">
        <f t="shared" si="164"/>
        <v>52.099999999999994</v>
      </c>
      <c r="L332" s="10">
        <f t="shared" si="164"/>
        <v>0</v>
      </c>
      <c r="M332" s="10">
        <f t="shared" si="164"/>
        <v>0</v>
      </c>
      <c r="N332" s="10">
        <f t="shared" si="164"/>
        <v>52.099999999999994</v>
      </c>
      <c r="O332" s="10">
        <f t="shared" si="164"/>
        <v>52.099999999999994</v>
      </c>
      <c r="P332" s="10">
        <f t="shared" si="164"/>
        <v>0</v>
      </c>
      <c r="Q332" s="10">
        <f t="shared" si="164"/>
        <v>0</v>
      </c>
      <c r="R332" s="10">
        <f t="shared" si="164"/>
        <v>52.099999999999994</v>
      </c>
    </row>
    <row r="333" spans="1:18" ht="27.75" customHeight="1">
      <c r="A333" s="47" t="s">
        <v>173</v>
      </c>
      <c r="B333" s="30">
        <v>546</v>
      </c>
      <c r="C333" s="15" t="s">
        <v>120</v>
      </c>
      <c r="D333" s="15" t="s">
        <v>121</v>
      </c>
      <c r="E333" s="30" t="s">
        <v>239</v>
      </c>
      <c r="F333" s="15" t="s">
        <v>174</v>
      </c>
      <c r="G333" s="10">
        <f>H333+I333+J333</f>
        <v>36.4</v>
      </c>
      <c r="H333" s="10"/>
      <c r="I333" s="10"/>
      <c r="J333" s="10">
        <v>36.4</v>
      </c>
      <c r="K333" s="10">
        <f>L333+M333+N333</f>
        <v>36.4</v>
      </c>
      <c r="L333" s="10"/>
      <c r="M333" s="10"/>
      <c r="N333" s="10">
        <v>36.4</v>
      </c>
      <c r="O333" s="10">
        <f>P333+Q333+R333</f>
        <v>36.4</v>
      </c>
      <c r="P333" s="100"/>
      <c r="Q333" s="100"/>
      <c r="R333" s="100">
        <v>36.4</v>
      </c>
    </row>
    <row r="334" spans="1:18" ht="37.5">
      <c r="A334" s="47" t="s">
        <v>92</v>
      </c>
      <c r="B334" s="30">
        <v>546</v>
      </c>
      <c r="C334" s="15" t="s">
        <v>120</v>
      </c>
      <c r="D334" s="15" t="s">
        <v>121</v>
      </c>
      <c r="E334" s="30" t="s">
        <v>239</v>
      </c>
      <c r="F334" s="15" t="s">
        <v>177</v>
      </c>
      <c r="G334" s="10">
        <f>H334+I334+J334</f>
        <v>15.7</v>
      </c>
      <c r="H334" s="10"/>
      <c r="I334" s="10"/>
      <c r="J334" s="10">
        <v>15.7</v>
      </c>
      <c r="K334" s="10">
        <f>L334+M334+N334</f>
        <v>15.7</v>
      </c>
      <c r="L334" s="10"/>
      <c r="M334" s="10"/>
      <c r="N334" s="10">
        <v>15.7</v>
      </c>
      <c r="O334" s="10">
        <f>P334+Q334+R334</f>
        <v>15.7</v>
      </c>
      <c r="P334" s="100"/>
      <c r="Q334" s="100"/>
      <c r="R334" s="100">
        <v>15.7</v>
      </c>
    </row>
    <row r="335" spans="1:18" ht="37.5">
      <c r="A335" s="47" t="s">
        <v>393</v>
      </c>
      <c r="B335" s="30">
        <v>546</v>
      </c>
      <c r="C335" s="15" t="s">
        <v>120</v>
      </c>
      <c r="D335" s="15" t="s">
        <v>121</v>
      </c>
      <c r="E335" s="30" t="s">
        <v>240</v>
      </c>
      <c r="F335" s="15"/>
      <c r="G335" s="10">
        <f>G336+G337</f>
        <v>177.4</v>
      </c>
      <c r="H335" s="10">
        <f aca="true" t="shared" si="165" ref="H335:R335">H336+H337</f>
        <v>0</v>
      </c>
      <c r="I335" s="10">
        <f t="shared" si="165"/>
        <v>0</v>
      </c>
      <c r="J335" s="10">
        <f t="shared" si="165"/>
        <v>177.4</v>
      </c>
      <c r="K335" s="10">
        <f t="shared" si="165"/>
        <v>177.4</v>
      </c>
      <c r="L335" s="10">
        <f t="shared" si="165"/>
        <v>0</v>
      </c>
      <c r="M335" s="10">
        <f t="shared" si="165"/>
        <v>0</v>
      </c>
      <c r="N335" s="10">
        <f t="shared" si="165"/>
        <v>177.4</v>
      </c>
      <c r="O335" s="10">
        <f t="shared" si="165"/>
        <v>177.4</v>
      </c>
      <c r="P335" s="10">
        <f t="shared" si="165"/>
        <v>0</v>
      </c>
      <c r="Q335" s="10">
        <f t="shared" si="165"/>
        <v>0</v>
      </c>
      <c r="R335" s="10">
        <f t="shared" si="165"/>
        <v>177.4</v>
      </c>
    </row>
    <row r="336" spans="1:18" ht="22.5" customHeight="1">
      <c r="A336" s="47" t="s">
        <v>173</v>
      </c>
      <c r="B336" s="30">
        <v>546</v>
      </c>
      <c r="C336" s="15" t="s">
        <v>120</v>
      </c>
      <c r="D336" s="15" t="s">
        <v>121</v>
      </c>
      <c r="E336" s="30" t="s">
        <v>240</v>
      </c>
      <c r="F336" s="15" t="s">
        <v>174</v>
      </c>
      <c r="G336" s="10">
        <f>H336+I336+J336</f>
        <v>124.2</v>
      </c>
      <c r="H336" s="10"/>
      <c r="I336" s="10"/>
      <c r="J336" s="10">
        <v>124.2</v>
      </c>
      <c r="K336" s="10">
        <f>L336+M336+N336</f>
        <v>124.2</v>
      </c>
      <c r="L336" s="10"/>
      <c r="M336" s="10"/>
      <c r="N336" s="10">
        <v>124.2</v>
      </c>
      <c r="O336" s="10">
        <f>P336+Q336+R336</f>
        <v>124.2</v>
      </c>
      <c r="P336" s="100"/>
      <c r="Q336" s="100"/>
      <c r="R336" s="100">
        <v>124.2</v>
      </c>
    </row>
    <row r="337" spans="1:18" ht="37.5">
      <c r="A337" s="47" t="s">
        <v>92</v>
      </c>
      <c r="B337" s="30">
        <v>546</v>
      </c>
      <c r="C337" s="15" t="s">
        <v>120</v>
      </c>
      <c r="D337" s="15" t="s">
        <v>121</v>
      </c>
      <c r="E337" s="30" t="s">
        <v>240</v>
      </c>
      <c r="F337" s="15" t="s">
        <v>177</v>
      </c>
      <c r="G337" s="10">
        <f>H337+I336+J337</f>
        <v>53.2</v>
      </c>
      <c r="H337" s="10"/>
      <c r="I337" s="10"/>
      <c r="J337" s="10">
        <v>53.2</v>
      </c>
      <c r="K337" s="10">
        <f>L337+M337+N337</f>
        <v>53.2</v>
      </c>
      <c r="L337" s="10"/>
      <c r="M337" s="10"/>
      <c r="N337" s="10">
        <v>53.2</v>
      </c>
      <c r="O337" s="10">
        <f>P337+Q337+R337</f>
        <v>53.2</v>
      </c>
      <c r="P337" s="18"/>
      <c r="Q337" s="18"/>
      <c r="R337" s="18">
        <v>53.2</v>
      </c>
    </row>
    <row r="338" spans="1:18" ht="37.5">
      <c r="A338" s="47" t="s">
        <v>570</v>
      </c>
      <c r="B338" s="30">
        <v>546</v>
      </c>
      <c r="C338" s="15" t="s">
        <v>120</v>
      </c>
      <c r="D338" s="15" t="s">
        <v>121</v>
      </c>
      <c r="E338" s="30" t="s">
        <v>241</v>
      </c>
      <c r="F338" s="15"/>
      <c r="G338" s="10">
        <f>G339+G340</f>
        <v>250.8</v>
      </c>
      <c r="H338" s="10">
        <f aca="true" t="shared" si="166" ref="H338:R338">H339+H340</f>
        <v>0</v>
      </c>
      <c r="I338" s="10">
        <f t="shared" si="166"/>
        <v>0</v>
      </c>
      <c r="J338" s="10">
        <f t="shared" si="166"/>
        <v>250.8</v>
      </c>
      <c r="K338" s="10">
        <f t="shared" si="166"/>
        <v>250.8</v>
      </c>
      <c r="L338" s="10">
        <f t="shared" si="166"/>
        <v>0</v>
      </c>
      <c r="M338" s="10">
        <f t="shared" si="166"/>
        <v>0</v>
      </c>
      <c r="N338" s="10">
        <f t="shared" si="166"/>
        <v>250.8</v>
      </c>
      <c r="O338" s="10">
        <f t="shared" si="166"/>
        <v>250.8</v>
      </c>
      <c r="P338" s="10">
        <f t="shared" si="166"/>
        <v>0</v>
      </c>
      <c r="Q338" s="10">
        <f t="shared" si="166"/>
        <v>0</v>
      </c>
      <c r="R338" s="10">
        <f t="shared" si="166"/>
        <v>250.8</v>
      </c>
    </row>
    <row r="339" spans="1:18" ht="27.75" customHeight="1">
      <c r="A339" s="47" t="s">
        <v>173</v>
      </c>
      <c r="B339" s="30">
        <v>546</v>
      </c>
      <c r="C339" s="15" t="s">
        <v>120</v>
      </c>
      <c r="D339" s="15" t="s">
        <v>121</v>
      </c>
      <c r="E339" s="30" t="s">
        <v>241</v>
      </c>
      <c r="F339" s="15" t="s">
        <v>174</v>
      </c>
      <c r="G339" s="10">
        <f>H339+I339+J339</f>
        <v>175.5</v>
      </c>
      <c r="H339" s="10"/>
      <c r="I339" s="10"/>
      <c r="J339" s="10">
        <v>175.5</v>
      </c>
      <c r="K339" s="10">
        <f>L339+M339+N339</f>
        <v>175.5</v>
      </c>
      <c r="L339" s="10"/>
      <c r="M339" s="10"/>
      <c r="N339" s="10">
        <v>175.5</v>
      </c>
      <c r="O339" s="10">
        <f>P339+Q339+R339</f>
        <v>175.5</v>
      </c>
      <c r="P339" s="100"/>
      <c r="Q339" s="100"/>
      <c r="R339" s="100">
        <v>175.5</v>
      </c>
    </row>
    <row r="340" spans="1:18" ht="37.5">
      <c r="A340" s="47" t="s">
        <v>92</v>
      </c>
      <c r="B340" s="30">
        <v>546</v>
      </c>
      <c r="C340" s="15" t="s">
        <v>120</v>
      </c>
      <c r="D340" s="15" t="s">
        <v>121</v>
      </c>
      <c r="E340" s="30" t="s">
        <v>241</v>
      </c>
      <c r="F340" s="15" t="s">
        <v>177</v>
      </c>
      <c r="G340" s="10">
        <f>H340+I340+J340</f>
        <v>75.3</v>
      </c>
      <c r="H340" s="10"/>
      <c r="I340" s="10"/>
      <c r="J340" s="10">
        <v>75.3</v>
      </c>
      <c r="K340" s="10">
        <f>L340+M340+N340</f>
        <v>75.3</v>
      </c>
      <c r="L340" s="10"/>
      <c r="M340" s="10"/>
      <c r="N340" s="10">
        <v>75.3</v>
      </c>
      <c r="O340" s="10">
        <f>P340+Q340+R340</f>
        <v>75.3</v>
      </c>
      <c r="P340" s="100"/>
      <c r="Q340" s="100"/>
      <c r="R340" s="100">
        <v>75.3</v>
      </c>
    </row>
    <row r="341" spans="1:18" ht="56.25">
      <c r="A341" s="47" t="s">
        <v>402</v>
      </c>
      <c r="B341" s="30">
        <v>546</v>
      </c>
      <c r="C341" s="15" t="s">
        <v>120</v>
      </c>
      <c r="D341" s="15" t="s">
        <v>121</v>
      </c>
      <c r="E341" s="30" t="s">
        <v>346</v>
      </c>
      <c r="F341" s="15"/>
      <c r="G341" s="10">
        <f>G342</f>
        <v>8</v>
      </c>
      <c r="H341" s="10">
        <f aca="true" t="shared" si="167" ref="H341:R341">H342</f>
        <v>0</v>
      </c>
      <c r="I341" s="10">
        <f t="shared" si="167"/>
        <v>0</v>
      </c>
      <c r="J341" s="10">
        <f t="shared" si="167"/>
        <v>8</v>
      </c>
      <c r="K341" s="10">
        <f t="shared" si="167"/>
        <v>8</v>
      </c>
      <c r="L341" s="10">
        <f t="shared" si="167"/>
        <v>0</v>
      </c>
      <c r="M341" s="10">
        <f t="shared" si="167"/>
        <v>0</v>
      </c>
      <c r="N341" s="10">
        <f t="shared" si="167"/>
        <v>8</v>
      </c>
      <c r="O341" s="10">
        <f t="shared" si="167"/>
        <v>8</v>
      </c>
      <c r="P341" s="10">
        <f t="shared" si="167"/>
        <v>0</v>
      </c>
      <c r="Q341" s="10">
        <f t="shared" si="167"/>
        <v>0</v>
      </c>
      <c r="R341" s="10">
        <f t="shared" si="167"/>
        <v>8</v>
      </c>
    </row>
    <row r="342" spans="1:18" ht="37.5">
      <c r="A342" s="47" t="s">
        <v>92</v>
      </c>
      <c r="B342" s="30">
        <v>546</v>
      </c>
      <c r="C342" s="15" t="s">
        <v>120</v>
      </c>
      <c r="D342" s="15" t="s">
        <v>121</v>
      </c>
      <c r="E342" s="30" t="s">
        <v>346</v>
      </c>
      <c r="F342" s="15" t="s">
        <v>177</v>
      </c>
      <c r="G342" s="10">
        <f>H342+I341+J342</f>
        <v>8</v>
      </c>
      <c r="H342" s="10"/>
      <c r="I342" s="10"/>
      <c r="J342" s="10">
        <v>8</v>
      </c>
      <c r="K342" s="10">
        <f>L342+M342+N342</f>
        <v>8</v>
      </c>
      <c r="L342" s="10"/>
      <c r="M342" s="10"/>
      <c r="N342" s="10">
        <v>8</v>
      </c>
      <c r="O342" s="10">
        <f>P342+Q342+R342</f>
        <v>8</v>
      </c>
      <c r="P342" s="18"/>
      <c r="Q342" s="18"/>
      <c r="R342" s="18">
        <v>8</v>
      </c>
    </row>
    <row r="343" spans="1:18" ht="37.5">
      <c r="A343" s="47" t="s">
        <v>233</v>
      </c>
      <c r="B343" s="30">
        <v>546</v>
      </c>
      <c r="C343" s="15" t="s">
        <v>120</v>
      </c>
      <c r="D343" s="15" t="s">
        <v>121</v>
      </c>
      <c r="E343" s="30" t="s">
        <v>66</v>
      </c>
      <c r="F343" s="15"/>
      <c r="G343" s="10">
        <f>G344</f>
        <v>225</v>
      </c>
      <c r="H343" s="10">
        <f aca="true" t="shared" si="168" ref="H343:R344">H344</f>
        <v>0</v>
      </c>
      <c r="I343" s="10">
        <f t="shared" si="168"/>
        <v>225</v>
      </c>
      <c r="J343" s="10">
        <f t="shared" si="168"/>
        <v>0</v>
      </c>
      <c r="K343" s="10">
        <f t="shared" si="168"/>
        <v>225</v>
      </c>
      <c r="L343" s="10">
        <f t="shared" si="168"/>
        <v>0</v>
      </c>
      <c r="M343" s="10">
        <f t="shared" si="168"/>
        <v>225</v>
      </c>
      <c r="N343" s="10">
        <f t="shared" si="168"/>
        <v>0</v>
      </c>
      <c r="O343" s="10">
        <f t="shared" si="168"/>
        <v>225</v>
      </c>
      <c r="P343" s="10">
        <f t="shared" si="168"/>
        <v>0</v>
      </c>
      <c r="Q343" s="10">
        <f t="shared" si="168"/>
        <v>225</v>
      </c>
      <c r="R343" s="10">
        <f t="shared" si="168"/>
        <v>0</v>
      </c>
    </row>
    <row r="344" spans="1:18" ht="118.5" customHeight="1">
      <c r="A344" s="47" t="s">
        <v>649</v>
      </c>
      <c r="B344" s="30">
        <v>546</v>
      </c>
      <c r="C344" s="15" t="s">
        <v>120</v>
      </c>
      <c r="D344" s="15" t="s">
        <v>121</v>
      </c>
      <c r="E344" s="30" t="s">
        <v>69</v>
      </c>
      <c r="F344" s="15"/>
      <c r="G344" s="10">
        <f>G345</f>
        <v>225</v>
      </c>
      <c r="H344" s="10">
        <f t="shared" si="168"/>
        <v>0</v>
      </c>
      <c r="I344" s="10">
        <f t="shared" si="168"/>
        <v>225</v>
      </c>
      <c r="J344" s="10">
        <f t="shared" si="168"/>
        <v>0</v>
      </c>
      <c r="K344" s="10">
        <f t="shared" si="168"/>
        <v>225</v>
      </c>
      <c r="L344" s="10">
        <f t="shared" si="168"/>
        <v>0</v>
      </c>
      <c r="M344" s="10">
        <f t="shared" si="168"/>
        <v>225</v>
      </c>
      <c r="N344" s="10">
        <f t="shared" si="168"/>
        <v>0</v>
      </c>
      <c r="O344" s="10">
        <f t="shared" si="168"/>
        <v>225</v>
      </c>
      <c r="P344" s="10">
        <f t="shared" si="168"/>
        <v>0</v>
      </c>
      <c r="Q344" s="10">
        <f t="shared" si="168"/>
        <v>225</v>
      </c>
      <c r="R344" s="10">
        <f t="shared" si="168"/>
        <v>0</v>
      </c>
    </row>
    <row r="345" spans="1:18" ht="18.75">
      <c r="A345" s="47" t="s">
        <v>227</v>
      </c>
      <c r="B345" s="30">
        <v>546</v>
      </c>
      <c r="C345" s="15" t="s">
        <v>120</v>
      </c>
      <c r="D345" s="15" t="s">
        <v>121</v>
      </c>
      <c r="E345" s="30" t="s">
        <v>69</v>
      </c>
      <c r="F345" s="15" t="s">
        <v>226</v>
      </c>
      <c r="G345" s="10">
        <f>H345+I345+J345</f>
        <v>225</v>
      </c>
      <c r="H345" s="10"/>
      <c r="I345" s="10">
        <v>225</v>
      </c>
      <c r="J345" s="10"/>
      <c r="K345" s="10">
        <f>L345+M345+N345</f>
        <v>225</v>
      </c>
      <c r="L345" s="10"/>
      <c r="M345" s="10">
        <v>225</v>
      </c>
      <c r="N345" s="10"/>
      <c r="O345" s="10">
        <f>P345+Q345+R345</f>
        <v>225</v>
      </c>
      <c r="P345" s="10"/>
      <c r="Q345" s="10">
        <v>225</v>
      </c>
      <c r="R345" s="100"/>
    </row>
    <row r="346" spans="1:18" ht="18.75">
      <c r="A346" s="47" t="s">
        <v>210</v>
      </c>
      <c r="B346" s="30">
        <v>546</v>
      </c>
      <c r="C346" s="15" t="s">
        <v>120</v>
      </c>
      <c r="D346" s="15" t="s">
        <v>121</v>
      </c>
      <c r="E346" s="44" t="s">
        <v>242</v>
      </c>
      <c r="F346" s="15"/>
      <c r="G346" s="10">
        <f>G347+G351</f>
        <v>26363.9</v>
      </c>
      <c r="H346" s="10">
        <f aca="true" t="shared" si="169" ref="H346:R346">H347+H351</f>
        <v>0</v>
      </c>
      <c r="I346" s="10">
        <f t="shared" si="169"/>
        <v>26363.9</v>
      </c>
      <c r="J346" s="10">
        <f t="shared" si="169"/>
        <v>0</v>
      </c>
      <c r="K346" s="10">
        <f t="shared" si="169"/>
        <v>26363.9</v>
      </c>
      <c r="L346" s="10">
        <f t="shared" si="169"/>
        <v>0</v>
      </c>
      <c r="M346" s="10">
        <f t="shared" si="169"/>
        <v>26363.9</v>
      </c>
      <c r="N346" s="10">
        <f t="shared" si="169"/>
        <v>0</v>
      </c>
      <c r="O346" s="10">
        <f t="shared" si="169"/>
        <v>26363.9</v>
      </c>
      <c r="P346" s="10">
        <f t="shared" si="169"/>
        <v>0</v>
      </c>
      <c r="Q346" s="10">
        <f t="shared" si="169"/>
        <v>26363.9</v>
      </c>
      <c r="R346" s="10">
        <f t="shared" si="169"/>
        <v>0</v>
      </c>
    </row>
    <row r="347" spans="1:18" ht="18.75">
      <c r="A347" s="47" t="s">
        <v>189</v>
      </c>
      <c r="B347" s="30">
        <v>546</v>
      </c>
      <c r="C347" s="15" t="s">
        <v>120</v>
      </c>
      <c r="D347" s="15" t="s">
        <v>121</v>
      </c>
      <c r="E347" s="30" t="s">
        <v>243</v>
      </c>
      <c r="F347" s="15"/>
      <c r="G347" s="10">
        <f>G348+G349+G350</f>
        <v>21296.7</v>
      </c>
      <c r="H347" s="10">
        <f aca="true" t="shared" si="170" ref="H347:R347">H348+H349+H350</f>
        <v>0</v>
      </c>
      <c r="I347" s="10">
        <f t="shared" si="170"/>
        <v>21296.7</v>
      </c>
      <c r="J347" s="10">
        <f t="shared" si="170"/>
        <v>0</v>
      </c>
      <c r="K347" s="10">
        <f t="shared" si="170"/>
        <v>21296.7</v>
      </c>
      <c r="L347" s="10">
        <f t="shared" si="170"/>
        <v>0</v>
      </c>
      <c r="M347" s="10">
        <f t="shared" si="170"/>
        <v>21296.7</v>
      </c>
      <c r="N347" s="10">
        <f t="shared" si="170"/>
        <v>0</v>
      </c>
      <c r="O347" s="10">
        <f t="shared" si="170"/>
        <v>21296.7</v>
      </c>
      <c r="P347" s="10">
        <f t="shared" si="170"/>
        <v>0</v>
      </c>
      <c r="Q347" s="10">
        <f t="shared" si="170"/>
        <v>21296.7</v>
      </c>
      <c r="R347" s="10">
        <f t="shared" si="170"/>
        <v>0</v>
      </c>
    </row>
    <row r="348" spans="1:18" ht="25.5" customHeight="1">
      <c r="A348" s="47" t="s">
        <v>173</v>
      </c>
      <c r="B348" s="30">
        <v>546</v>
      </c>
      <c r="C348" s="15" t="s">
        <v>120</v>
      </c>
      <c r="D348" s="15" t="s">
        <v>121</v>
      </c>
      <c r="E348" s="30" t="s">
        <v>243</v>
      </c>
      <c r="F348" s="15" t="s">
        <v>174</v>
      </c>
      <c r="G348" s="10">
        <f>I348+J348</f>
        <v>17164.7</v>
      </c>
      <c r="H348" s="10"/>
      <c r="I348" s="10">
        <v>17164.7</v>
      </c>
      <c r="J348" s="10"/>
      <c r="K348" s="10">
        <f>M348+N348</f>
        <v>17164.7</v>
      </c>
      <c r="L348" s="10"/>
      <c r="M348" s="10">
        <v>17164.7</v>
      </c>
      <c r="N348" s="10"/>
      <c r="O348" s="10">
        <f>Q348+R348</f>
        <v>17164.7</v>
      </c>
      <c r="P348" s="100"/>
      <c r="Q348" s="10">
        <v>17164.7</v>
      </c>
      <c r="R348" s="100"/>
    </row>
    <row r="349" spans="1:18" ht="37.5">
      <c r="A349" s="47" t="s">
        <v>92</v>
      </c>
      <c r="B349" s="30">
        <v>546</v>
      </c>
      <c r="C349" s="15" t="s">
        <v>120</v>
      </c>
      <c r="D349" s="15" t="s">
        <v>121</v>
      </c>
      <c r="E349" s="30" t="s">
        <v>243</v>
      </c>
      <c r="F349" s="15" t="s">
        <v>177</v>
      </c>
      <c r="G349" s="10">
        <f>I349+J349</f>
        <v>4032</v>
      </c>
      <c r="H349" s="10"/>
      <c r="I349" s="10">
        <v>4032</v>
      </c>
      <c r="J349" s="10"/>
      <c r="K349" s="10">
        <f>M349+N349</f>
        <v>4032</v>
      </c>
      <c r="L349" s="10"/>
      <c r="M349" s="10">
        <v>4032</v>
      </c>
      <c r="N349" s="10"/>
      <c r="O349" s="10">
        <f>Q349+R349</f>
        <v>4032</v>
      </c>
      <c r="P349" s="100"/>
      <c r="Q349" s="10">
        <v>4032</v>
      </c>
      <c r="R349" s="100"/>
    </row>
    <row r="350" spans="1:18" ht="18.75">
      <c r="A350" s="47" t="s">
        <v>175</v>
      </c>
      <c r="B350" s="30">
        <v>546</v>
      </c>
      <c r="C350" s="15" t="s">
        <v>120</v>
      </c>
      <c r="D350" s="15" t="s">
        <v>121</v>
      </c>
      <c r="E350" s="30" t="s">
        <v>243</v>
      </c>
      <c r="F350" s="15" t="s">
        <v>178</v>
      </c>
      <c r="G350" s="10">
        <f>I350+J350</f>
        <v>100</v>
      </c>
      <c r="H350" s="10"/>
      <c r="I350" s="10">
        <v>100</v>
      </c>
      <c r="J350" s="10"/>
      <c r="K350" s="10">
        <f>M350+N350</f>
        <v>100</v>
      </c>
      <c r="L350" s="10"/>
      <c r="M350" s="10">
        <v>100</v>
      </c>
      <c r="N350" s="10"/>
      <c r="O350" s="10">
        <f>Q350+R350</f>
        <v>100</v>
      </c>
      <c r="P350" s="100"/>
      <c r="Q350" s="10">
        <v>100</v>
      </c>
      <c r="R350" s="100"/>
    </row>
    <row r="351" spans="1:18" ht="56.25">
      <c r="A351" s="49" t="s">
        <v>460</v>
      </c>
      <c r="B351" s="30">
        <v>546</v>
      </c>
      <c r="C351" s="15" t="s">
        <v>120</v>
      </c>
      <c r="D351" s="15" t="s">
        <v>121</v>
      </c>
      <c r="E351" s="30" t="s">
        <v>473</v>
      </c>
      <c r="F351" s="15"/>
      <c r="G351" s="10">
        <f>G352</f>
        <v>5067.2</v>
      </c>
      <c r="H351" s="10">
        <f aca="true" t="shared" si="171" ref="H351:R351">H352</f>
        <v>0</v>
      </c>
      <c r="I351" s="10">
        <f t="shared" si="171"/>
        <v>5067.2</v>
      </c>
      <c r="J351" s="10">
        <f t="shared" si="171"/>
        <v>0</v>
      </c>
      <c r="K351" s="10">
        <f t="shared" si="171"/>
        <v>5067.2</v>
      </c>
      <c r="L351" s="10">
        <f t="shared" si="171"/>
        <v>0</v>
      </c>
      <c r="M351" s="10">
        <f t="shared" si="171"/>
        <v>5067.2</v>
      </c>
      <c r="N351" s="10">
        <f t="shared" si="171"/>
        <v>0</v>
      </c>
      <c r="O351" s="10">
        <f t="shared" si="171"/>
        <v>5067.2</v>
      </c>
      <c r="P351" s="10">
        <f t="shared" si="171"/>
        <v>0</v>
      </c>
      <c r="Q351" s="10">
        <f t="shared" si="171"/>
        <v>5067.2</v>
      </c>
      <c r="R351" s="10">
        <f t="shared" si="171"/>
        <v>0</v>
      </c>
    </row>
    <row r="352" spans="1:18" ht="25.5" customHeight="1">
      <c r="A352" s="47" t="s">
        <v>173</v>
      </c>
      <c r="B352" s="30">
        <v>546</v>
      </c>
      <c r="C352" s="15" t="s">
        <v>120</v>
      </c>
      <c r="D352" s="15" t="s">
        <v>121</v>
      </c>
      <c r="E352" s="30" t="s">
        <v>473</v>
      </c>
      <c r="F352" s="15" t="s">
        <v>174</v>
      </c>
      <c r="G352" s="10">
        <f>I352+J352</f>
        <v>5067.2</v>
      </c>
      <c r="H352" s="10"/>
      <c r="I352" s="10">
        <v>5067.2</v>
      </c>
      <c r="J352" s="10"/>
      <c r="K352" s="10">
        <f>M352+N352</f>
        <v>5067.2</v>
      </c>
      <c r="L352" s="10"/>
      <c r="M352" s="10">
        <v>5067.2</v>
      </c>
      <c r="N352" s="10"/>
      <c r="O352" s="10">
        <f>Q352+R352</f>
        <v>5067.2</v>
      </c>
      <c r="P352" s="100"/>
      <c r="Q352" s="100">
        <v>5067.2</v>
      </c>
      <c r="R352" s="100"/>
    </row>
    <row r="353" spans="1:18" ht="18.75">
      <c r="A353" s="47" t="s">
        <v>166</v>
      </c>
      <c r="B353" s="30">
        <v>546</v>
      </c>
      <c r="C353" s="15" t="s">
        <v>120</v>
      </c>
      <c r="D353" s="15" t="s">
        <v>128</v>
      </c>
      <c r="E353" s="30"/>
      <c r="F353" s="15"/>
      <c r="G353" s="10">
        <f>G354</f>
        <v>9.6</v>
      </c>
      <c r="H353" s="10">
        <f aca="true" t="shared" si="172" ref="H353:R355">H354</f>
        <v>9.6</v>
      </c>
      <c r="I353" s="10">
        <f>I354</f>
        <v>0</v>
      </c>
      <c r="J353" s="10">
        <f t="shared" si="172"/>
        <v>0</v>
      </c>
      <c r="K353" s="10">
        <f t="shared" si="172"/>
        <v>28.4</v>
      </c>
      <c r="L353" s="10">
        <f t="shared" si="172"/>
        <v>28.4</v>
      </c>
      <c r="M353" s="10">
        <f t="shared" si="172"/>
        <v>0</v>
      </c>
      <c r="N353" s="10">
        <f t="shared" si="172"/>
        <v>0</v>
      </c>
      <c r="O353" s="10">
        <f t="shared" si="172"/>
        <v>3.9</v>
      </c>
      <c r="P353" s="10">
        <f t="shared" si="172"/>
        <v>3.9</v>
      </c>
      <c r="Q353" s="10">
        <f t="shared" si="172"/>
        <v>0</v>
      </c>
      <c r="R353" s="10">
        <f t="shared" si="172"/>
        <v>0</v>
      </c>
    </row>
    <row r="354" spans="1:18" ht="18.75">
      <c r="A354" s="47" t="s">
        <v>215</v>
      </c>
      <c r="B354" s="30">
        <v>546</v>
      </c>
      <c r="C354" s="15" t="s">
        <v>120</v>
      </c>
      <c r="D354" s="15" t="s">
        <v>128</v>
      </c>
      <c r="E354" s="30" t="s">
        <v>236</v>
      </c>
      <c r="F354" s="15"/>
      <c r="G354" s="10">
        <f>G355</f>
        <v>9.6</v>
      </c>
      <c r="H354" s="10">
        <f t="shared" si="172"/>
        <v>9.6</v>
      </c>
      <c r="I354" s="10">
        <f>I355</f>
        <v>0</v>
      </c>
      <c r="J354" s="10">
        <f t="shared" si="172"/>
        <v>0</v>
      </c>
      <c r="K354" s="10">
        <f t="shared" si="172"/>
        <v>28.4</v>
      </c>
      <c r="L354" s="10">
        <f t="shared" si="172"/>
        <v>28.4</v>
      </c>
      <c r="M354" s="10">
        <f t="shared" si="172"/>
        <v>0</v>
      </c>
      <c r="N354" s="10">
        <f t="shared" si="172"/>
        <v>0</v>
      </c>
      <c r="O354" s="10">
        <f t="shared" si="172"/>
        <v>3.9</v>
      </c>
      <c r="P354" s="10">
        <f t="shared" si="172"/>
        <v>3.9</v>
      </c>
      <c r="Q354" s="10">
        <f t="shared" si="172"/>
        <v>0</v>
      </c>
      <c r="R354" s="10">
        <f t="shared" si="172"/>
        <v>0</v>
      </c>
    </row>
    <row r="355" spans="1:18" ht="56.25">
      <c r="A355" s="47" t="s">
        <v>94</v>
      </c>
      <c r="B355" s="30">
        <v>546</v>
      </c>
      <c r="C355" s="15" t="s">
        <v>120</v>
      </c>
      <c r="D355" s="15" t="s">
        <v>128</v>
      </c>
      <c r="E355" s="30" t="s">
        <v>245</v>
      </c>
      <c r="F355" s="15"/>
      <c r="G355" s="10">
        <f>G356</f>
        <v>9.6</v>
      </c>
      <c r="H355" s="10">
        <f t="shared" si="172"/>
        <v>9.6</v>
      </c>
      <c r="I355" s="10">
        <f>I356</f>
        <v>0</v>
      </c>
      <c r="J355" s="10">
        <f t="shared" si="172"/>
        <v>0</v>
      </c>
      <c r="K355" s="10">
        <f t="shared" si="172"/>
        <v>28.4</v>
      </c>
      <c r="L355" s="10">
        <f t="shared" si="172"/>
        <v>28.4</v>
      </c>
      <c r="M355" s="10">
        <f t="shared" si="172"/>
        <v>0</v>
      </c>
      <c r="N355" s="10">
        <f t="shared" si="172"/>
        <v>0</v>
      </c>
      <c r="O355" s="10">
        <f t="shared" si="172"/>
        <v>3.9</v>
      </c>
      <c r="P355" s="10">
        <f t="shared" si="172"/>
        <v>3.9</v>
      </c>
      <c r="Q355" s="10">
        <f t="shared" si="172"/>
        <v>0</v>
      </c>
      <c r="R355" s="10">
        <f t="shared" si="172"/>
        <v>0</v>
      </c>
    </row>
    <row r="356" spans="1:18" ht="37.5">
      <c r="A356" s="47" t="s">
        <v>92</v>
      </c>
      <c r="B356" s="30">
        <v>546</v>
      </c>
      <c r="C356" s="15" t="s">
        <v>120</v>
      </c>
      <c r="D356" s="15" t="s">
        <v>128</v>
      </c>
      <c r="E356" s="30" t="s">
        <v>245</v>
      </c>
      <c r="F356" s="15" t="s">
        <v>177</v>
      </c>
      <c r="G356" s="10">
        <f>H356+I355+J356</f>
        <v>9.6</v>
      </c>
      <c r="H356" s="10">
        <v>9.6</v>
      </c>
      <c r="I356" s="10"/>
      <c r="J356" s="10"/>
      <c r="K356" s="10">
        <f>L356+M356+N356</f>
        <v>28.4</v>
      </c>
      <c r="L356" s="10">
        <v>28.4</v>
      </c>
      <c r="M356" s="10"/>
      <c r="N356" s="10"/>
      <c r="O356" s="10">
        <f>P356+Q356+R356</f>
        <v>3.9</v>
      </c>
      <c r="P356" s="18">
        <v>3.9</v>
      </c>
      <c r="Q356" s="18"/>
      <c r="R356" s="18"/>
    </row>
    <row r="357" spans="1:18" ht="18.75">
      <c r="A357" s="47" t="s">
        <v>122</v>
      </c>
      <c r="B357" s="30">
        <v>546</v>
      </c>
      <c r="C357" s="15" t="s">
        <v>120</v>
      </c>
      <c r="D357" s="15" t="s">
        <v>142</v>
      </c>
      <c r="E357" s="30"/>
      <c r="F357" s="15"/>
      <c r="G357" s="10">
        <f>G358</f>
        <v>6000</v>
      </c>
      <c r="H357" s="10">
        <f aca="true" t="shared" si="173" ref="H357:R359">H358</f>
        <v>0</v>
      </c>
      <c r="I357" s="10">
        <f t="shared" si="173"/>
        <v>6000</v>
      </c>
      <c r="J357" s="10">
        <f t="shared" si="173"/>
        <v>0</v>
      </c>
      <c r="K357" s="10">
        <f t="shared" si="173"/>
        <v>5000</v>
      </c>
      <c r="L357" s="10">
        <f t="shared" si="173"/>
        <v>0</v>
      </c>
      <c r="M357" s="10">
        <f t="shared" si="173"/>
        <v>5000</v>
      </c>
      <c r="N357" s="10">
        <f t="shared" si="173"/>
        <v>0</v>
      </c>
      <c r="O357" s="10">
        <f t="shared" si="173"/>
        <v>5000</v>
      </c>
      <c r="P357" s="10">
        <f t="shared" si="173"/>
        <v>0</v>
      </c>
      <c r="Q357" s="10">
        <f t="shared" si="173"/>
        <v>5000</v>
      </c>
      <c r="R357" s="10">
        <f t="shared" si="173"/>
        <v>0</v>
      </c>
    </row>
    <row r="358" spans="1:18" ht="18.75">
      <c r="A358" s="47" t="s">
        <v>340</v>
      </c>
      <c r="B358" s="30">
        <v>546</v>
      </c>
      <c r="C358" s="15" t="s">
        <v>120</v>
      </c>
      <c r="D358" s="15" t="s">
        <v>142</v>
      </c>
      <c r="E358" s="30" t="s">
        <v>246</v>
      </c>
      <c r="F358" s="15"/>
      <c r="G358" s="10">
        <f>G359</f>
        <v>6000</v>
      </c>
      <c r="H358" s="10">
        <f t="shared" si="173"/>
        <v>0</v>
      </c>
      <c r="I358" s="10">
        <f t="shared" si="173"/>
        <v>6000</v>
      </c>
      <c r="J358" s="10">
        <f t="shared" si="173"/>
        <v>0</v>
      </c>
      <c r="K358" s="10">
        <f t="shared" si="173"/>
        <v>5000</v>
      </c>
      <c r="L358" s="10">
        <f t="shared" si="173"/>
        <v>0</v>
      </c>
      <c r="M358" s="10">
        <f t="shared" si="173"/>
        <v>5000</v>
      </c>
      <c r="N358" s="10">
        <f t="shared" si="173"/>
        <v>0</v>
      </c>
      <c r="O358" s="10">
        <f t="shared" si="173"/>
        <v>5000</v>
      </c>
      <c r="P358" s="10">
        <f t="shared" si="173"/>
        <v>0</v>
      </c>
      <c r="Q358" s="10">
        <f t="shared" si="173"/>
        <v>5000</v>
      </c>
      <c r="R358" s="10">
        <f t="shared" si="173"/>
        <v>0</v>
      </c>
    </row>
    <row r="359" spans="1:18" ht="18.75">
      <c r="A359" s="47" t="s">
        <v>147</v>
      </c>
      <c r="B359" s="30">
        <v>546</v>
      </c>
      <c r="C359" s="15" t="s">
        <v>120</v>
      </c>
      <c r="D359" s="15" t="s">
        <v>142</v>
      </c>
      <c r="E359" s="30" t="s">
        <v>247</v>
      </c>
      <c r="F359" s="15"/>
      <c r="G359" s="10">
        <f>G360</f>
        <v>6000</v>
      </c>
      <c r="H359" s="10">
        <f t="shared" si="173"/>
        <v>0</v>
      </c>
      <c r="I359" s="10">
        <f t="shared" si="173"/>
        <v>6000</v>
      </c>
      <c r="J359" s="10">
        <f t="shared" si="173"/>
        <v>0</v>
      </c>
      <c r="K359" s="10">
        <f t="shared" si="173"/>
        <v>5000</v>
      </c>
      <c r="L359" s="10">
        <f t="shared" si="173"/>
        <v>0</v>
      </c>
      <c r="M359" s="10">
        <f t="shared" si="173"/>
        <v>5000</v>
      </c>
      <c r="N359" s="10">
        <f t="shared" si="173"/>
        <v>0</v>
      </c>
      <c r="O359" s="10">
        <f t="shared" si="173"/>
        <v>5000</v>
      </c>
      <c r="P359" s="10">
        <f t="shared" si="173"/>
        <v>0</v>
      </c>
      <c r="Q359" s="10">
        <f t="shared" si="173"/>
        <v>5000</v>
      </c>
      <c r="R359" s="10">
        <f t="shared" si="173"/>
        <v>0</v>
      </c>
    </row>
    <row r="360" spans="1:18" ht="18.75">
      <c r="A360" s="47" t="s">
        <v>183</v>
      </c>
      <c r="B360" s="30">
        <v>546</v>
      </c>
      <c r="C360" s="15" t="s">
        <v>120</v>
      </c>
      <c r="D360" s="15" t="s">
        <v>142</v>
      </c>
      <c r="E360" s="30" t="s">
        <v>247</v>
      </c>
      <c r="F360" s="15" t="s">
        <v>182</v>
      </c>
      <c r="G360" s="10">
        <f>H360+I360+J360</f>
        <v>6000</v>
      </c>
      <c r="H360" s="10"/>
      <c r="I360" s="10">
        <v>6000</v>
      </c>
      <c r="J360" s="10"/>
      <c r="K360" s="10">
        <f>L360+M360+N360</f>
        <v>5000</v>
      </c>
      <c r="L360" s="10"/>
      <c r="M360" s="10">
        <v>5000</v>
      </c>
      <c r="N360" s="10"/>
      <c r="O360" s="10">
        <f>P360+Q360+R360</f>
        <v>5000</v>
      </c>
      <c r="P360" s="100"/>
      <c r="Q360" s="100">
        <v>5000</v>
      </c>
      <c r="R360" s="100"/>
    </row>
    <row r="361" spans="1:18" ht="18.75">
      <c r="A361" s="47" t="s">
        <v>143</v>
      </c>
      <c r="B361" s="30">
        <v>546</v>
      </c>
      <c r="C361" s="15" t="s">
        <v>120</v>
      </c>
      <c r="D361" s="15" t="s">
        <v>157</v>
      </c>
      <c r="E361" s="30"/>
      <c r="F361" s="15"/>
      <c r="G361" s="10">
        <f aca="true" t="shared" si="174" ref="G361:R361">G362+G367+G375+G386+G390+G393</f>
        <v>27574.6</v>
      </c>
      <c r="H361" s="10">
        <f t="shared" si="174"/>
        <v>11435.3</v>
      </c>
      <c r="I361" s="10">
        <f t="shared" si="174"/>
        <v>14065.6</v>
      </c>
      <c r="J361" s="10">
        <f t="shared" si="174"/>
        <v>2073.7</v>
      </c>
      <c r="K361" s="10">
        <f t="shared" si="174"/>
        <v>21025.6</v>
      </c>
      <c r="L361" s="10">
        <f t="shared" si="174"/>
        <v>4951.8</v>
      </c>
      <c r="M361" s="10">
        <f t="shared" si="174"/>
        <v>14000.1</v>
      </c>
      <c r="N361" s="10">
        <f t="shared" si="174"/>
        <v>2073.7</v>
      </c>
      <c r="O361" s="10">
        <f t="shared" si="174"/>
        <v>21025.6</v>
      </c>
      <c r="P361" s="10">
        <f t="shared" si="174"/>
        <v>4951.8</v>
      </c>
      <c r="Q361" s="10">
        <f t="shared" si="174"/>
        <v>14000.1</v>
      </c>
      <c r="R361" s="10">
        <f t="shared" si="174"/>
        <v>2073.7</v>
      </c>
    </row>
    <row r="362" spans="1:18" ht="56.25">
      <c r="A362" s="47" t="s">
        <v>545</v>
      </c>
      <c r="B362" s="30">
        <v>546</v>
      </c>
      <c r="C362" s="15" t="s">
        <v>120</v>
      </c>
      <c r="D362" s="15" t="s">
        <v>157</v>
      </c>
      <c r="E362" s="30" t="s">
        <v>248</v>
      </c>
      <c r="F362" s="15"/>
      <c r="G362" s="10">
        <f>G363</f>
        <v>2.5</v>
      </c>
      <c r="H362" s="10">
        <f aca="true" t="shared" si="175" ref="H362:R365">H363</f>
        <v>0</v>
      </c>
      <c r="I362" s="10">
        <f t="shared" si="175"/>
        <v>2.5</v>
      </c>
      <c r="J362" s="10">
        <f t="shared" si="175"/>
        <v>0</v>
      </c>
      <c r="K362" s="10">
        <f t="shared" si="175"/>
        <v>2.5</v>
      </c>
      <c r="L362" s="10">
        <f t="shared" si="175"/>
        <v>0</v>
      </c>
      <c r="M362" s="10">
        <f t="shared" si="175"/>
        <v>2.5</v>
      </c>
      <c r="N362" s="10">
        <f t="shared" si="175"/>
        <v>0</v>
      </c>
      <c r="O362" s="10">
        <f t="shared" si="175"/>
        <v>2.5</v>
      </c>
      <c r="P362" s="10">
        <f t="shared" si="175"/>
        <v>0</v>
      </c>
      <c r="Q362" s="10">
        <f t="shared" si="175"/>
        <v>2.5</v>
      </c>
      <c r="R362" s="10">
        <f t="shared" si="175"/>
        <v>0</v>
      </c>
    </row>
    <row r="363" spans="1:18" ht="37.5">
      <c r="A363" s="47" t="s">
        <v>416</v>
      </c>
      <c r="B363" s="30">
        <v>546</v>
      </c>
      <c r="C363" s="15" t="s">
        <v>120</v>
      </c>
      <c r="D363" s="15" t="s">
        <v>157</v>
      </c>
      <c r="E363" s="30" t="s">
        <v>63</v>
      </c>
      <c r="F363" s="15"/>
      <c r="G363" s="10">
        <f>G364</f>
        <v>2.5</v>
      </c>
      <c r="H363" s="10">
        <f t="shared" si="175"/>
        <v>0</v>
      </c>
      <c r="I363" s="10">
        <f t="shared" si="175"/>
        <v>2.5</v>
      </c>
      <c r="J363" s="10">
        <f t="shared" si="175"/>
        <v>0</v>
      </c>
      <c r="K363" s="10">
        <f t="shared" si="175"/>
        <v>2.5</v>
      </c>
      <c r="L363" s="10">
        <f t="shared" si="175"/>
        <v>0</v>
      </c>
      <c r="M363" s="10">
        <f t="shared" si="175"/>
        <v>2.5</v>
      </c>
      <c r="N363" s="10">
        <f t="shared" si="175"/>
        <v>0</v>
      </c>
      <c r="O363" s="10">
        <f t="shared" si="175"/>
        <v>2.5</v>
      </c>
      <c r="P363" s="10">
        <f t="shared" si="175"/>
        <v>0</v>
      </c>
      <c r="Q363" s="10">
        <f t="shared" si="175"/>
        <v>2.5</v>
      </c>
      <c r="R363" s="10">
        <f t="shared" si="175"/>
        <v>0</v>
      </c>
    </row>
    <row r="364" spans="1:18" ht="60.75" customHeight="1">
      <c r="A364" s="47" t="s">
        <v>64</v>
      </c>
      <c r="B364" s="30">
        <v>546</v>
      </c>
      <c r="C364" s="15" t="s">
        <v>120</v>
      </c>
      <c r="D364" s="15" t="s">
        <v>157</v>
      </c>
      <c r="E364" s="30" t="s">
        <v>553</v>
      </c>
      <c r="F364" s="15"/>
      <c r="G364" s="10">
        <f>G365</f>
        <v>2.5</v>
      </c>
      <c r="H364" s="10">
        <f t="shared" si="175"/>
        <v>0</v>
      </c>
      <c r="I364" s="10">
        <f t="shared" si="175"/>
        <v>2.5</v>
      </c>
      <c r="J364" s="10">
        <f t="shared" si="175"/>
        <v>0</v>
      </c>
      <c r="K364" s="10">
        <f t="shared" si="175"/>
        <v>2.5</v>
      </c>
      <c r="L364" s="10">
        <f t="shared" si="175"/>
        <v>0</v>
      </c>
      <c r="M364" s="10">
        <f t="shared" si="175"/>
        <v>2.5</v>
      </c>
      <c r="N364" s="10">
        <f t="shared" si="175"/>
        <v>0</v>
      </c>
      <c r="O364" s="10">
        <f t="shared" si="175"/>
        <v>2.5</v>
      </c>
      <c r="P364" s="10">
        <f t="shared" si="175"/>
        <v>0</v>
      </c>
      <c r="Q364" s="10">
        <f t="shared" si="175"/>
        <v>2.5</v>
      </c>
      <c r="R364" s="10">
        <f t="shared" si="175"/>
        <v>0</v>
      </c>
    </row>
    <row r="365" spans="1:18" ht="18.75">
      <c r="A365" s="47" t="s">
        <v>212</v>
      </c>
      <c r="B365" s="30">
        <v>546</v>
      </c>
      <c r="C365" s="15" t="s">
        <v>120</v>
      </c>
      <c r="D365" s="15" t="s">
        <v>157</v>
      </c>
      <c r="E365" s="30" t="s">
        <v>554</v>
      </c>
      <c r="F365" s="15"/>
      <c r="G365" s="10">
        <f>G366</f>
        <v>2.5</v>
      </c>
      <c r="H365" s="10">
        <f t="shared" si="175"/>
        <v>0</v>
      </c>
      <c r="I365" s="10">
        <f t="shared" si="175"/>
        <v>2.5</v>
      </c>
      <c r="J365" s="10">
        <f t="shared" si="175"/>
        <v>0</v>
      </c>
      <c r="K365" s="10">
        <f t="shared" si="175"/>
        <v>2.5</v>
      </c>
      <c r="L365" s="10">
        <f t="shared" si="175"/>
        <v>0</v>
      </c>
      <c r="M365" s="10">
        <f t="shared" si="175"/>
        <v>2.5</v>
      </c>
      <c r="N365" s="10">
        <f t="shared" si="175"/>
        <v>0</v>
      </c>
      <c r="O365" s="10">
        <f t="shared" si="175"/>
        <v>2.5</v>
      </c>
      <c r="P365" s="10">
        <f t="shared" si="175"/>
        <v>0</v>
      </c>
      <c r="Q365" s="10">
        <f t="shared" si="175"/>
        <v>2.5</v>
      </c>
      <c r="R365" s="10">
        <f t="shared" si="175"/>
        <v>0</v>
      </c>
    </row>
    <row r="366" spans="1:18" ht="37.5">
      <c r="A366" s="47" t="s">
        <v>92</v>
      </c>
      <c r="B366" s="30">
        <v>546</v>
      </c>
      <c r="C366" s="15" t="s">
        <v>120</v>
      </c>
      <c r="D366" s="15" t="s">
        <v>157</v>
      </c>
      <c r="E366" s="30" t="s">
        <v>554</v>
      </c>
      <c r="F366" s="15" t="s">
        <v>177</v>
      </c>
      <c r="G366" s="10">
        <f>H366+I366+J366</f>
        <v>2.5</v>
      </c>
      <c r="H366" s="10"/>
      <c r="I366" s="10">
        <v>2.5</v>
      </c>
      <c r="J366" s="10"/>
      <c r="K366" s="10">
        <f>L366+M366+N366</f>
        <v>2.5</v>
      </c>
      <c r="L366" s="10"/>
      <c r="M366" s="10">
        <v>2.5</v>
      </c>
      <c r="N366" s="10"/>
      <c r="O366" s="10">
        <f>P366+Q366+R366</f>
        <v>2.5</v>
      </c>
      <c r="P366" s="100"/>
      <c r="Q366" s="100">
        <v>2.5</v>
      </c>
      <c r="R366" s="100"/>
    </row>
    <row r="367" spans="1:18" ht="37.5">
      <c r="A367" s="47" t="s">
        <v>508</v>
      </c>
      <c r="B367" s="30">
        <v>546</v>
      </c>
      <c r="C367" s="15" t="s">
        <v>120</v>
      </c>
      <c r="D367" s="15" t="s">
        <v>157</v>
      </c>
      <c r="E367" s="30" t="s">
        <v>249</v>
      </c>
      <c r="F367" s="30"/>
      <c r="G367" s="10">
        <f>G368</f>
        <v>90</v>
      </c>
      <c r="H367" s="10">
        <f aca="true" t="shared" si="176" ref="H367:R367">H368</f>
        <v>0</v>
      </c>
      <c r="I367" s="10">
        <f t="shared" si="176"/>
        <v>90</v>
      </c>
      <c r="J367" s="10">
        <f t="shared" si="176"/>
        <v>0</v>
      </c>
      <c r="K367" s="10">
        <f t="shared" si="176"/>
        <v>90</v>
      </c>
      <c r="L367" s="10">
        <f t="shared" si="176"/>
        <v>0</v>
      </c>
      <c r="M367" s="10">
        <f t="shared" si="176"/>
        <v>90</v>
      </c>
      <c r="N367" s="10">
        <f t="shared" si="176"/>
        <v>0</v>
      </c>
      <c r="O367" s="10">
        <f t="shared" si="176"/>
        <v>90</v>
      </c>
      <c r="P367" s="10">
        <f t="shared" si="176"/>
        <v>0</v>
      </c>
      <c r="Q367" s="10">
        <f t="shared" si="176"/>
        <v>90</v>
      </c>
      <c r="R367" s="10">
        <f t="shared" si="176"/>
        <v>0</v>
      </c>
    </row>
    <row r="368" spans="1:18" ht="56.25">
      <c r="A368" s="47" t="s">
        <v>509</v>
      </c>
      <c r="B368" s="30">
        <v>546</v>
      </c>
      <c r="C368" s="15" t="s">
        <v>120</v>
      </c>
      <c r="D368" s="15" t="s">
        <v>157</v>
      </c>
      <c r="E368" s="30" t="s">
        <v>313</v>
      </c>
      <c r="F368" s="30"/>
      <c r="G368" s="10">
        <f>G369+G372</f>
        <v>90</v>
      </c>
      <c r="H368" s="10">
        <f aca="true" t="shared" si="177" ref="H368:R368">H369+H372</f>
        <v>0</v>
      </c>
      <c r="I368" s="10">
        <f t="shared" si="177"/>
        <v>90</v>
      </c>
      <c r="J368" s="10">
        <f t="shared" si="177"/>
        <v>0</v>
      </c>
      <c r="K368" s="10">
        <f t="shared" si="177"/>
        <v>90</v>
      </c>
      <c r="L368" s="10">
        <f t="shared" si="177"/>
        <v>0</v>
      </c>
      <c r="M368" s="10">
        <f t="shared" si="177"/>
        <v>90</v>
      </c>
      <c r="N368" s="10">
        <f t="shared" si="177"/>
        <v>0</v>
      </c>
      <c r="O368" s="10">
        <f t="shared" si="177"/>
        <v>90</v>
      </c>
      <c r="P368" s="10">
        <f t="shared" si="177"/>
        <v>0</v>
      </c>
      <c r="Q368" s="10">
        <f t="shared" si="177"/>
        <v>90</v>
      </c>
      <c r="R368" s="10">
        <f t="shared" si="177"/>
        <v>0</v>
      </c>
    </row>
    <row r="369" spans="1:18" ht="37.5">
      <c r="A369" s="47" t="s">
        <v>32</v>
      </c>
      <c r="B369" s="30">
        <v>546</v>
      </c>
      <c r="C369" s="15" t="s">
        <v>120</v>
      </c>
      <c r="D369" s="15" t="s">
        <v>157</v>
      </c>
      <c r="E369" s="30" t="s">
        <v>316</v>
      </c>
      <c r="F369" s="30"/>
      <c r="G369" s="10">
        <f>G370</f>
        <v>10</v>
      </c>
      <c r="H369" s="10">
        <f aca="true" t="shared" si="178" ref="H369:R370">H370</f>
        <v>0</v>
      </c>
      <c r="I369" s="10">
        <f t="shared" si="178"/>
        <v>10</v>
      </c>
      <c r="J369" s="10">
        <f t="shared" si="178"/>
        <v>0</v>
      </c>
      <c r="K369" s="10">
        <f t="shared" si="178"/>
        <v>10</v>
      </c>
      <c r="L369" s="10">
        <f t="shared" si="178"/>
        <v>0</v>
      </c>
      <c r="M369" s="10">
        <f t="shared" si="178"/>
        <v>10</v>
      </c>
      <c r="N369" s="10">
        <f t="shared" si="178"/>
        <v>0</v>
      </c>
      <c r="O369" s="10">
        <f t="shared" si="178"/>
        <v>10</v>
      </c>
      <c r="P369" s="10">
        <f t="shared" si="178"/>
        <v>0</v>
      </c>
      <c r="Q369" s="10">
        <f t="shared" si="178"/>
        <v>10</v>
      </c>
      <c r="R369" s="10">
        <f t="shared" si="178"/>
        <v>0</v>
      </c>
    </row>
    <row r="370" spans="1:18" ht="51" customHeight="1">
      <c r="A370" s="47" t="s">
        <v>209</v>
      </c>
      <c r="B370" s="30">
        <v>546</v>
      </c>
      <c r="C370" s="15" t="s">
        <v>120</v>
      </c>
      <c r="D370" s="15" t="s">
        <v>157</v>
      </c>
      <c r="E370" s="30" t="s">
        <v>317</v>
      </c>
      <c r="F370" s="30"/>
      <c r="G370" s="10">
        <f>G371</f>
        <v>10</v>
      </c>
      <c r="H370" s="10">
        <f t="shared" si="178"/>
        <v>0</v>
      </c>
      <c r="I370" s="10">
        <f t="shared" si="178"/>
        <v>10</v>
      </c>
      <c r="J370" s="10">
        <f t="shared" si="178"/>
        <v>0</v>
      </c>
      <c r="K370" s="10">
        <f t="shared" si="178"/>
        <v>10</v>
      </c>
      <c r="L370" s="10">
        <f t="shared" si="178"/>
        <v>0</v>
      </c>
      <c r="M370" s="10">
        <f t="shared" si="178"/>
        <v>10</v>
      </c>
      <c r="N370" s="10">
        <f t="shared" si="178"/>
        <v>0</v>
      </c>
      <c r="O370" s="10">
        <f t="shared" si="178"/>
        <v>10</v>
      </c>
      <c r="P370" s="10">
        <f t="shared" si="178"/>
        <v>0</v>
      </c>
      <c r="Q370" s="10">
        <f t="shared" si="178"/>
        <v>10</v>
      </c>
      <c r="R370" s="10">
        <f t="shared" si="178"/>
        <v>0</v>
      </c>
    </row>
    <row r="371" spans="1:18" ht="37.5">
      <c r="A371" s="47" t="s">
        <v>92</v>
      </c>
      <c r="B371" s="30">
        <v>546</v>
      </c>
      <c r="C371" s="15" t="s">
        <v>120</v>
      </c>
      <c r="D371" s="15" t="s">
        <v>157</v>
      </c>
      <c r="E371" s="30" t="s">
        <v>317</v>
      </c>
      <c r="F371" s="30">
        <v>240</v>
      </c>
      <c r="G371" s="10">
        <f>H371+I371+J371</f>
        <v>10</v>
      </c>
      <c r="H371" s="10"/>
      <c r="I371" s="10">
        <v>10</v>
      </c>
      <c r="J371" s="10"/>
      <c r="K371" s="10">
        <f>L371+M371+N371</f>
        <v>10</v>
      </c>
      <c r="L371" s="10"/>
      <c r="M371" s="10">
        <v>10</v>
      </c>
      <c r="N371" s="10"/>
      <c r="O371" s="10">
        <f>P371+Q371+R371</f>
        <v>10</v>
      </c>
      <c r="P371" s="100"/>
      <c r="Q371" s="100">
        <v>10</v>
      </c>
      <c r="R371" s="100"/>
    </row>
    <row r="372" spans="1:18" ht="37.5">
      <c r="A372" s="47" t="s">
        <v>304</v>
      </c>
      <c r="B372" s="30">
        <v>546</v>
      </c>
      <c r="C372" s="15" t="s">
        <v>120</v>
      </c>
      <c r="D372" s="15" t="s">
        <v>157</v>
      </c>
      <c r="E372" s="30" t="s">
        <v>319</v>
      </c>
      <c r="F372" s="30"/>
      <c r="G372" s="10">
        <f>G373</f>
        <v>80</v>
      </c>
      <c r="H372" s="10">
        <f aca="true" t="shared" si="179" ref="H372:R373">H373</f>
        <v>0</v>
      </c>
      <c r="I372" s="10">
        <f t="shared" si="179"/>
        <v>80</v>
      </c>
      <c r="J372" s="10">
        <f t="shared" si="179"/>
        <v>0</v>
      </c>
      <c r="K372" s="10">
        <f t="shared" si="179"/>
        <v>80</v>
      </c>
      <c r="L372" s="10">
        <f t="shared" si="179"/>
        <v>0</v>
      </c>
      <c r="M372" s="10">
        <f t="shared" si="179"/>
        <v>80</v>
      </c>
      <c r="N372" s="10">
        <f t="shared" si="179"/>
        <v>0</v>
      </c>
      <c r="O372" s="10">
        <f t="shared" si="179"/>
        <v>80</v>
      </c>
      <c r="P372" s="10">
        <f t="shared" si="179"/>
        <v>0</v>
      </c>
      <c r="Q372" s="10">
        <f t="shared" si="179"/>
        <v>80</v>
      </c>
      <c r="R372" s="10">
        <f t="shared" si="179"/>
        <v>0</v>
      </c>
    </row>
    <row r="373" spans="1:18" ht="37.5">
      <c r="A373" s="47" t="s">
        <v>305</v>
      </c>
      <c r="B373" s="30">
        <v>546</v>
      </c>
      <c r="C373" s="15" t="s">
        <v>120</v>
      </c>
      <c r="D373" s="15" t="s">
        <v>157</v>
      </c>
      <c r="E373" s="30" t="s">
        <v>318</v>
      </c>
      <c r="F373" s="30"/>
      <c r="G373" s="10">
        <f>G374</f>
        <v>80</v>
      </c>
      <c r="H373" s="10">
        <f t="shared" si="179"/>
        <v>0</v>
      </c>
      <c r="I373" s="10">
        <f t="shared" si="179"/>
        <v>80</v>
      </c>
      <c r="J373" s="10">
        <f t="shared" si="179"/>
        <v>0</v>
      </c>
      <c r="K373" s="10">
        <f t="shared" si="179"/>
        <v>80</v>
      </c>
      <c r="L373" s="10">
        <f t="shared" si="179"/>
        <v>0</v>
      </c>
      <c r="M373" s="10">
        <f t="shared" si="179"/>
        <v>80</v>
      </c>
      <c r="N373" s="10">
        <f t="shared" si="179"/>
        <v>0</v>
      </c>
      <c r="O373" s="10">
        <f t="shared" si="179"/>
        <v>80</v>
      </c>
      <c r="P373" s="10">
        <f t="shared" si="179"/>
        <v>0</v>
      </c>
      <c r="Q373" s="10">
        <f t="shared" si="179"/>
        <v>80</v>
      </c>
      <c r="R373" s="10">
        <f t="shared" si="179"/>
        <v>0</v>
      </c>
    </row>
    <row r="374" spans="1:18" ht="37.5">
      <c r="A374" s="47" t="s">
        <v>92</v>
      </c>
      <c r="B374" s="30">
        <v>546</v>
      </c>
      <c r="C374" s="15" t="s">
        <v>120</v>
      </c>
      <c r="D374" s="15" t="s">
        <v>157</v>
      </c>
      <c r="E374" s="30" t="s">
        <v>318</v>
      </c>
      <c r="F374" s="30">
        <v>240</v>
      </c>
      <c r="G374" s="10">
        <f>H374+I374+J374</f>
        <v>80</v>
      </c>
      <c r="H374" s="10"/>
      <c r="I374" s="10">
        <v>80</v>
      </c>
      <c r="J374" s="10"/>
      <c r="K374" s="10">
        <f>L374+M374+N374</f>
        <v>80</v>
      </c>
      <c r="L374" s="10"/>
      <c r="M374" s="10">
        <v>80</v>
      </c>
      <c r="N374" s="10"/>
      <c r="O374" s="10">
        <f>P374+Q374+R374</f>
        <v>80</v>
      </c>
      <c r="P374" s="100"/>
      <c r="Q374" s="100">
        <v>80</v>
      </c>
      <c r="R374" s="100"/>
    </row>
    <row r="375" spans="1:18" ht="37.5">
      <c r="A375" s="47" t="s">
        <v>488</v>
      </c>
      <c r="B375" s="30">
        <v>546</v>
      </c>
      <c r="C375" s="15" t="s">
        <v>120</v>
      </c>
      <c r="D375" s="15" t="s">
        <v>157</v>
      </c>
      <c r="E375" s="30" t="s">
        <v>279</v>
      </c>
      <c r="F375" s="30"/>
      <c r="G375" s="10">
        <f>G376</f>
        <v>15834.8</v>
      </c>
      <c r="H375" s="10">
        <f aca="true" t="shared" si="180" ref="H375:R375">H376</f>
        <v>0</v>
      </c>
      <c r="I375" s="10">
        <f t="shared" si="180"/>
        <v>13761.1</v>
      </c>
      <c r="J375" s="10">
        <f t="shared" si="180"/>
        <v>2073.7</v>
      </c>
      <c r="K375" s="10">
        <f t="shared" si="180"/>
        <v>15834.8</v>
      </c>
      <c r="L375" s="10">
        <f t="shared" si="180"/>
        <v>0</v>
      </c>
      <c r="M375" s="10">
        <f t="shared" si="180"/>
        <v>13761.1</v>
      </c>
      <c r="N375" s="10">
        <f t="shared" si="180"/>
        <v>2073.7</v>
      </c>
      <c r="O375" s="10">
        <f t="shared" si="180"/>
        <v>15834.8</v>
      </c>
      <c r="P375" s="10">
        <f t="shared" si="180"/>
        <v>0</v>
      </c>
      <c r="Q375" s="10">
        <f t="shared" si="180"/>
        <v>13761.1</v>
      </c>
      <c r="R375" s="10">
        <f t="shared" si="180"/>
        <v>2073.7</v>
      </c>
    </row>
    <row r="376" spans="1:18" ht="37.5">
      <c r="A376" s="47" t="s">
        <v>584</v>
      </c>
      <c r="B376" s="30">
        <v>546</v>
      </c>
      <c r="C376" s="15" t="s">
        <v>120</v>
      </c>
      <c r="D376" s="15" t="s">
        <v>157</v>
      </c>
      <c r="E376" s="30" t="s">
        <v>280</v>
      </c>
      <c r="F376" s="30"/>
      <c r="G376" s="10">
        <f>G377+G381+G384</f>
        <v>15834.8</v>
      </c>
      <c r="H376" s="10">
        <f aca="true" t="shared" si="181" ref="H376:R376">H377+H381+H384</f>
        <v>0</v>
      </c>
      <c r="I376" s="10">
        <f t="shared" si="181"/>
        <v>13761.1</v>
      </c>
      <c r="J376" s="10">
        <f t="shared" si="181"/>
        <v>2073.7</v>
      </c>
      <c r="K376" s="10">
        <f t="shared" si="181"/>
        <v>15834.8</v>
      </c>
      <c r="L376" s="10">
        <f t="shared" si="181"/>
        <v>0</v>
      </c>
      <c r="M376" s="10">
        <f t="shared" si="181"/>
        <v>13761.1</v>
      </c>
      <c r="N376" s="10">
        <f t="shared" si="181"/>
        <v>2073.7</v>
      </c>
      <c r="O376" s="10">
        <f t="shared" si="181"/>
        <v>15834.8</v>
      </c>
      <c r="P376" s="10">
        <f t="shared" si="181"/>
        <v>0</v>
      </c>
      <c r="Q376" s="10">
        <f t="shared" si="181"/>
        <v>13761.1</v>
      </c>
      <c r="R376" s="10">
        <f t="shared" si="181"/>
        <v>2073.7</v>
      </c>
    </row>
    <row r="377" spans="1:18" ht="25.5" customHeight="1">
      <c r="A377" s="56" t="s">
        <v>349</v>
      </c>
      <c r="B377" s="30">
        <v>546</v>
      </c>
      <c r="C377" s="15" t="s">
        <v>120</v>
      </c>
      <c r="D377" s="15" t="s">
        <v>157</v>
      </c>
      <c r="E377" s="30" t="s">
        <v>498</v>
      </c>
      <c r="F377" s="30"/>
      <c r="G377" s="10">
        <f>G378+G379+G380</f>
        <v>11672.6</v>
      </c>
      <c r="H377" s="10">
        <f aca="true" t="shared" si="182" ref="H377:R377">H378+H379+H380</f>
        <v>0</v>
      </c>
      <c r="I377" s="10">
        <f t="shared" si="182"/>
        <v>11672.6</v>
      </c>
      <c r="J377" s="10">
        <f t="shared" si="182"/>
        <v>0</v>
      </c>
      <c r="K377" s="10">
        <f t="shared" si="182"/>
        <v>11672.6</v>
      </c>
      <c r="L377" s="10">
        <f t="shared" si="182"/>
        <v>0</v>
      </c>
      <c r="M377" s="10">
        <f t="shared" si="182"/>
        <v>11672.6</v>
      </c>
      <c r="N377" s="10">
        <f t="shared" si="182"/>
        <v>0</v>
      </c>
      <c r="O377" s="10">
        <f t="shared" si="182"/>
        <v>11672.6</v>
      </c>
      <c r="P377" s="10">
        <f t="shared" si="182"/>
        <v>0</v>
      </c>
      <c r="Q377" s="10">
        <f t="shared" si="182"/>
        <v>11672.6</v>
      </c>
      <c r="R377" s="10">
        <f t="shared" si="182"/>
        <v>0</v>
      </c>
    </row>
    <row r="378" spans="1:18" ht="18.75">
      <c r="A378" s="47" t="s">
        <v>179</v>
      </c>
      <c r="B378" s="30">
        <v>546</v>
      </c>
      <c r="C378" s="15" t="s">
        <v>120</v>
      </c>
      <c r="D378" s="15" t="s">
        <v>157</v>
      </c>
      <c r="E378" s="30" t="s">
        <v>498</v>
      </c>
      <c r="F378" s="30">
        <v>110</v>
      </c>
      <c r="G378" s="10">
        <f>H378+I378+J378</f>
        <v>10945</v>
      </c>
      <c r="H378" s="10"/>
      <c r="I378" s="10">
        <v>10945</v>
      </c>
      <c r="J378" s="10"/>
      <c r="K378" s="10">
        <f>L378+M378+N378</f>
        <v>10945</v>
      </c>
      <c r="L378" s="10"/>
      <c r="M378" s="10">
        <v>10945</v>
      </c>
      <c r="N378" s="10"/>
      <c r="O378" s="10">
        <f>P378+Q378+R378</f>
        <v>10945</v>
      </c>
      <c r="P378" s="18"/>
      <c r="Q378" s="10">
        <v>10945</v>
      </c>
      <c r="R378" s="18"/>
    </row>
    <row r="379" spans="1:18" ht="37.5">
      <c r="A379" s="47" t="s">
        <v>92</v>
      </c>
      <c r="B379" s="30">
        <v>546</v>
      </c>
      <c r="C379" s="15" t="s">
        <v>120</v>
      </c>
      <c r="D379" s="15" t="s">
        <v>157</v>
      </c>
      <c r="E379" s="30" t="s">
        <v>498</v>
      </c>
      <c r="F379" s="30">
        <v>240</v>
      </c>
      <c r="G379" s="10">
        <f>H379+I379+J379</f>
        <v>726.6</v>
      </c>
      <c r="H379" s="10"/>
      <c r="I379" s="93">
        <v>726.6</v>
      </c>
      <c r="J379" s="10"/>
      <c r="K379" s="10">
        <f>L379+M379+N379</f>
        <v>726.6</v>
      </c>
      <c r="L379" s="10"/>
      <c r="M379" s="93">
        <v>726.6</v>
      </c>
      <c r="N379" s="10"/>
      <c r="O379" s="10">
        <f>P379+Q379+R379</f>
        <v>726.6</v>
      </c>
      <c r="P379" s="18"/>
      <c r="Q379" s="93">
        <v>726.6</v>
      </c>
      <c r="R379" s="18"/>
    </row>
    <row r="380" spans="1:18" ht="18.75">
      <c r="A380" s="47" t="s">
        <v>175</v>
      </c>
      <c r="B380" s="30">
        <v>546</v>
      </c>
      <c r="C380" s="15" t="s">
        <v>120</v>
      </c>
      <c r="D380" s="15" t="s">
        <v>157</v>
      </c>
      <c r="E380" s="30" t="s">
        <v>498</v>
      </c>
      <c r="F380" s="30">
        <v>850</v>
      </c>
      <c r="G380" s="10">
        <f>H380+I380+J380</f>
        <v>1</v>
      </c>
      <c r="H380" s="10"/>
      <c r="I380" s="10">
        <v>1</v>
      </c>
      <c r="J380" s="10"/>
      <c r="K380" s="10">
        <f>L380+M380+N380</f>
        <v>1</v>
      </c>
      <c r="L380" s="10"/>
      <c r="M380" s="10">
        <v>1</v>
      </c>
      <c r="N380" s="10"/>
      <c r="O380" s="10">
        <f>P380+Q380+R380</f>
        <v>1</v>
      </c>
      <c r="P380" s="18"/>
      <c r="Q380" s="10">
        <v>1</v>
      </c>
      <c r="R380" s="18"/>
    </row>
    <row r="381" spans="1:18" ht="37.5">
      <c r="A381" s="47" t="s">
        <v>387</v>
      </c>
      <c r="B381" s="30">
        <v>546</v>
      </c>
      <c r="C381" s="15" t="s">
        <v>120</v>
      </c>
      <c r="D381" s="15" t="s">
        <v>157</v>
      </c>
      <c r="E381" s="30" t="s">
        <v>499</v>
      </c>
      <c r="F381" s="30"/>
      <c r="G381" s="10">
        <f>G382+G383</f>
        <v>2073.7</v>
      </c>
      <c r="H381" s="10">
        <f aca="true" t="shared" si="183" ref="H381:R381">H382+H383</f>
        <v>0</v>
      </c>
      <c r="I381" s="10">
        <f t="shared" si="183"/>
        <v>0</v>
      </c>
      <c r="J381" s="10">
        <f t="shared" si="183"/>
        <v>2073.7</v>
      </c>
      <c r="K381" s="10">
        <f t="shared" si="183"/>
        <v>2073.7</v>
      </c>
      <c r="L381" s="10">
        <f t="shared" si="183"/>
        <v>0</v>
      </c>
      <c r="M381" s="10">
        <f t="shared" si="183"/>
        <v>0</v>
      </c>
      <c r="N381" s="10">
        <f t="shared" si="183"/>
        <v>2073.7</v>
      </c>
      <c r="O381" s="10">
        <f t="shared" si="183"/>
        <v>2073.7</v>
      </c>
      <c r="P381" s="10">
        <f t="shared" si="183"/>
        <v>0</v>
      </c>
      <c r="Q381" s="10">
        <f t="shared" si="183"/>
        <v>0</v>
      </c>
      <c r="R381" s="10">
        <f t="shared" si="183"/>
        <v>2073.7</v>
      </c>
    </row>
    <row r="382" spans="1:18" ht="18.75">
      <c r="A382" s="47" t="s">
        <v>179</v>
      </c>
      <c r="B382" s="30">
        <v>546</v>
      </c>
      <c r="C382" s="15" t="s">
        <v>120</v>
      </c>
      <c r="D382" s="15" t="s">
        <v>157</v>
      </c>
      <c r="E382" s="30" t="s">
        <v>499</v>
      </c>
      <c r="F382" s="30">
        <v>110</v>
      </c>
      <c r="G382" s="10">
        <f>H382+I381+J382</f>
        <v>1998.8</v>
      </c>
      <c r="H382" s="10"/>
      <c r="I382" s="10"/>
      <c r="J382" s="10">
        <v>1998.8</v>
      </c>
      <c r="K382" s="10">
        <f>L382+M382+N382</f>
        <v>1998.8</v>
      </c>
      <c r="L382" s="10"/>
      <c r="M382" s="10"/>
      <c r="N382" s="10">
        <v>1998.8</v>
      </c>
      <c r="O382" s="10">
        <f>P382+Q382+R382</f>
        <v>1998.8</v>
      </c>
      <c r="P382" s="10"/>
      <c r="Q382" s="10"/>
      <c r="R382" s="10">
        <v>1998.8</v>
      </c>
    </row>
    <row r="383" spans="1:18" ht="37.5">
      <c r="A383" s="47" t="s">
        <v>92</v>
      </c>
      <c r="B383" s="30">
        <v>546</v>
      </c>
      <c r="C383" s="15" t="s">
        <v>120</v>
      </c>
      <c r="D383" s="15" t="s">
        <v>157</v>
      </c>
      <c r="E383" s="30" t="s">
        <v>499</v>
      </c>
      <c r="F383" s="30">
        <v>240</v>
      </c>
      <c r="G383" s="10">
        <f>H383+I382+J383</f>
        <v>74.9</v>
      </c>
      <c r="H383" s="10"/>
      <c r="I383" s="10"/>
      <c r="J383" s="10">
        <v>74.9</v>
      </c>
      <c r="K383" s="10">
        <f>L383+M383+N383</f>
        <v>74.9</v>
      </c>
      <c r="L383" s="10"/>
      <c r="M383" s="10"/>
      <c r="N383" s="10">
        <v>74.9</v>
      </c>
      <c r="O383" s="10">
        <f>P383+Q383+R383</f>
        <v>74.9</v>
      </c>
      <c r="P383" s="10"/>
      <c r="Q383" s="10"/>
      <c r="R383" s="10">
        <v>74.9</v>
      </c>
    </row>
    <row r="384" spans="1:18" ht="56.25">
      <c r="A384" s="59" t="s">
        <v>460</v>
      </c>
      <c r="B384" s="30">
        <v>546</v>
      </c>
      <c r="C384" s="15" t="s">
        <v>120</v>
      </c>
      <c r="D384" s="15" t="s">
        <v>157</v>
      </c>
      <c r="E384" s="30" t="s">
        <v>614</v>
      </c>
      <c r="F384" s="30"/>
      <c r="G384" s="10">
        <f>G385</f>
        <v>2088.5</v>
      </c>
      <c r="H384" s="10">
        <f aca="true" t="shared" si="184" ref="H384:R384">H385</f>
        <v>0</v>
      </c>
      <c r="I384" s="10">
        <f t="shared" si="184"/>
        <v>2088.5</v>
      </c>
      <c r="J384" s="10">
        <f t="shared" si="184"/>
        <v>0</v>
      </c>
      <c r="K384" s="10">
        <f t="shared" si="184"/>
        <v>2088.5</v>
      </c>
      <c r="L384" s="10">
        <f t="shared" si="184"/>
        <v>0</v>
      </c>
      <c r="M384" s="10">
        <f t="shared" si="184"/>
        <v>2088.5</v>
      </c>
      <c r="N384" s="10">
        <f t="shared" si="184"/>
        <v>0</v>
      </c>
      <c r="O384" s="10">
        <f t="shared" si="184"/>
        <v>2088.5</v>
      </c>
      <c r="P384" s="10">
        <f t="shared" si="184"/>
        <v>0</v>
      </c>
      <c r="Q384" s="10">
        <f t="shared" si="184"/>
        <v>2088.5</v>
      </c>
      <c r="R384" s="10">
        <f t="shared" si="184"/>
        <v>0</v>
      </c>
    </row>
    <row r="385" spans="1:18" ht="18.75">
      <c r="A385" s="47" t="s">
        <v>179</v>
      </c>
      <c r="B385" s="30">
        <v>546</v>
      </c>
      <c r="C385" s="15" t="s">
        <v>120</v>
      </c>
      <c r="D385" s="15" t="s">
        <v>157</v>
      </c>
      <c r="E385" s="30" t="s">
        <v>614</v>
      </c>
      <c r="F385" s="30">
        <v>110</v>
      </c>
      <c r="G385" s="10">
        <f>H385+I385+J385</f>
        <v>2088.5</v>
      </c>
      <c r="H385" s="10"/>
      <c r="I385" s="10">
        <v>2088.5</v>
      </c>
      <c r="J385" s="10"/>
      <c r="K385" s="10">
        <f>L385+M385+N385</f>
        <v>2088.5</v>
      </c>
      <c r="L385" s="10"/>
      <c r="M385" s="10">
        <v>2088.5</v>
      </c>
      <c r="N385" s="10"/>
      <c r="O385" s="10">
        <f>P385+Q385+R385</f>
        <v>2088.5</v>
      </c>
      <c r="P385" s="10"/>
      <c r="Q385" s="10">
        <v>2088.5</v>
      </c>
      <c r="R385" s="10"/>
    </row>
    <row r="386" spans="1:18" ht="37.5">
      <c r="A386" s="73" t="s">
        <v>602</v>
      </c>
      <c r="B386" s="30">
        <v>546</v>
      </c>
      <c r="C386" s="15" t="s">
        <v>120</v>
      </c>
      <c r="D386" s="15" t="s">
        <v>157</v>
      </c>
      <c r="E386" s="46" t="s">
        <v>593</v>
      </c>
      <c r="F386" s="30"/>
      <c r="G386" s="10">
        <f>G387</f>
        <v>6549</v>
      </c>
      <c r="H386" s="10">
        <f aca="true" t="shared" si="185" ref="H386:R387">H387</f>
        <v>6483.5</v>
      </c>
      <c r="I386" s="10">
        <f t="shared" si="185"/>
        <v>65.5</v>
      </c>
      <c r="J386" s="10">
        <f t="shared" si="185"/>
        <v>0</v>
      </c>
      <c r="K386" s="10">
        <f t="shared" si="185"/>
        <v>0</v>
      </c>
      <c r="L386" s="10">
        <f t="shared" si="185"/>
        <v>0</v>
      </c>
      <c r="M386" s="10">
        <f t="shared" si="185"/>
        <v>0</v>
      </c>
      <c r="N386" s="10">
        <f t="shared" si="185"/>
        <v>0</v>
      </c>
      <c r="O386" s="10">
        <f t="shared" si="185"/>
        <v>0</v>
      </c>
      <c r="P386" s="10">
        <f t="shared" si="185"/>
        <v>0</v>
      </c>
      <c r="Q386" s="10">
        <f t="shared" si="185"/>
        <v>0</v>
      </c>
      <c r="R386" s="10">
        <f t="shared" si="185"/>
        <v>0</v>
      </c>
    </row>
    <row r="387" spans="1:18" ht="37.5">
      <c r="A387" s="74" t="s">
        <v>603</v>
      </c>
      <c r="B387" s="30">
        <v>546</v>
      </c>
      <c r="C387" s="15" t="s">
        <v>120</v>
      </c>
      <c r="D387" s="15" t="s">
        <v>157</v>
      </c>
      <c r="E387" s="46" t="s">
        <v>594</v>
      </c>
      <c r="F387" s="30"/>
      <c r="G387" s="10">
        <f>G388</f>
        <v>6549</v>
      </c>
      <c r="H387" s="10">
        <f t="shared" si="185"/>
        <v>6483.5</v>
      </c>
      <c r="I387" s="10">
        <f t="shared" si="185"/>
        <v>65.5</v>
      </c>
      <c r="J387" s="10">
        <f t="shared" si="185"/>
        <v>0</v>
      </c>
      <c r="K387" s="10">
        <f t="shared" si="185"/>
        <v>0</v>
      </c>
      <c r="L387" s="10">
        <f t="shared" si="185"/>
        <v>0</v>
      </c>
      <c r="M387" s="10">
        <f t="shared" si="185"/>
        <v>0</v>
      </c>
      <c r="N387" s="10">
        <f t="shared" si="185"/>
        <v>0</v>
      </c>
      <c r="O387" s="10">
        <f t="shared" si="185"/>
        <v>0</v>
      </c>
      <c r="P387" s="10">
        <f t="shared" si="185"/>
        <v>0</v>
      </c>
      <c r="Q387" s="10">
        <f t="shared" si="185"/>
        <v>0</v>
      </c>
      <c r="R387" s="10">
        <f t="shared" si="185"/>
        <v>0</v>
      </c>
    </row>
    <row r="388" spans="1:18" ht="37.5">
      <c r="A388" s="26" t="s">
        <v>605</v>
      </c>
      <c r="B388" s="30">
        <v>546</v>
      </c>
      <c r="C388" s="15" t="s">
        <v>120</v>
      </c>
      <c r="D388" s="15" t="s">
        <v>157</v>
      </c>
      <c r="E388" s="15" t="s">
        <v>619</v>
      </c>
      <c r="F388" s="30"/>
      <c r="G388" s="10">
        <f>G389</f>
        <v>6549</v>
      </c>
      <c r="H388" s="10">
        <f aca="true" t="shared" si="186" ref="H388:R388">H389</f>
        <v>6483.5</v>
      </c>
      <c r="I388" s="10">
        <f t="shared" si="186"/>
        <v>65.5</v>
      </c>
      <c r="J388" s="10">
        <f t="shared" si="186"/>
        <v>0</v>
      </c>
      <c r="K388" s="10">
        <f t="shared" si="186"/>
        <v>0</v>
      </c>
      <c r="L388" s="10">
        <f t="shared" si="186"/>
        <v>0</v>
      </c>
      <c r="M388" s="10">
        <f t="shared" si="186"/>
        <v>0</v>
      </c>
      <c r="N388" s="10">
        <f t="shared" si="186"/>
        <v>0</v>
      </c>
      <c r="O388" s="10">
        <f t="shared" si="186"/>
        <v>0</v>
      </c>
      <c r="P388" s="10">
        <f t="shared" si="186"/>
        <v>0</v>
      </c>
      <c r="Q388" s="10">
        <f t="shared" si="186"/>
        <v>0</v>
      </c>
      <c r="R388" s="10">
        <f t="shared" si="186"/>
        <v>0</v>
      </c>
    </row>
    <row r="389" spans="1:18" ht="18.75">
      <c r="A389" s="47" t="s">
        <v>355</v>
      </c>
      <c r="B389" s="30">
        <v>546</v>
      </c>
      <c r="C389" s="15" t="s">
        <v>120</v>
      </c>
      <c r="D389" s="15" t="s">
        <v>157</v>
      </c>
      <c r="E389" s="15" t="s">
        <v>619</v>
      </c>
      <c r="F389" s="30">
        <v>410</v>
      </c>
      <c r="G389" s="10">
        <f>H389+I389+J389</f>
        <v>6549</v>
      </c>
      <c r="H389" s="10">
        <v>6483.5</v>
      </c>
      <c r="I389" s="10">
        <v>65.5</v>
      </c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18.75">
      <c r="A390" s="47" t="s">
        <v>162</v>
      </c>
      <c r="B390" s="30">
        <v>546</v>
      </c>
      <c r="C390" s="15" t="s">
        <v>120</v>
      </c>
      <c r="D390" s="15" t="s">
        <v>157</v>
      </c>
      <c r="E390" s="44" t="s">
        <v>236</v>
      </c>
      <c r="F390" s="15"/>
      <c r="G390" s="10">
        <f>G391</f>
        <v>4951.8</v>
      </c>
      <c r="H390" s="10">
        <f aca="true" t="shared" si="187" ref="H390:R390">H391</f>
        <v>4951.8</v>
      </c>
      <c r="I390" s="10">
        <f t="shared" si="187"/>
        <v>0</v>
      </c>
      <c r="J390" s="10">
        <f t="shared" si="187"/>
        <v>0</v>
      </c>
      <c r="K390" s="10">
        <f t="shared" si="187"/>
        <v>4951.8</v>
      </c>
      <c r="L390" s="10">
        <f t="shared" si="187"/>
        <v>4951.8</v>
      </c>
      <c r="M390" s="10">
        <f t="shared" si="187"/>
        <v>0</v>
      </c>
      <c r="N390" s="10">
        <f t="shared" si="187"/>
        <v>0</v>
      </c>
      <c r="O390" s="10">
        <f t="shared" si="187"/>
        <v>4951.8</v>
      </c>
      <c r="P390" s="10">
        <f t="shared" si="187"/>
        <v>4951.8</v>
      </c>
      <c r="Q390" s="10">
        <f t="shared" si="187"/>
        <v>0</v>
      </c>
      <c r="R390" s="10">
        <f t="shared" si="187"/>
        <v>0</v>
      </c>
    </row>
    <row r="391" spans="1:18" ht="99.75" customHeight="1">
      <c r="A391" s="47" t="s">
        <v>97</v>
      </c>
      <c r="B391" s="30">
        <v>546</v>
      </c>
      <c r="C391" s="15" t="s">
        <v>120</v>
      </c>
      <c r="D391" s="15" t="s">
        <v>157</v>
      </c>
      <c r="E391" s="44" t="s">
        <v>250</v>
      </c>
      <c r="F391" s="15"/>
      <c r="G391" s="10">
        <f>G392</f>
        <v>4951.8</v>
      </c>
      <c r="H391" s="10">
        <f aca="true" t="shared" si="188" ref="H391:R391">H392</f>
        <v>4951.8</v>
      </c>
      <c r="I391" s="10">
        <f t="shared" si="188"/>
        <v>0</v>
      </c>
      <c r="J391" s="10">
        <f t="shared" si="188"/>
        <v>0</v>
      </c>
      <c r="K391" s="10">
        <f t="shared" si="188"/>
        <v>4951.8</v>
      </c>
      <c r="L391" s="10">
        <f t="shared" si="188"/>
        <v>4951.8</v>
      </c>
      <c r="M391" s="10">
        <f t="shared" si="188"/>
        <v>0</v>
      </c>
      <c r="N391" s="10">
        <f t="shared" si="188"/>
        <v>0</v>
      </c>
      <c r="O391" s="10">
        <f t="shared" si="188"/>
        <v>4951.8</v>
      </c>
      <c r="P391" s="10">
        <f t="shared" si="188"/>
        <v>4951.8</v>
      </c>
      <c r="Q391" s="10">
        <f t="shared" si="188"/>
        <v>0</v>
      </c>
      <c r="R391" s="10">
        <f t="shared" si="188"/>
        <v>0</v>
      </c>
    </row>
    <row r="392" spans="1:18" ht="18.75">
      <c r="A392" s="47" t="s">
        <v>191</v>
      </c>
      <c r="B392" s="30">
        <v>546</v>
      </c>
      <c r="C392" s="15" t="s">
        <v>120</v>
      </c>
      <c r="D392" s="15" t="s">
        <v>157</v>
      </c>
      <c r="E392" s="44" t="s">
        <v>250</v>
      </c>
      <c r="F392" s="15" t="s">
        <v>190</v>
      </c>
      <c r="G392" s="10">
        <f>H392+I391+J392</f>
        <v>4951.8</v>
      </c>
      <c r="H392" s="10">
        <v>4951.8</v>
      </c>
      <c r="I392" s="10"/>
      <c r="J392" s="10"/>
      <c r="K392" s="10">
        <f>L392+M392+N392</f>
        <v>4951.8</v>
      </c>
      <c r="L392" s="10">
        <v>4951.8</v>
      </c>
      <c r="M392" s="10"/>
      <c r="N392" s="10"/>
      <c r="O392" s="10">
        <f>P392+Q392+R392</f>
        <v>4951.8</v>
      </c>
      <c r="P392" s="18">
        <v>4951.8</v>
      </c>
      <c r="Q392" s="18"/>
      <c r="R392" s="18"/>
    </row>
    <row r="393" spans="1:18" ht="37.5">
      <c r="A393" s="47" t="s">
        <v>205</v>
      </c>
      <c r="B393" s="30">
        <v>546</v>
      </c>
      <c r="C393" s="15" t="s">
        <v>120</v>
      </c>
      <c r="D393" s="15" t="s">
        <v>157</v>
      </c>
      <c r="E393" s="30" t="s">
        <v>251</v>
      </c>
      <c r="F393" s="15"/>
      <c r="G393" s="10">
        <f>G394</f>
        <v>146.5</v>
      </c>
      <c r="H393" s="10">
        <f aca="true" t="shared" si="189" ref="H393:R393">H394</f>
        <v>0</v>
      </c>
      <c r="I393" s="10">
        <f t="shared" si="189"/>
        <v>146.5</v>
      </c>
      <c r="J393" s="10">
        <f t="shared" si="189"/>
        <v>0</v>
      </c>
      <c r="K393" s="10">
        <f t="shared" si="189"/>
        <v>146.5</v>
      </c>
      <c r="L393" s="10">
        <f t="shared" si="189"/>
        <v>0</v>
      </c>
      <c r="M393" s="10">
        <f t="shared" si="189"/>
        <v>146.5</v>
      </c>
      <c r="N393" s="10">
        <f t="shared" si="189"/>
        <v>0</v>
      </c>
      <c r="O393" s="10">
        <f t="shared" si="189"/>
        <v>146.5</v>
      </c>
      <c r="P393" s="10">
        <f t="shared" si="189"/>
        <v>0</v>
      </c>
      <c r="Q393" s="10">
        <f t="shared" si="189"/>
        <v>146.5</v>
      </c>
      <c r="R393" s="10">
        <f t="shared" si="189"/>
        <v>0</v>
      </c>
    </row>
    <row r="394" spans="1:18" ht="18.75">
      <c r="A394" s="47" t="s">
        <v>148</v>
      </c>
      <c r="B394" s="30">
        <v>546</v>
      </c>
      <c r="C394" s="15" t="s">
        <v>120</v>
      </c>
      <c r="D394" s="15" t="s">
        <v>157</v>
      </c>
      <c r="E394" s="30" t="s">
        <v>278</v>
      </c>
      <c r="F394" s="15"/>
      <c r="G394" s="10">
        <f>G395+G396</f>
        <v>146.5</v>
      </c>
      <c r="H394" s="10">
        <f aca="true" t="shared" si="190" ref="H394:R394">H395+H396</f>
        <v>0</v>
      </c>
      <c r="I394" s="10">
        <f t="shared" si="190"/>
        <v>146.5</v>
      </c>
      <c r="J394" s="10">
        <f t="shared" si="190"/>
        <v>0</v>
      </c>
      <c r="K394" s="10">
        <f t="shared" si="190"/>
        <v>146.5</v>
      </c>
      <c r="L394" s="10">
        <f t="shared" si="190"/>
        <v>0</v>
      </c>
      <c r="M394" s="10">
        <f t="shared" si="190"/>
        <v>146.5</v>
      </c>
      <c r="N394" s="10">
        <f t="shared" si="190"/>
        <v>0</v>
      </c>
      <c r="O394" s="10">
        <f t="shared" si="190"/>
        <v>146.5</v>
      </c>
      <c r="P394" s="10">
        <f t="shared" si="190"/>
        <v>0</v>
      </c>
      <c r="Q394" s="10">
        <f t="shared" si="190"/>
        <v>146.5</v>
      </c>
      <c r="R394" s="10">
        <f t="shared" si="190"/>
        <v>0</v>
      </c>
    </row>
    <row r="395" spans="1:18" ht="37.5">
      <c r="A395" s="47" t="s">
        <v>92</v>
      </c>
      <c r="B395" s="30">
        <v>546</v>
      </c>
      <c r="C395" s="15" t="s">
        <v>120</v>
      </c>
      <c r="D395" s="15" t="s">
        <v>157</v>
      </c>
      <c r="E395" s="30" t="s">
        <v>278</v>
      </c>
      <c r="F395" s="15" t="s">
        <v>177</v>
      </c>
      <c r="G395" s="10">
        <f>H395+I395+J395</f>
        <v>55</v>
      </c>
      <c r="H395" s="10"/>
      <c r="I395" s="10">
        <v>55</v>
      </c>
      <c r="J395" s="10"/>
      <c r="K395" s="10">
        <f>L395+M395+N395</f>
        <v>55</v>
      </c>
      <c r="L395" s="10"/>
      <c r="M395" s="10">
        <v>55</v>
      </c>
      <c r="N395" s="10"/>
      <c r="O395" s="10">
        <f>P395+Q395+R395</f>
        <v>55</v>
      </c>
      <c r="P395" s="100"/>
      <c r="Q395" s="100">
        <v>55</v>
      </c>
      <c r="R395" s="100"/>
    </row>
    <row r="396" spans="1:18" ht="18.75">
      <c r="A396" s="47" t="s">
        <v>175</v>
      </c>
      <c r="B396" s="30">
        <v>546</v>
      </c>
      <c r="C396" s="15" t="s">
        <v>120</v>
      </c>
      <c r="D396" s="15" t="s">
        <v>157</v>
      </c>
      <c r="E396" s="30" t="s">
        <v>278</v>
      </c>
      <c r="F396" s="15" t="s">
        <v>176</v>
      </c>
      <c r="G396" s="10">
        <f>H396+I396+J396</f>
        <v>91.5</v>
      </c>
      <c r="H396" s="10"/>
      <c r="I396" s="10">
        <v>91.5</v>
      </c>
      <c r="J396" s="10"/>
      <c r="K396" s="10">
        <f>L396+M396+N396</f>
        <v>91.5</v>
      </c>
      <c r="L396" s="10"/>
      <c r="M396" s="10">
        <v>91.5</v>
      </c>
      <c r="N396" s="10"/>
      <c r="O396" s="10">
        <f>P396+Q396+R396</f>
        <v>91.5</v>
      </c>
      <c r="P396" s="100"/>
      <c r="Q396" s="100">
        <v>91.5</v>
      </c>
      <c r="R396" s="100"/>
    </row>
    <row r="397" spans="1:18" ht="37.5">
      <c r="A397" s="47" t="s">
        <v>206</v>
      </c>
      <c r="B397" s="30">
        <v>546</v>
      </c>
      <c r="C397" s="15" t="s">
        <v>123</v>
      </c>
      <c r="D397" s="15" t="s">
        <v>405</v>
      </c>
      <c r="E397" s="30"/>
      <c r="F397" s="15"/>
      <c r="G397" s="10">
        <f>G398+G407</f>
        <v>662.1</v>
      </c>
      <c r="H397" s="10">
        <f aca="true" t="shared" si="191" ref="H397:R397">H398+H407</f>
        <v>276.6</v>
      </c>
      <c r="I397" s="10">
        <f t="shared" si="191"/>
        <v>330.8</v>
      </c>
      <c r="J397" s="10">
        <f t="shared" si="191"/>
        <v>54.699999999999996</v>
      </c>
      <c r="K397" s="10">
        <f t="shared" si="191"/>
        <v>662.1</v>
      </c>
      <c r="L397" s="10">
        <f t="shared" si="191"/>
        <v>276.6</v>
      </c>
      <c r="M397" s="10">
        <f t="shared" si="191"/>
        <v>330.8</v>
      </c>
      <c r="N397" s="10">
        <f t="shared" si="191"/>
        <v>54.699999999999996</v>
      </c>
      <c r="O397" s="10">
        <f t="shared" si="191"/>
        <v>662.1</v>
      </c>
      <c r="P397" s="10">
        <f t="shared" si="191"/>
        <v>276.6</v>
      </c>
      <c r="Q397" s="10">
        <f t="shared" si="191"/>
        <v>330.8</v>
      </c>
      <c r="R397" s="10">
        <f t="shared" si="191"/>
        <v>54.699999999999996</v>
      </c>
    </row>
    <row r="398" spans="1:18" ht="37.5">
      <c r="A398" s="47" t="s">
        <v>651</v>
      </c>
      <c r="B398" s="30">
        <v>546</v>
      </c>
      <c r="C398" s="15" t="s">
        <v>123</v>
      </c>
      <c r="D398" s="15" t="s">
        <v>126</v>
      </c>
      <c r="E398" s="30"/>
      <c r="F398" s="15"/>
      <c r="G398" s="10">
        <f>G399+G402</f>
        <v>314.7</v>
      </c>
      <c r="H398" s="10">
        <f aca="true" t="shared" si="192" ref="H398:R398">H399+H402</f>
        <v>0</v>
      </c>
      <c r="I398" s="10">
        <f t="shared" si="192"/>
        <v>260</v>
      </c>
      <c r="J398" s="10">
        <f t="shared" si="192"/>
        <v>54.699999999999996</v>
      </c>
      <c r="K398" s="10">
        <f t="shared" si="192"/>
        <v>314.7</v>
      </c>
      <c r="L398" s="10">
        <f t="shared" si="192"/>
        <v>0</v>
      </c>
      <c r="M398" s="10">
        <f t="shared" si="192"/>
        <v>260</v>
      </c>
      <c r="N398" s="10">
        <f t="shared" si="192"/>
        <v>54.699999999999996</v>
      </c>
      <c r="O398" s="10">
        <f t="shared" si="192"/>
        <v>314.7</v>
      </c>
      <c r="P398" s="10">
        <f t="shared" si="192"/>
        <v>0</v>
      </c>
      <c r="Q398" s="10">
        <f t="shared" si="192"/>
        <v>260</v>
      </c>
      <c r="R398" s="10">
        <f t="shared" si="192"/>
        <v>54.699999999999996</v>
      </c>
    </row>
    <row r="399" spans="1:18" ht="37.5">
      <c r="A399" s="47" t="s">
        <v>223</v>
      </c>
      <c r="B399" s="30">
        <v>546</v>
      </c>
      <c r="C399" s="15" t="s">
        <v>123</v>
      </c>
      <c r="D399" s="15" t="s">
        <v>126</v>
      </c>
      <c r="E399" s="30" t="s">
        <v>252</v>
      </c>
      <c r="F399" s="15"/>
      <c r="G399" s="10">
        <f>G400</f>
        <v>260</v>
      </c>
      <c r="H399" s="10">
        <f aca="true" t="shared" si="193" ref="H399:R400">H400</f>
        <v>0</v>
      </c>
      <c r="I399" s="10">
        <f t="shared" si="193"/>
        <v>260</v>
      </c>
      <c r="J399" s="10">
        <f t="shared" si="193"/>
        <v>0</v>
      </c>
      <c r="K399" s="10">
        <f t="shared" si="193"/>
        <v>260</v>
      </c>
      <c r="L399" s="10">
        <f t="shared" si="193"/>
        <v>0</v>
      </c>
      <c r="M399" s="10">
        <f t="shared" si="193"/>
        <v>260</v>
      </c>
      <c r="N399" s="10">
        <f t="shared" si="193"/>
        <v>0</v>
      </c>
      <c r="O399" s="10">
        <f t="shared" si="193"/>
        <v>260</v>
      </c>
      <c r="P399" s="10">
        <f t="shared" si="193"/>
        <v>0</v>
      </c>
      <c r="Q399" s="10">
        <f t="shared" si="193"/>
        <v>260</v>
      </c>
      <c r="R399" s="10">
        <f t="shared" si="193"/>
        <v>0</v>
      </c>
    </row>
    <row r="400" spans="1:18" ht="82.5" customHeight="1">
      <c r="A400" s="47" t="s">
        <v>624</v>
      </c>
      <c r="B400" s="30">
        <v>546</v>
      </c>
      <c r="C400" s="15" t="s">
        <v>123</v>
      </c>
      <c r="D400" s="15" t="s">
        <v>126</v>
      </c>
      <c r="E400" s="30" t="s">
        <v>88</v>
      </c>
      <c r="F400" s="15"/>
      <c r="G400" s="10">
        <f>G401</f>
        <v>260</v>
      </c>
      <c r="H400" s="10">
        <f t="shared" si="193"/>
        <v>0</v>
      </c>
      <c r="I400" s="10">
        <f t="shared" si="193"/>
        <v>260</v>
      </c>
      <c r="J400" s="10">
        <f t="shared" si="193"/>
        <v>0</v>
      </c>
      <c r="K400" s="10">
        <f t="shared" si="193"/>
        <v>260</v>
      </c>
      <c r="L400" s="10">
        <f t="shared" si="193"/>
        <v>0</v>
      </c>
      <c r="M400" s="10">
        <f t="shared" si="193"/>
        <v>260</v>
      </c>
      <c r="N400" s="10">
        <f t="shared" si="193"/>
        <v>0</v>
      </c>
      <c r="O400" s="10">
        <f t="shared" si="193"/>
        <v>260</v>
      </c>
      <c r="P400" s="10">
        <f t="shared" si="193"/>
        <v>0</v>
      </c>
      <c r="Q400" s="10">
        <f t="shared" si="193"/>
        <v>260</v>
      </c>
      <c r="R400" s="10">
        <f t="shared" si="193"/>
        <v>0</v>
      </c>
    </row>
    <row r="401" spans="1:18" ht="37.5">
      <c r="A401" s="47" t="s">
        <v>92</v>
      </c>
      <c r="B401" s="30">
        <v>546</v>
      </c>
      <c r="C401" s="15" t="s">
        <v>123</v>
      </c>
      <c r="D401" s="15" t="s">
        <v>126</v>
      </c>
      <c r="E401" s="30" t="s">
        <v>88</v>
      </c>
      <c r="F401" s="15" t="s">
        <v>177</v>
      </c>
      <c r="G401" s="10">
        <f>H401+I401+J401</f>
        <v>260</v>
      </c>
      <c r="H401" s="10"/>
      <c r="I401" s="10">
        <v>260</v>
      </c>
      <c r="J401" s="10"/>
      <c r="K401" s="10">
        <f>L401+M401+N401</f>
        <v>260</v>
      </c>
      <c r="L401" s="10"/>
      <c r="M401" s="10">
        <v>260</v>
      </c>
      <c r="N401" s="10"/>
      <c r="O401" s="10">
        <f>P401+Q401+R401</f>
        <v>260</v>
      </c>
      <c r="P401" s="18"/>
      <c r="Q401" s="18">
        <v>260</v>
      </c>
      <c r="R401" s="18"/>
    </row>
    <row r="402" spans="1:18" ht="18.75">
      <c r="A402" s="47" t="s">
        <v>341</v>
      </c>
      <c r="B402" s="30">
        <v>546</v>
      </c>
      <c r="C402" s="15" t="s">
        <v>123</v>
      </c>
      <c r="D402" s="15" t="s">
        <v>126</v>
      </c>
      <c r="E402" s="30" t="s">
        <v>237</v>
      </c>
      <c r="F402" s="15"/>
      <c r="G402" s="10">
        <f>G403</f>
        <v>54.699999999999996</v>
      </c>
      <c r="H402" s="10">
        <f aca="true" t="shared" si="194" ref="H402:R403">H403</f>
        <v>0</v>
      </c>
      <c r="I402" s="10">
        <f t="shared" si="194"/>
        <v>0</v>
      </c>
      <c r="J402" s="10">
        <f t="shared" si="194"/>
        <v>54.699999999999996</v>
      </c>
      <c r="K402" s="10">
        <f t="shared" si="194"/>
        <v>54.699999999999996</v>
      </c>
      <c r="L402" s="10">
        <f t="shared" si="194"/>
        <v>0</v>
      </c>
      <c r="M402" s="10">
        <f t="shared" si="194"/>
        <v>0</v>
      </c>
      <c r="N402" s="10">
        <f t="shared" si="194"/>
        <v>54.699999999999996</v>
      </c>
      <c r="O402" s="10">
        <f t="shared" si="194"/>
        <v>54.699999999999996</v>
      </c>
      <c r="P402" s="10">
        <f t="shared" si="194"/>
        <v>0</v>
      </c>
      <c r="Q402" s="10">
        <f t="shared" si="194"/>
        <v>0</v>
      </c>
      <c r="R402" s="10">
        <f t="shared" si="194"/>
        <v>54.699999999999996</v>
      </c>
    </row>
    <row r="403" spans="1:18" ht="37.5">
      <c r="A403" s="47" t="s">
        <v>232</v>
      </c>
      <c r="B403" s="30">
        <v>546</v>
      </c>
      <c r="C403" s="15" t="s">
        <v>123</v>
      </c>
      <c r="D403" s="15" t="s">
        <v>126</v>
      </c>
      <c r="E403" s="30" t="s">
        <v>238</v>
      </c>
      <c r="F403" s="15"/>
      <c r="G403" s="10">
        <f>G404</f>
        <v>54.699999999999996</v>
      </c>
      <c r="H403" s="10">
        <f t="shared" si="194"/>
        <v>0</v>
      </c>
      <c r="I403" s="10">
        <f t="shared" si="194"/>
        <v>0</v>
      </c>
      <c r="J403" s="10">
        <f t="shared" si="194"/>
        <v>54.699999999999996</v>
      </c>
      <c r="K403" s="10">
        <f t="shared" si="194"/>
        <v>54.699999999999996</v>
      </c>
      <c r="L403" s="10">
        <f t="shared" si="194"/>
        <v>0</v>
      </c>
      <c r="M403" s="10">
        <f t="shared" si="194"/>
        <v>0</v>
      </c>
      <c r="N403" s="10">
        <f t="shared" si="194"/>
        <v>54.699999999999996</v>
      </c>
      <c r="O403" s="10">
        <f t="shared" si="194"/>
        <v>54.699999999999996</v>
      </c>
      <c r="P403" s="10">
        <f t="shared" si="194"/>
        <v>0</v>
      </c>
      <c r="Q403" s="10">
        <f t="shared" si="194"/>
        <v>0</v>
      </c>
      <c r="R403" s="10">
        <f t="shared" si="194"/>
        <v>54.699999999999996</v>
      </c>
    </row>
    <row r="404" spans="1:18" ht="100.5" customHeight="1">
      <c r="A404" s="47" t="s">
        <v>567</v>
      </c>
      <c r="B404" s="30">
        <v>546</v>
      </c>
      <c r="C404" s="15" t="s">
        <v>123</v>
      </c>
      <c r="D404" s="15" t="s">
        <v>126</v>
      </c>
      <c r="E404" s="30" t="s">
        <v>253</v>
      </c>
      <c r="F404" s="15"/>
      <c r="G404" s="10">
        <f>G405+G406</f>
        <v>54.699999999999996</v>
      </c>
      <c r="H404" s="10">
        <f aca="true" t="shared" si="195" ref="H404:R404">H405+H406</f>
        <v>0</v>
      </c>
      <c r="I404" s="10">
        <f t="shared" si="195"/>
        <v>0</v>
      </c>
      <c r="J404" s="10">
        <f t="shared" si="195"/>
        <v>54.699999999999996</v>
      </c>
      <c r="K404" s="10">
        <f t="shared" si="195"/>
        <v>54.699999999999996</v>
      </c>
      <c r="L404" s="10">
        <f t="shared" si="195"/>
        <v>0</v>
      </c>
      <c r="M404" s="10">
        <f t="shared" si="195"/>
        <v>0</v>
      </c>
      <c r="N404" s="10">
        <f t="shared" si="195"/>
        <v>54.699999999999996</v>
      </c>
      <c r="O404" s="10">
        <f t="shared" si="195"/>
        <v>54.699999999999996</v>
      </c>
      <c r="P404" s="10">
        <f t="shared" si="195"/>
        <v>0</v>
      </c>
      <c r="Q404" s="10">
        <f t="shared" si="195"/>
        <v>0</v>
      </c>
      <c r="R404" s="10">
        <f t="shared" si="195"/>
        <v>54.699999999999996</v>
      </c>
    </row>
    <row r="405" spans="1:18" ht="37.5">
      <c r="A405" s="47" t="s">
        <v>173</v>
      </c>
      <c r="B405" s="30">
        <v>546</v>
      </c>
      <c r="C405" s="15" t="s">
        <v>123</v>
      </c>
      <c r="D405" s="15" t="s">
        <v>126</v>
      </c>
      <c r="E405" s="30" t="s">
        <v>253</v>
      </c>
      <c r="F405" s="15" t="s">
        <v>174</v>
      </c>
      <c r="G405" s="10">
        <f>H405+J405+I405</f>
        <v>38.3</v>
      </c>
      <c r="H405" s="10"/>
      <c r="I405" s="10"/>
      <c r="J405" s="10">
        <v>38.3</v>
      </c>
      <c r="K405" s="10">
        <f>L405+N405+M405</f>
        <v>38.3</v>
      </c>
      <c r="L405" s="10"/>
      <c r="M405" s="10"/>
      <c r="N405" s="10">
        <v>38.3</v>
      </c>
      <c r="O405" s="10">
        <f>P405+R405+Q405</f>
        <v>38.3</v>
      </c>
      <c r="P405" s="100"/>
      <c r="Q405" s="100"/>
      <c r="R405" s="100">
        <v>38.3</v>
      </c>
    </row>
    <row r="406" spans="1:18" ht="37.5">
      <c r="A406" s="47" t="s">
        <v>92</v>
      </c>
      <c r="B406" s="30">
        <v>546</v>
      </c>
      <c r="C406" s="15" t="s">
        <v>123</v>
      </c>
      <c r="D406" s="15" t="s">
        <v>126</v>
      </c>
      <c r="E406" s="30" t="s">
        <v>253</v>
      </c>
      <c r="F406" s="15" t="s">
        <v>177</v>
      </c>
      <c r="G406" s="10">
        <f>H406+J406+I406</f>
        <v>16.4</v>
      </c>
      <c r="H406" s="10"/>
      <c r="I406" s="10"/>
      <c r="J406" s="10">
        <v>16.4</v>
      </c>
      <c r="K406" s="10">
        <f>L406+N406+M406</f>
        <v>16.4</v>
      </c>
      <c r="L406" s="10"/>
      <c r="M406" s="10"/>
      <c r="N406" s="10">
        <v>16.4</v>
      </c>
      <c r="O406" s="10">
        <f>P406+R406+Q406</f>
        <v>16.4</v>
      </c>
      <c r="P406" s="100"/>
      <c r="Q406" s="100"/>
      <c r="R406" s="100">
        <v>16.4</v>
      </c>
    </row>
    <row r="407" spans="1:18" ht="37.5">
      <c r="A407" s="47" t="s">
        <v>207</v>
      </c>
      <c r="B407" s="30">
        <v>546</v>
      </c>
      <c r="C407" s="15" t="s">
        <v>123</v>
      </c>
      <c r="D407" s="15" t="s">
        <v>145</v>
      </c>
      <c r="E407" s="30"/>
      <c r="F407" s="15"/>
      <c r="G407" s="10">
        <f>G408</f>
        <v>347.40000000000003</v>
      </c>
      <c r="H407" s="10">
        <f aca="true" t="shared" si="196" ref="H407:R408">H408</f>
        <v>276.6</v>
      </c>
      <c r="I407" s="10">
        <f t="shared" si="196"/>
        <v>70.80000000000001</v>
      </c>
      <c r="J407" s="10">
        <f t="shared" si="196"/>
        <v>0</v>
      </c>
      <c r="K407" s="10">
        <f t="shared" si="196"/>
        <v>347.40000000000003</v>
      </c>
      <c r="L407" s="10">
        <f t="shared" si="196"/>
        <v>276.6</v>
      </c>
      <c r="M407" s="10">
        <f t="shared" si="196"/>
        <v>70.80000000000001</v>
      </c>
      <c r="N407" s="10">
        <f t="shared" si="196"/>
        <v>0</v>
      </c>
      <c r="O407" s="10">
        <f t="shared" si="196"/>
        <v>347.40000000000003</v>
      </c>
      <c r="P407" s="10">
        <f t="shared" si="196"/>
        <v>276.6</v>
      </c>
      <c r="Q407" s="10">
        <f t="shared" si="196"/>
        <v>70.80000000000001</v>
      </c>
      <c r="R407" s="10">
        <f t="shared" si="196"/>
        <v>0</v>
      </c>
    </row>
    <row r="408" spans="1:18" ht="56.25">
      <c r="A408" s="47" t="s">
        <v>545</v>
      </c>
      <c r="B408" s="30">
        <v>546</v>
      </c>
      <c r="C408" s="15" t="s">
        <v>123</v>
      </c>
      <c r="D408" s="15" t="s">
        <v>145</v>
      </c>
      <c r="E408" s="30" t="s">
        <v>248</v>
      </c>
      <c r="F408" s="15"/>
      <c r="G408" s="10">
        <f>G409</f>
        <v>347.40000000000003</v>
      </c>
      <c r="H408" s="10">
        <f t="shared" si="196"/>
        <v>276.6</v>
      </c>
      <c r="I408" s="10">
        <f t="shared" si="196"/>
        <v>70.80000000000001</v>
      </c>
      <c r="J408" s="10">
        <f t="shared" si="196"/>
        <v>0</v>
      </c>
      <c r="K408" s="10">
        <f t="shared" si="196"/>
        <v>347.40000000000003</v>
      </c>
      <c r="L408" s="10">
        <f t="shared" si="196"/>
        <v>276.6</v>
      </c>
      <c r="M408" s="10">
        <f t="shared" si="196"/>
        <v>70.80000000000001</v>
      </c>
      <c r="N408" s="10">
        <f t="shared" si="196"/>
        <v>0</v>
      </c>
      <c r="O408" s="10">
        <f t="shared" si="196"/>
        <v>347.40000000000003</v>
      </c>
      <c r="P408" s="10">
        <f t="shared" si="196"/>
        <v>276.6</v>
      </c>
      <c r="Q408" s="10">
        <f t="shared" si="196"/>
        <v>70.80000000000001</v>
      </c>
      <c r="R408" s="10">
        <f t="shared" si="196"/>
        <v>0</v>
      </c>
    </row>
    <row r="409" spans="1:18" ht="27" customHeight="1">
      <c r="A409" s="47" t="s">
        <v>196</v>
      </c>
      <c r="B409" s="30">
        <v>546</v>
      </c>
      <c r="C409" s="15" t="s">
        <v>123</v>
      </c>
      <c r="D409" s="15" t="s">
        <v>145</v>
      </c>
      <c r="E409" s="30" t="s">
        <v>61</v>
      </c>
      <c r="F409" s="15"/>
      <c r="G409" s="10">
        <f aca="true" t="shared" si="197" ref="G409:R409">G410+G414+G419+G422+G425</f>
        <v>347.40000000000003</v>
      </c>
      <c r="H409" s="10">
        <f t="shared" si="197"/>
        <v>276.6</v>
      </c>
      <c r="I409" s="10">
        <f t="shared" si="197"/>
        <v>70.80000000000001</v>
      </c>
      <c r="J409" s="10">
        <f t="shared" si="197"/>
        <v>0</v>
      </c>
      <c r="K409" s="10">
        <f t="shared" si="197"/>
        <v>347.40000000000003</v>
      </c>
      <c r="L409" s="10">
        <f t="shared" si="197"/>
        <v>276.6</v>
      </c>
      <c r="M409" s="10">
        <f t="shared" si="197"/>
        <v>70.80000000000001</v>
      </c>
      <c r="N409" s="10">
        <f t="shared" si="197"/>
        <v>0</v>
      </c>
      <c r="O409" s="10">
        <f t="shared" si="197"/>
        <v>347.40000000000003</v>
      </c>
      <c r="P409" s="10">
        <f t="shared" si="197"/>
        <v>276.6</v>
      </c>
      <c r="Q409" s="10">
        <f t="shared" si="197"/>
        <v>70.80000000000001</v>
      </c>
      <c r="R409" s="10">
        <f t="shared" si="197"/>
        <v>0</v>
      </c>
    </row>
    <row r="410" spans="1:18" ht="21.75" customHeight="1">
      <c r="A410" s="47" t="s">
        <v>573</v>
      </c>
      <c r="B410" s="30">
        <v>546</v>
      </c>
      <c r="C410" s="15" t="s">
        <v>123</v>
      </c>
      <c r="D410" s="15" t="s">
        <v>145</v>
      </c>
      <c r="E410" s="30" t="s">
        <v>546</v>
      </c>
      <c r="F410" s="15"/>
      <c r="G410" s="10">
        <f>G411</f>
        <v>38.2</v>
      </c>
      <c r="H410" s="10">
        <f aca="true" t="shared" si="198" ref="H410:R410">H411</f>
        <v>0</v>
      </c>
      <c r="I410" s="10">
        <f t="shared" si="198"/>
        <v>38.2</v>
      </c>
      <c r="J410" s="10">
        <f t="shared" si="198"/>
        <v>0</v>
      </c>
      <c r="K410" s="10">
        <f t="shared" si="198"/>
        <v>38.2</v>
      </c>
      <c r="L410" s="10">
        <f t="shared" si="198"/>
        <v>0</v>
      </c>
      <c r="M410" s="10">
        <f t="shared" si="198"/>
        <v>38.2</v>
      </c>
      <c r="N410" s="10">
        <f t="shared" si="198"/>
        <v>0</v>
      </c>
      <c r="O410" s="10">
        <f t="shared" si="198"/>
        <v>38.2</v>
      </c>
      <c r="P410" s="10">
        <f t="shared" si="198"/>
        <v>0</v>
      </c>
      <c r="Q410" s="10">
        <f t="shared" si="198"/>
        <v>38.2</v>
      </c>
      <c r="R410" s="10">
        <f t="shared" si="198"/>
        <v>0</v>
      </c>
    </row>
    <row r="411" spans="1:18" ht="24.75" customHeight="1">
      <c r="A411" s="47" t="s">
        <v>335</v>
      </c>
      <c r="B411" s="30">
        <v>546</v>
      </c>
      <c r="C411" s="15" t="s">
        <v>123</v>
      </c>
      <c r="D411" s="15" t="s">
        <v>145</v>
      </c>
      <c r="E411" s="30" t="s">
        <v>547</v>
      </c>
      <c r="F411" s="15"/>
      <c r="G411" s="10">
        <f>G412+G413</f>
        <v>38.2</v>
      </c>
      <c r="H411" s="10">
        <f aca="true" t="shared" si="199" ref="H411:R411">H412+H413</f>
        <v>0</v>
      </c>
      <c r="I411" s="10">
        <f t="shared" si="199"/>
        <v>38.2</v>
      </c>
      <c r="J411" s="10">
        <f t="shared" si="199"/>
        <v>0</v>
      </c>
      <c r="K411" s="10">
        <f t="shared" si="199"/>
        <v>38.2</v>
      </c>
      <c r="L411" s="10">
        <f t="shared" si="199"/>
        <v>0</v>
      </c>
      <c r="M411" s="10">
        <f t="shared" si="199"/>
        <v>38.2</v>
      </c>
      <c r="N411" s="10">
        <f t="shared" si="199"/>
        <v>0</v>
      </c>
      <c r="O411" s="10">
        <f t="shared" si="199"/>
        <v>38.2</v>
      </c>
      <c r="P411" s="10">
        <f t="shared" si="199"/>
        <v>0</v>
      </c>
      <c r="Q411" s="10">
        <f t="shared" si="199"/>
        <v>38.2</v>
      </c>
      <c r="R411" s="10">
        <f t="shared" si="199"/>
        <v>0</v>
      </c>
    </row>
    <row r="412" spans="1:18" ht="24.75" customHeight="1">
      <c r="A412" s="47" t="s">
        <v>92</v>
      </c>
      <c r="B412" s="30">
        <v>546</v>
      </c>
      <c r="C412" s="15" t="s">
        <v>123</v>
      </c>
      <c r="D412" s="15" t="s">
        <v>145</v>
      </c>
      <c r="E412" s="30" t="s">
        <v>547</v>
      </c>
      <c r="F412" s="15" t="s">
        <v>177</v>
      </c>
      <c r="G412" s="10">
        <f>H412+I412+J412</f>
        <v>35.2</v>
      </c>
      <c r="H412" s="10"/>
      <c r="I412" s="10">
        <v>35.2</v>
      </c>
      <c r="J412" s="10"/>
      <c r="K412" s="10">
        <f>L412+M412+N412</f>
        <v>35.2</v>
      </c>
      <c r="L412" s="10"/>
      <c r="M412" s="10">
        <v>35.2</v>
      </c>
      <c r="N412" s="10"/>
      <c r="O412" s="10">
        <f>P412+Q412+R412</f>
        <v>35.2</v>
      </c>
      <c r="P412" s="10"/>
      <c r="Q412" s="10">
        <v>35.2</v>
      </c>
      <c r="R412" s="10"/>
    </row>
    <row r="413" spans="1:18" ht="18.75">
      <c r="A413" s="47" t="s">
        <v>185</v>
      </c>
      <c r="B413" s="30">
        <v>546</v>
      </c>
      <c r="C413" s="15" t="s">
        <v>123</v>
      </c>
      <c r="D413" s="15" t="s">
        <v>145</v>
      </c>
      <c r="E413" s="30" t="s">
        <v>547</v>
      </c>
      <c r="F413" s="15" t="s">
        <v>181</v>
      </c>
      <c r="G413" s="10">
        <f>H413+I413+J413</f>
        <v>3</v>
      </c>
      <c r="H413" s="10"/>
      <c r="I413" s="10">
        <v>3</v>
      </c>
      <c r="J413" s="10"/>
      <c r="K413" s="10">
        <f>L413+M413+N413</f>
        <v>3</v>
      </c>
      <c r="L413" s="10"/>
      <c r="M413" s="10">
        <v>3</v>
      </c>
      <c r="N413" s="10"/>
      <c r="O413" s="10">
        <f>P413+Q413+R413</f>
        <v>3</v>
      </c>
      <c r="P413" s="18"/>
      <c r="Q413" s="18">
        <v>3</v>
      </c>
      <c r="R413" s="18"/>
    </row>
    <row r="414" spans="1:18" ht="39" customHeight="1">
      <c r="A414" s="47" t="s">
        <v>75</v>
      </c>
      <c r="B414" s="30">
        <v>546</v>
      </c>
      <c r="C414" s="15" t="s">
        <v>123</v>
      </c>
      <c r="D414" s="15" t="s">
        <v>145</v>
      </c>
      <c r="E414" s="30" t="s">
        <v>105</v>
      </c>
      <c r="F414" s="15"/>
      <c r="G414" s="10">
        <f aca="true" t="shared" si="200" ref="G414:R414">G415+G417</f>
        <v>291.20000000000005</v>
      </c>
      <c r="H414" s="10">
        <f t="shared" si="200"/>
        <v>276.6</v>
      </c>
      <c r="I414" s="10">
        <f t="shared" si="200"/>
        <v>14.6</v>
      </c>
      <c r="J414" s="10">
        <f t="shared" si="200"/>
        <v>0</v>
      </c>
      <c r="K414" s="10">
        <f t="shared" si="200"/>
        <v>291.20000000000005</v>
      </c>
      <c r="L414" s="10">
        <f t="shared" si="200"/>
        <v>276.6</v>
      </c>
      <c r="M414" s="10">
        <f t="shared" si="200"/>
        <v>14.6</v>
      </c>
      <c r="N414" s="10">
        <f t="shared" si="200"/>
        <v>0</v>
      </c>
      <c r="O414" s="10">
        <f t="shared" si="200"/>
        <v>291.20000000000005</v>
      </c>
      <c r="P414" s="10">
        <f t="shared" si="200"/>
        <v>276.6</v>
      </c>
      <c r="Q414" s="10">
        <f t="shared" si="200"/>
        <v>14.6</v>
      </c>
      <c r="R414" s="10">
        <f t="shared" si="200"/>
        <v>0</v>
      </c>
    </row>
    <row r="415" spans="1:18" ht="27" customHeight="1">
      <c r="A415" s="47" t="s">
        <v>335</v>
      </c>
      <c r="B415" s="30">
        <v>546</v>
      </c>
      <c r="C415" s="15" t="s">
        <v>123</v>
      </c>
      <c r="D415" s="15" t="s">
        <v>145</v>
      </c>
      <c r="E415" s="30" t="s">
        <v>595</v>
      </c>
      <c r="F415" s="15"/>
      <c r="G415" s="10">
        <f>G416</f>
        <v>0</v>
      </c>
      <c r="H415" s="10">
        <f aca="true" t="shared" si="201" ref="H415:R415">H416</f>
        <v>0</v>
      </c>
      <c r="I415" s="10">
        <f t="shared" si="201"/>
        <v>0</v>
      </c>
      <c r="J415" s="10">
        <f t="shared" si="201"/>
        <v>0</v>
      </c>
      <c r="K415" s="10">
        <f t="shared" si="201"/>
        <v>0</v>
      </c>
      <c r="L415" s="10">
        <f t="shared" si="201"/>
        <v>0</v>
      </c>
      <c r="M415" s="10">
        <f t="shared" si="201"/>
        <v>0</v>
      </c>
      <c r="N415" s="10">
        <f t="shared" si="201"/>
        <v>0</v>
      </c>
      <c r="O415" s="10">
        <f t="shared" si="201"/>
        <v>0</v>
      </c>
      <c r="P415" s="10">
        <f t="shared" si="201"/>
        <v>0</v>
      </c>
      <c r="Q415" s="10">
        <f t="shared" si="201"/>
        <v>0</v>
      </c>
      <c r="R415" s="10">
        <f t="shared" si="201"/>
        <v>0</v>
      </c>
    </row>
    <row r="416" spans="1:18" ht="39" customHeight="1">
      <c r="A416" s="47" t="s">
        <v>92</v>
      </c>
      <c r="B416" s="30">
        <v>546</v>
      </c>
      <c r="C416" s="15" t="s">
        <v>123</v>
      </c>
      <c r="D416" s="15" t="s">
        <v>145</v>
      </c>
      <c r="E416" s="30" t="s">
        <v>596</v>
      </c>
      <c r="F416" s="15" t="s">
        <v>177</v>
      </c>
      <c r="G416" s="10">
        <f>H416+I416+J416</f>
        <v>0</v>
      </c>
      <c r="H416" s="10"/>
      <c r="I416" s="10"/>
      <c r="J416" s="10"/>
      <c r="K416" s="10">
        <f>L416+M416+N416</f>
        <v>0</v>
      </c>
      <c r="L416" s="10"/>
      <c r="M416" s="10"/>
      <c r="N416" s="10"/>
      <c r="O416" s="10">
        <f>P416+Q416+R416</f>
        <v>0</v>
      </c>
      <c r="P416" s="10"/>
      <c r="Q416" s="10"/>
      <c r="R416" s="10"/>
    </row>
    <row r="417" spans="1:18" ht="37.5">
      <c r="A417" s="47" t="s">
        <v>306</v>
      </c>
      <c r="B417" s="30">
        <v>546</v>
      </c>
      <c r="C417" s="15" t="s">
        <v>123</v>
      </c>
      <c r="D417" s="15" t="s">
        <v>145</v>
      </c>
      <c r="E417" s="30" t="s">
        <v>548</v>
      </c>
      <c r="F417" s="15"/>
      <c r="G417" s="10">
        <f>G418</f>
        <v>291.20000000000005</v>
      </c>
      <c r="H417" s="10">
        <f aca="true" t="shared" si="202" ref="H417:R417">H418</f>
        <v>276.6</v>
      </c>
      <c r="I417" s="10">
        <f t="shared" si="202"/>
        <v>14.6</v>
      </c>
      <c r="J417" s="10">
        <f t="shared" si="202"/>
        <v>0</v>
      </c>
      <c r="K417" s="10">
        <f t="shared" si="202"/>
        <v>291.20000000000005</v>
      </c>
      <c r="L417" s="10">
        <f t="shared" si="202"/>
        <v>276.6</v>
      </c>
      <c r="M417" s="10">
        <f t="shared" si="202"/>
        <v>14.6</v>
      </c>
      <c r="N417" s="10">
        <f t="shared" si="202"/>
        <v>0</v>
      </c>
      <c r="O417" s="10">
        <f t="shared" si="202"/>
        <v>291.20000000000005</v>
      </c>
      <c r="P417" s="10">
        <f t="shared" si="202"/>
        <v>276.6</v>
      </c>
      <c r="Q417" s="10">
        <f t="shared" si="202"/>
        <v>14.6</v>
      </c>
      <c r="R417" s="10">
        <f t="shared" si="202"/>
        <v>0</v>
      </c>
    </row>
    <row r="418" spans="1:18" ht="37.5">
      <c r="A418" s="47" t="s">
        <v>92</v>
      </c>
      <c r="B418" s="30">
        <v>546</v>
      </c>
      <c r="C418" s="15" t="s">
        <v>123</v>
      </c>
      <c r="D418" s="15" t="s">
        <v>145</v>
      </c>
      <c r="E418" s="30" t="s">
        <v>548</v>
      </c>
      <c r="F418" s="15" t="s">
        <v>177</v>
      </c>
      <c r="G418" s="10">
        <f>H418++I418+J418</f>
        <v>291.20000000000005</v>
      </c>
      <c r="H418" s="10">
        <v>276.6</v>
      </c>
      <c r="I418" s="10">
        <v>14.6</v>
      </c>
      <c r="J418" s="10"/>
      <c r="K418" s="10">
        <f>L418++M418+N418</f>
        <v>291.20000000000005</v>
      </c>
      <c r="L418" s="10">
        <v>276.6</v>
      </c>
      <c r="M418" s="10">
        <v>14.6</v>
      </c>
      <c r="N418" s="10"/>
      <c r="O418" s="10">
        <f>P418++Q418+R418</f>
        <v>291.20000000000005</v>
      </c>
      <c r="P418" s="100">
        <v>276.6</v>
      </c>
      <c r="Q418" s="100">
        <v>14.6</v>
      </c>
      <c r="R418" s="100"/>
    </row>
    <row r="419" spans="1:18" ht="37.5">
      <c r="A419" s="47" t="s">
        <v>77</v>
      </c>
      <c r="B419" s="30">
        <v>546</v>
      </c>
      <c r="C419" s="15" t="s">
        <v>123</v>
      </c>
      <c r="D419" s="15" t="s">
        <v>145</v>
      </c>
      <c r="E419" s="30" t="s">
        <v>62</v>
      </c>
      <c r="F419" s="15"/>
      <c r="G419" s="10">
        <f>G420</f>
        <v>10</v>
      </c>
      <c r="H419" s="10">
        <f aca="true" t="shared" si="203" ref="H419:R420">H420</f>
        <v>0</v>
      </c>
      <c r="I419" s="10">
        <f t="shared" si="203"/>
        <v>10</v>
      </c>
      <c r="J419" s="10">
        <f t="shared" si="203"/>
        <v>0</v>
      </c>
      <c r="K419" s="10">
        <f t="shared" si="203"/>
        <v>10</v>
      </c>
      <c r="L419" s="10">
        <f t="shared" si="203"/>
        <v>0</v>
      </c>
      <c r="M419" s="10">
        <f t="shared" si="203"/>
        <v>10</v>
      </c>
      <c r="N419" s="10">
        <f t="shared" si="203"/>
        <v>0</v>
      </c>
      <c r="O419" s="10">
        <f t="shared" si="203"/>
        <v>10</v>
      </c>
      <c r="P419" s="10">
        <f t="shared" si="203"/>
        <v>0</v>
      </c>
      <c r="Q419" s="10">
        <f t="shared" si="203"/>
        <v>10</v>
      </c>
      <c r="R419" s="10">
        <f t="shared" si="203"/>
        <v>0</v>
      </c>
    </row>
    <row r="420" spans="1:18" ht="27.75" customHeight="1">
      <c r="A420" s="47" t="s">
        <v>335</v>
      </c>
      <c r="B420" s="30">
        <v>546</v>
      </c>
      <c r="C420" s="15" t="s">
        <v>123</v>
      </c>
      <c r="D420" s="15" t="s">
        <v>145</v>
      </c>
      <c r="E420" s="30" t="s">
        <v>549</v>
      </c>
      <c r="F420" s="15"/>
      <c r="G420" s="10">
        <f>G421</f>
        <v>10</v>
      </c>
      <c r="H420" s="10">
        <f t="shared" si="203"/>
        <v>0</v>
      </c>
      <c r="I420" s="10">
        <f t="shared" si="203"/>
        <v>10</v>
      </c>
      <c r="J420" s="10">
        <f t="shared" si="203"/>
        <v>0</v>
      </c>
      <c r="K420" s="10">
        <f t="shared" si="203"/>
        <v>10</v>
      </c>
      <c r="L420" s="10">
        <f t="shared" si="203"/>
        <v>0</v>
      </c>
      <c r="M420" s="10">
        <f t="shared" si="203"/>
        <v>10</v>
      </c>
      <c r="N420" s="10">
        <f t="shared" si="203"/>
        <v>0</v>
      </c>
      <c r="O420" s="10">
        <f t="shared" si="203"/>
        <v>10</v>
      </c>
      <c r="P420" s="10">
        <f t="shared" si="203"/>
        <v>0</v>
      </c>
      <c r="Q420" s="10">
        <f t="shared" si="203"/>
        <v>10</v>
      </c>
      <c r="R420" s="10">
        <f t="shared" si="203"/>
        <v>0</v>
      </c>
    </row>
    <row r="421" spans="1:18" ht="18.75">
      <c r="A421" s="47" t="s">
        <v>185</v>
      </c>
      <c r="B421" s="30">
        <v>546</v>
      </c>
      <c r="C421" s="15" t="s">
        <v>123</v>
      </c>
      <c r="D421" s="15" t="s">
        <v>145</v>
      </c>
      <c r="E421" s="30" t="s">
        <v>549</v>
      </c>
      <c r="F421" s="15" t="s">
        <v>181</v>
      </c>
      <c r="G421" s="10">
        <f>H421+I421+J421</f>
        <v>10</v>
      </c>
      <c r="H421" s="10"/>
      <c r="I421" s="10">
        <v>10</v>
      </c>
      <c r="J421" s="10"/>
      <c r="K421" s="10">
        <f>L421+M421+N421</f>
        <v>10</v>
      </c>
      <c r="L421" s="10"/>
      <c r="M421" s="10">
        <v>10</v>
      </c>
      <c r="N421" s="10"/>
      <c r="O421" s="10">
        <f>P421+Q421+R421</f>
        <v>10</v>
      </c>
      <c r="P421" s="100"/>
      <c r="Q421" s="100">
        <v>10</v>
      </c>
      <c r="R421" s="100"/>
    </row>
    <row r="422" spans="1:18" ht="37.5">
      <c r="A422" s="47" t="s">
        <v>551</v>
      </c>
      <c r="B422" s="30">
        <v>546</v>
      </c>
      <c r="C422" s="15" t="s">
        <v>123</v>
      </c>
      <c r="D422" s="15" t="s">
        <v>145</v>
      </c>
      <c r="E422" s="30" t="s">
        <v>550</v>
      </c>
      <c r="F422" s="15"/>
      <c r="G422" s="10">
        <f>G423</f>
        <v>4</v>
      </c>
      <c r="H422" s="10">
        <f aca="true" t="shared" si="204" ref="H422:R423">H423</f>
        <v>0</v>
      </c>
      <c r="I422" s="10">
        <f t="shared" si="204"/>
        <v>4</v>
      </c>
      <c r="J422" s="10">
        <f t="shared" si="204"/>
        <v>0</v>
      </c>
      <c r="K422" s="10">
        <f t="shared" si="204"/>
        <v>4</v>
      </c>
      <c r="L422" s="10">
        <f t="shared" si="204"/>
        <v>0</v>
      </c>
      <c r="M422" s="10">
        <f t="shared" si="204"/>
        <v>4</v>
      </c>
      <c r="N422" s="10">
        <f t="shared" si="204"/>
        <v>0</v>
      </c>
      <c r="O422" s="10">
        <f t="shared" si="204"/>
        <v>4</v>
      </c>
      <c r="P422" s="10">
        <f t="shared" si="204"/>
        <v>0</v>
      </c>
      <c r="Q422" s="10">
        <f t="shared" si="204"/>
        <v>4</v>
      </c>
      <c r="R422" s="10">
        <f t="shared" si="204"/>
        <v>0</v>
      </c>
    </row>
    <row r="423" spans="1:18" ht="22.5" customHeight="1">
      <c r="A423" s="47" t="s">
        <v>335</v>
      </c>
      <c r="B423" s="30">
        <v>546</v>
      </c>
      <c r="C423" s="15" t="s">
        <v>123</v>
      </c>
      <c r="D423" s="15" t="s">
        <v>145</v>
      </c>
      <c r="E423" s="30" t="s">
        <v>552</v>
      </c>
      <c r="F423" s="15"/>
      <c r="G423" s="10">
        <f>G424</f>
        <v>4</v>
      </c>
      <c r="H423" s="10">
        <f t="shared" si="204"/>
        <v>0</v>
      </c>
      <c r="I423" s="10">
        <f t="shared" si="204"/>
        <v>4</v>
      </c>
      <c r="J423" s="10">
        <f t="shared" si="204"/>
        <v>0</v>
      </c>
      <c r="K423" s="10">
        <f t="shared" si="204"/>
        <v>4</v>
      </c>
      <c r="L423" s="10">
        <f t="shared" si="204"/>
        <v>0</v>
      </c>
      <c r="M423" s="10">
        <f t="shared" si="204"/>
        <v>4</v>
      </c>
      <c r="N423" s="10">
        <f t="shared" si="204"/>
        <v>0</v>
      </c>
      <c r="O423" s="10">
        <f t="shared" si="204"/>
        <v>4</v>
      </c>
      <c r="P423" s="10">
        <f t="shared" si="204"/>
        <v>0</v>
      </c>
      <c r="Q423" s="10">
        <f t="shared" si="204"/>
        <v>4</v>
      </c>
      <c r="R423" s="10">
        <f t="shared" si="204"/>
        <v>0</v>
      </c>
    </row>
    <row r="424" spans="1:18" ht="37.5">
      <c r="A424" s="47" t="s">
        <v>92</v>
      </c>
      <c r="B424" s="30">
        <v>546</v>
      </c>
      <c r="C424" s="15" t="s">
        <v>123</v>
      </c>
      <c r="D424" s="15" t="s">
        <v>145</v>
      </c>
      <c r="E424" s="30" t="s">
        <v>552</v>
      </c>
      <c r="F424" s="15" t="s">
        <v>177</v>
      </c>
      <c r="G424" s="10">
        <f>H424+I424+J424</f>
        <v>4</v>
      </c>
      <c r="H424" s="10"/>
      <c r="I424" s="10">
        <v>4</v>
      </c>
      <c r="J424" s="10"/>
      <c r="K424" s="10">
        <f>L424+M424+N424</f>
        <v>4</v>
      </c>
      <c r="L424" s="10"/>
      <c r="M424" s="10">
        <v>4</v>
      </c>
      <c r="N424" s="10"/>
      <c r="O424" s="10">
        <f>P424+Q424+R424</f>
        <v>4</v>
      </c>
      <c r="P424" s="100"/>
      <c r="Q424" s="100">
        <v>4</v>
      </c>
      <c r="R424" s="100"/>
    </row>
    <row r="425" spans="1:18" ht="75">
      <c r="A425" s="47" t="s">
        <v>620</v>
      </c>
      <c r="B425" s="30">
        <v>546</v>
      </c>
      <c r="C425" s="15" t="s">
        <v>123</v>
      </c>
      <c r="D425" s="15" t="s">
        <v>145</v>
      </c>
      <c r="E425" s="30" t="s">
        <v>615</v>
      </c>
      <c r="F425" s="15"/>
      <c r="G425" s="10">
        <f aca="true" t="shared" si="205" ref="G425:R426">G426</f>
        <v>4</v>
      </c>
      <c r="H425" s="10">
        <f t="shared" si="205"/>
        <v>0</v>
      </c>
      <c r="I425" s="10">
        <f t="shared" si="205"/>
        <v>4</v>
      </c>
      <c r="J425" s="10">
        <f t="shared" si="205"/>
        <v>0</v>
      </c>
      <c r="K425" s="10">
        <f t="shared" si="205"/>
        <v>4</v>
      </c>
      <c r="L425" s="10">
        <f t="shared" si="205"/>
        <v>0</v>
      </c>
      <c r="M425" s="10">
        <f t="shared" si="205"/>
        <v>4</v>
      </c>
      <c r="N425" s="10">
        <f t="shared" si="205"/>
        <v>0</v>
      </c>
      <c r="O425" s="10">
        <f t="shared" si="205"/>
        <v>4</v>
      </c>
      <c r="P425" s="10">
        <f t="shared" si="205"/>
        <v>0</v>
      </c>
      <c r="Q425" s="10">
        <f t="shared" si="205"/>
        <v>4</v>
      </c>
      <c r="R425" s="10">
        <f t="shared" si="205"/>
        <v>0</v>
      </c>
    </row>
    <row r="426" spans="1:18" ht="37.5">
      <c r="A426" s="47" t="s">
        <v>335</v>
      </c>
      <c r="B426" s="30">
        <v>546</v>
      </c>
      <c r="C426" s="15" t="s">
        <v>123</v>
      </c>
      <c r="D426" s="15" t="s">
        <v>145</v>
      </c>
      <c r="E426" s="30" t="s">
        <v>616</v>
      </c>
      <c r="F426" s="15"/>
      <c r="G426" s="10">
        <f>G427</f>
        <v>4</v>
      </c>
      <c r="H426" s="10">
        <f t="shared" si="205"/>
        <v>0</v>
      </c>
      <c r="I426" s="10">
        <f t="shared" si="205"/>
        <v>4</v>
      </c>
      <c r="J426" s="10">
        <f t="shared" si="205"/>
        <v>0</v>
      </c>
      <c r="K426" s="10">
        <f t="shared" si="205"/>
        <v>4</v>
      </c>
      <c r="L426" s="10">
        <f t="shared" si="205"/>
        <v>0</v>
      </c>
      <c r="M426" s="10">
        <f t="shared" si="205"/>
        <v>4</v>
      </c>
      <c r="N426" s="10">
        <f t="shared" si="205"/>
        <v>0</v>
      </c>
      <c r="O426" s="10">
        <f t="shared" si="205"/>
        <v>4</v>
      </c>
      <c r="P426" s="10">
        <f t="shared" si="205"/>
        <v>0</v>
      </c>
      <c r="Q426" s="10">
        <f t="shared" si="205"/>
        <v>4</v>
      </c>
      <c r="R426" s="10">
        <f t="shared" si="205"/>
        <v>0</v>
      </c>
    </row>
    <row r="427" spans="1:18" ht="18.75">
      <c r="A427" s="47" t="s">
        <v>175</v>
      </c>
      <c r="B427" s="30">
        <v>546</v>
      </c>
      <c r="C427" s="15" t="s">
        <v>123</v>
      </c>
      <c r="D427" s="15" t="s">
        <v>145</v>
      </c>
      <c r="E427" s="30" t="s">
        <v>616</v>
      </c>
      <c r="F427" s="15" t="s">
        <v>176</v>
      </c>
      <c r="G427" s="10">
        <f>H427+I426+J427</f>
        <v>4</v>
      </c>
      <c r="H427" s="10"/>
      <c r="I427" s="10">
        <v>4</v>
      </c>
      <c r="J427" s="10"/>
      <c r="K427" s="10">
        <f>L427+M426+N427</f>
        <v>4</v>
      </c>
      <c r="L427" s="10"/>
      <c r="M427" s="10">
        <v>4</v>
      </c>
      <c r="N427" s="10"/>
      <c r="O427" s="10">
        <f>P427+Q426+R427</f>
        <v>4</v>
      </c>
      <c r="P427" s="100"/>
      <c r="Q427" s="100">
        <v>4</v>
      </c>
      <c r="R427" s="100"/>
    </row>
    <row r="428" spans="1:18" ht="18.75">
      <c r="A428" s="47" t="s">
        <v>127</v>
      </c>
      <c r="B428" s="30">
        <v>546</v>
      </c>
      <c r="C428" s="15" t="s">
        <v>121</v>
      </c>
      <c r="D428" s="15" t="s">
        <v>405</v>
      </c>
      <c r="E428" s="15"/>
      <c r="F428" s="15"/>
      <c r="G428" s="10">
        <f>G435+G449+G429</f>
        <v>28438.399999999998</v>
      </c>
      <c r="H428" s="10">
        <f aca="true" t="shared" si="206" ref="H428:R428">H435+H449+H429</f>
        <v>15066.399999999998</v>
      </c>
      <c r="I428" s="10">
        <f t="shared" si="206"/>
        <v>13372</v>
      </c>
      <c r="J428" s="10">
        <f t="shared" si="206"/>
        <v>0</v>
      </c>
      <c r="K428" s="10">
        <f t="shared" si="206"/>
        <v>24485.999999999996</v>
      </c>
      <c r="L428" s="10">
        <f t="shared" si="206"/>
        <v>10881.1</v>
      </c>
      <c r="M428" s="10">
        <f t="shared" si="206"/>
        <v>13604.9</v>
      </c>
      <c r="N428" s="10">
        <f t="shared" si="206"/>
        <v>0</v>
      </c>
      <c r="O428" s="10">
        <f t="shared" si="206"/>
        <v>25527</v>
      </c>
      <c r="P428" s="10">
        <f t="shared" si="206"/>
        <v>11061.1</v>
      </c>
      <c r="Q428" s="10">
        <f t="shared" si="206"/>
        <v>14465.9</v>
      </c>
      <c r="R428" s="10">
        <f t="shared" si="206"/>
        <v>0</v>
      </c>
    </row>
    <row r="429" spans="1:18" ht="18.75">
      <c r="A429" s="47" t="s">
        <v>604</v>
      </c>
      <c r="B429" s="30">
        <v>546</v>
      </c>
      <c r="C429" s="15" t="s">
        <v>121</v>
      </c>
      <c r="D429" s="15" t="s">
        <v>133</v>
      </c>
      <c r="E429" s="12"/>
      <c r="F429" s="12"/>
      <c r="G429" s="10">
        <f aca="true" t="shared" si="207" ref="G429:R433">G430</f>
        <v>3201.4</v>
      </c>
      <c r="H429" s="10">
        <f t="shared" si="207"/>
        <v>3105.3</v>
      </c>
      <c r="I429" s="10">
        <f t="shared" si="207"/>
        <v>96.1</v>
      </c>
      <c r="J429" s="10">
        <f t="shared" si="207"/>
        <v>0</v>
      </c>
      <c r="K429" s="10">
        <f t="shared" si="207"/>
        <v>0</v>
      </c>
      <c r="L429" s="10">
        <f t="shared" si="207"/>
        <v>0</v>
      </c>
      <c r="M429" s="10">
        <f t="shared" si="207"/>
        <v>0</v>
      </c>
      <c r="N429" s="10">
        <f t="shared" si="207"/>
        <v>0</v>
      </c>
      <c r="O429" s="10">
        <f t="shared" si="207"/>
        <v>0</v>
      </c>
      <c r="P429" s="10">
        <f t="shared" si="207"/>
        <v>0</v>
      </c>
      <c r="Q429" s="10">
        <f t="shared" si="207"/>
        <v>0</v>
      </c>
      <c r="R429" s="10">
        <f t="shared" si="207"/>
        <v>0</v>
      </c>
    </row>
    <row r="430" spans="1:18" ht="37.5">
      <c r="A430" s="47" t="s">
        <v>508</v>
      </c>
      <c r="B430" s="30">
        <v>546</v>
      </c>
      <c r="C430" s="15" t="s">
        <v>121</v>
      </c>
      <c r="D430" s="15" t="s">
        <v>133</v>
      </c>
      <c r="E430" s="79" t="s">
        <v>249</v>
      </c>
      <c r="F430" s="12"/>
      <c r="G430" s="10">
        <f>G431</f>
        <v>3201.4</v>
      </c>
      <c r="H430" s="10">
        <f t="shared" si="207"/>
        <v>3105.3</v>
      </c>
      <c r="I430" s="10">
        <f t="shared" si="207"/>
        <v>96.1</v>
      </c>
      <c r="J430" s="10">
        <f t="shared" si="207"/>
        <v>0</v>
      </c>
      <c r="K430" s="10">
        <f t="shared" si="207"/>
        <v>0</v>
      </c>
      <c r="L430" s="10">
        <f t="shared" si="207"/>
        <v>0</v>
      </c>
      <c r="M430" s="10">
        <f t="shared" si="207"/>
        <v>0</v>
      </c>
      <c r="N430" s="10">
        <f t="shared" si="207"/>
        <v>0</v>
      </c>
      <c r="O430" s="10">
        <f t="shared" si="207"/>
        <v>0</v>
      </c>
      <c r="P430" s="10">
        <f t="shared" si="207"/>
        <v>0</v>
      </c>
      <c r="Q430" s="10">
        <f t="shared" si="207"/>
        <v>0</v>
      </c>
      <c r="R430" s="10">
        <f t="shared" si="207"/>
        <v>0</v>
      </c>
    </row>
    <row r="431" spans="1:18" ht="37.5">
      <c r="A431" s="8" t="s">
        <v>621</v>
      </c>
      <c r="B431" s="30">
        <v>546</v>
      </c>
      <c r="C431" s="15" t="s">
        <v>121</v>
      </c>
      <c r="D431" s="15" t="s">
        <v>133</v>
      </c>
      <c r="E431" s="79" t="s">
        <v>606</v>
      </c>
      <c r="F431" s="12"/>
      <c r="G431" s="10">
        <f>G432</f>
        <v>3201.4</v>
      </c>
      <c r="H431" s="10">
        <f t="shared" si="207"/>
        <v>3105.3</v>
      </c>
      <c r="I431" s="10">
        <f t="shared" si="207"/>
        <v>96.1</v>
      </c>
      <c r="J431" s="10">
        <f t="shared" si="207"/>
        <v>0</v>
      </c>
      <c r="K431" s="10">
        <f t="shared" si="207"/>
        <v>0</v>
      </c>
      <c r="L431" s="10">
        <f t="shared" si="207"/>
        <v>0</v>
      </c>
      <c r="M431" s="10">
        <f t="shared" si="207"/>
        <v>0</v>
      </c>
      <c r="N431" s="10">
        <f t="shared" si="207"/>
        <v>0</v>
      </c>
      <c r="O431" s="10">
        <f t="shared" si="207"/>
        <v>0</v>
      </c>
      <c r="P431" s="10">
        <f t="shared" si="207"/>
        <v>0</v>
      </c>
      <c r="Q431" s="10">
        <f t="shared" si="207"/>
        <v>0</v>
      </c>
      <c r="R431" s="10">
        <f t="shared" si="207"/>
        <v>0</v>
      </c>
    </row>
    <row r="432" spans="1:18" ht="37.5">
      <c r="A432" s="8" t="s">
        <v>607</v>
      </c>
      <c r="B432" s="30">
        <v>546</v>
      </c>
      <c r="C432" s="15" t="s">
        <v>121</v>
      </c>
      <c r="D432" s="15" t="s">
        <v>133</v>
      </c>
      <c r="E432" s="79" t="s">
        <v>608</v>
      </c>
      <c r="F432" s="12"/>
      <c r="G432" s="10">
        <f>G433</f>
        <v>3201.4</v>
      </c>
      <c r="H432" s="10">
        <f t="shared" si="207"/>
        <v>3105.3</v>
      </c>
      <c r="I432" s="10">
        <f t="shared" si="207"/>
        <v>96.1</v>
      </c>
      <c r="J432" s="10">
        <f t="shared" si="207"/>
        <v>0</v>
      </c>
      <c r="K432" s="10">
        <f t="shared" si="207"/>
        <v>0</v>
      </c>
      <c r="L432" s="10">
        <f t="shared" si="207"/>
        <v>0</v>
      </c>
      <c r="M432" s="10">
        <f t="shared" si="207"/>
        <v>0</v>
      </c>
      <c r="N432" s="10">
        <f t="shared" si="207"/>
        <v>0</v>
      </c>
      <c r="O432" s="10">
        <f t="shared" si="207"/>
        <v>0</v>
      </c>
      <c r="P432" s="10">
        <f t="shared" si="207"/>
        <v>0</v>
      </c>
      <c r="Q432" s="10">
        <f t="shared" si="207"/>
        <v>0</v>
      </c>
      <c r="R432" s="10">
        <f t="shared" si="207"/>
        <v>0</v>
      </c>
    </row>
    <row r="433" spans="1:18" ht="39" customHeight="1">
      <c r="A433" s="8" t="s">
        <v>609</v>
      </c>
      <c r="B433" s="30">
        <v>546</v>
      </c>
      <c r="C433" s="15" t="s">
        <v>121</v>
      </c>
      <c r="D433" s="15" t="s">
        <v>133</v>
      </c>
      <c r="E433" s="58" t="s">
        <v>610</v>
      </c>
      <c r="F433" s="12"/>
      <c r="G433" s="10">
        <f>G434</f>
        <v>3201.4</v>
      </c>
      <c r="H433" s="10">
        <f t="shared" si="207"/>
        <v>3105.3</v>
      </c>
      <c r="I433" s="10">
        <f t="shared" si="207"/>
        <v>96.1</v>
      </c>
      <c r="J433" s="10">
        <f t="shared" si="207"/>
        <v>0</v>
      </c>
      <c r="K433" s="10">
        <f t="shared" si="207"/>
        <v>0</v>
      </c>
      <c r="L433" s="10">
        <f t="shared" si="207"/>
        <v>0</v>
      </c>
      <c r="M433" s="10">
        <f t="shared" si="207"/>
        <v>0</v>
      </c>
      <c r="N433" s="10">
        <f t="shared" si="207"/>
        <v>0</v>
      </c>
      <c r="O433" s="10">
        <f t="shared" si="207"/>
        <v>0</v>
      </c>
      <c r="P433" s="10">
        <f t="shared" si="207"/>
        <v>0</v>
      </c>
      <c r="Q433" s="10">
        <f t="shared" si="207"/>
        <v>0</v>
      </c>
      <c r="R433" s="10">
        <f t="shared" si="207"/>
        <v>0</v>
      </c>
    </row>
    <row r="434" spans="1:18" ht="37.5">
      <c r="A434" s="47" t="s">
        <v>92</v>
      </c>
      <c r="B434" s="30">
        <v>546</v>
      </c>
      <c r="C434" s="15" t="s">
        <v>121</v>
      </c>
      <c r="D434" s="15" t="s">
        <v>133</v>
      </c>
      <c r="E434" s="115" t="s">
        <v>610</v>
      </c>
      <c r="F434" s="15" t="s">
        <v>177</v>
      </c>
      <c r="G434" s="10">
        <f>H434+I434+J434</f>
        <v>3201.4</v>
      </c>
      <c r="H434" s="10">
        <v>3105.3</v>
      </c>
      <c r="I434" s="10">
        <v>96.1</v>
      </c>
      <c r="J434" s="13"/>
      <c r="K434" s="10">
        <f>L434+M434+N434</f>
        <v>0</v>
      </c>
      <c r="L434" s="13"/>
      <c r="M434" s="13"/>
      <c r="N434" s="13"/>
      <c r="O434" s="10">
        <f>P434+Q434+R434</f>
        <v>0</v>
      </c>
      <c r="P434" s="10"/>
      <c r="Q434" s="10"/>
      <c r="R434" s="10"/>
    </row>
    <row r="435" spans="1:18" ht="18.75">
      <c r="A435" s="47" t="s">
        <v>158</v>
      </c>
      <c r="B435" s="30">
        <v>546</v>
      </c>
      <c r="C435" s="15" t="s">
        <v>121</v>
      </c>
      <c r="D435" s="15" t="s">
        <v>125</v>
      </c>
      <c r="E435" s="15"/>
      <c r="F435" s="15"/>
      <c r="G435" s="10">
        <f>G436</f>
        <v>22885.899999999998</v>
      </c>
      <c r="H435" s="10">
        <f aca="true" t="shared" si="208" ref="H435:R435">H436</f>
        <v>9856.9</v>
      </c>
      <c r="I435" s="10">
        <f t="shared" si="208"/>
        <v>13029</v>
      </c>
      <c r="J435" s="10">
        <f t="shared" si="208"/>
        <v>0</v>
      </c>
      <c r="K435" s="10">
        <f t="shared" si="208"/>
        <v>23334.899999999998</v>
      </c>
      <c r="L435" s="10">
        <f t="shared" si="208"/>
        <v>9856.9</v>
      </c>
      <c r="M435" s="10">
        <f t="shared" si="208"/>
        <v>13478</v>
      </c>
      <c r="N435" s="10">
        <f t="shared" si="208"/>
        <v>0</v>
      </c>
      <c r="O435" s="10">
        <f t="shared" si="208"/>
        <v>24175.9</v>
      </c>
      <c r="P435" s="10">
        <f t="shared" si="208"/>
        <v>9856.9</v>
      </c>
      <c r="Q435" s="10">
        <f t="shared" si="208"/>
        <v>14319</v>
      </c>
      <c r="R435" s="10">
        <f t="shared" si="208"/>
        <v>0</v>
      </c>
    </row>
    <row r="436" spans="1:18" ht="56.25">
      <c r="A436" s="47" t="s">
        <v>487</v>
      </c>
      <c r="B436" s="30">
        <v>546</v>
      </c>
      <c r="C436" s="15" t="s">
        <v>121</v>
      </c>
      <c r="D436" s="15" t="s">
        <v>125</v>
      </c>
      <c r="E436" s="15" t="s">
        <v>113</v>
      </c>
      <c r="F436" s="15"/>
      <c r="G436" s="10">
        <f>G437+G441</f>
        <v>22885.899999999998</v>
      </c>
      <c r="H436" s="10">
        <f aca="true" t="shared" si="209" ref="H436:R436">H437+H441</f>
        <v>9856.9</v>
      </c>
      <c r="I436" s="10">
        <f t="shared" si="209"/>
        <v>13029</v>
      </c>
      <c r="J436" s="10">
        <f t="shared" si="209"/>
        <v>0</v>
      </c>
      <c r="K436" s="10">
        <f t="shared" si="209"/>
        <v>23334.899999999998</v>
      </c>
      <c r="L436" s="10">
        <f t="shared" si="209"/>
        <v>9856.9</v>
      </c>
      <c r="M436" s="10">
        <f t="shared" si="209"/>
        <v>13478</v>
      </c>
      <c r="N436" s="10">
        <f t="shared" si="209"/>
        <v>0</v>
      </c>
      <c r="O436" s="10">
        <f t="shared" si="209"/>
        <v>24175.9</v>
      </c>
      <c r="P436" s="10">
        <f t="shared" si="209"/>
        <v>9856.9</v>
      </c>
      <c r="Q436" s="10">
        <f t="shared" si="209"/>
        <v>14319</v>
      </c>
      <c r="R436" s="10">
        <f t="shared" si="209"/>
        <v>0</v>
      </c>
    </row>
    <row r="437" spans="1:18" ht="37.5">
      <c r="A437" s="47" t="s">
        <v>22</v>
      </c>
      <c r="B437" s="30">
        <v>546</v>
      </c>
      <c r="C437" s="15" t="s">
        <v>121</v>
      </c>
      <c r="D437" s="15" t="s">
        <v>125</v>
      </c>
      <c r="E437" s="15" t="s">
        <v>114</v>
      </c>
      <c r="F437" s="15"/>
      <c r="G437" s="10">
        <f>G438</f>
        <v>7754.8</v>
      </c>
      <c r="H437" s="10">
        <f aca="true" t="shared" si="210" ref="H437:R437">H438</f>
        <v>0</v>
      </c>
      <c r="I437" s="10">
        <f t="shared" si="210"/>
        <v>7754.8</v>
      </c>
      <c r="J437" s="10">
        <f t="shared" si="210"/>
        <v>0</v>
      </c>
      <c r="K437" s="10">
        <f t="shared" si="210"/>
        <v>7854.8</v>
      </c>
      <c r="L437" s="10">
        <f t="shared" si="210"/>
        <v>0</v>
      </c>
      <c r="M437" s="10">
        <f t="shared" si="210"/>
        <v>7854.8</v>
      </c>
      <c r="N437" s="10">
        <f t="shared" si="210"/>
        <v>0</v>
      </c>
      <c r="O437" s="10">
        <f t="shared" si="210"/>
        <v>7977.5</v>
      </c>
      <c r="P437" s="10">
        <f t="shared" si="210"/>
        <v>0</v>
      </c>
      <c r="Q437" s="10">
        <f t="shared" si="210"/>
        <v>7977.5</v>
      </c>
      <c r="R437" s="10">
        <f t="shared" si="210"/>
        <v>0</v>
      </c>
    </row>
    <row r="438" spans="1:18" ht="18.75">
      <c r="A438" s="47" t="s">
        <v>350</v>
      </c>
      <c r="B438" s="30">
        <v>546</v>
      </c>
      <c r="C438" s="15" t="s">
        <v>121</v>
      </c>
      <c r="D438" s="15" t="s">
        <v>125</v>
      </c>
      <c r="E438" s="15" t="s">
        <v>115</v>
      </c>
      <c r="F438" s="15"/>
      <c r="G438" s="10">
        <f>G439+G440</f>
        <v>7754.8</v>
      </c>
      <c r="H438" s="10">
        <f aca="true" t="shared" si="211" ref="H438:R438">H439+H440</f>
        <v>0</v>
      </c>
      <c r="I438" s="10">
        <f t="shared" si="211"/>
        <v>7754.8</v>
      </c>
      <c r="J438" s="10">
        <f t="shared" si="211"/>
        <v>0</v>
      </c>
      <c r="K438" s="10">
        <f t="shared" si="211"/>
        <v>7854.8</v>
      </c>
      <c r="L438" s="10">
        <f t="shared" si="211"/>
        <v>0</v>
      </c>
      <c r="M438" s="10">
        <f t="shared" si="211"/>
        <v>7854.8</v>
      </c>
      <c r="N438" s="10">
        <f t="shared" si="211"/>
        <v>0</v>
      </c>
      <c r="O438" s="10">
        <f t="shared" si="211"/>
        <v>7977.5</v>
      </c>
      <c r="P438" s="10">
        <f t="shared" si="211"/>
        <v>0</v>
      </c>
      <c r="Q438" s="10">
        <f t="shared" si="211"/>
        <v>7977.5</v>
      </c>
      <c r="R438" s="10">
        <f t="shared" si="211"/>
        <v>0</v>
      </c>
    </row>
    <row r="439" spans="1:18" ht="37.5">
      <c r="A439" s="47" t="s">
        <v>92</v>
      </c>
      <c r="B439" s="30">
        <v>546</v>
      </c>
      <c r="C439" s="15" t="s">
        <v>121</v>
      </c>
      <c r="D439" s="15" t="s">
        <v>125</v>
      </c>
      <c r="E439" s="15" t="s">
        <v>115</v>
      </c>
      <c r="F439" s="15" t="s">
        <v>177</v>
      </c>
      <c r="G439" s="10">
        <f>H439+I439+J439</f>
        <v>2354.8</v>
      </c>
      <c r="H439" s="10"/>
      <c r="I439" s="10">
        <v>2354.8</v>
      </c>
      <c r="J439" s="10"/>
      <c r="K439" s="10">
        <f>L439+M439+N439</f>
        <v>2454.8</v>
      </c>
      <c r="L439" s="10"/>
      <c r="M439" s="10">
        <v>2454.8</v>
      </c>
      <c r="N439" s="10"/>
      <c r="O439" s="10">
        <f>P439+Q439+R439</f>
        <v>2577.5</v>
      </c>
      <c r="P439" s="100"/>
      <c r="Q439" s="100">
        <v>2577.5</v>
      </c>
      <c r="R439" s="100"/>
    </row>
    <row r="440" spans="1:18" ht="18.75">
      <c r="A440" s="47" t="s">
        <v>227</v>
      </c>
      <c r="B440" s="30">
        <v>546</v>
      </c>
      <c r="C440" s="15" t="s">
        <v>121</v>
      </c>
      <c r="D440" s="15" t="s">
        <v>125</v>
      </c>
      <c r="E440" s="15" t="s">
        <v>115</v>
      </c>
      <c r="F440" s="15" t="s">
        <v>226</v>
      </c>
      <c r="G440" s="10">
        <f>H440+I440+J440</f>
        <v>5400</v>
      </c>
      <c r="H440" s="10"/>
      <c r="I440" s="10">
        <v>5400</v>
      </c>
      <c r="J440" s="10"/>
      <c r="K440" s="10">
        <f>L440+M440+N440</f>
        <v>5400</v>
      </c>
      <c r="L440" s="10"/>
      <c r="M440" s="10">
        <v>5400</v>
      </c>
      <c r="N440" s="10"/>
      <c r="O440" s="10">
        <f>P440+Q440+R440</f>
        <v>5400</v>
      </c>
      <c r="P440" s="100"/>
      <c r="Q440" s="100">
        <v>5400</v>
      </c>
      <c r="R440" s="100"/>
    </row>
    <row r="441" spans="1:18" ht="37.5">
      <c r="A441" s="57" t="s">
        <v>23</v>
      </c>
      <c r="B441" s="30">
        <v>546</v>
      </c>
      <c r="C441" s="15" t="s">
        <v>121</v>
      </c>
      <c r="D441" s="15" t="s">
        <v>125</v>
      </c>
      <c r="E441" s="15" t="s">
        <v>116</v>
      </c>
      <c r="F441" s="15"/>
      <c r="G441" s="10">
        <f>G442+G447+G445</f>
        <v>15131.099999999999</v>
      </c>
      <c r="H441" s="10">
        <f aca="true" t="shared" si="212" ref="H441:R441">H442+H447+H445</f>
        <v>9856.9</v>
      </c>
      <c r="I441" s="10">
        <f t="shared" si="212"/>
        <v>5274.2</v>
      </c>
      <c r="J441" s="10">
        <f t="shared" si="212"/>
        <v>0</v>
      </c>
      <c r="K441" s="10">
        <f t="shared" si="212"/>
        <v>15480.099999999999</v>
      </c>
      <c r="L441" s="10">
        <f t="shared" si="212"/>
        <v>9856.9</v>
      </c>
      <c r="M441" s="10">
        <f t="shared" si="212"/>
        <v>5623.2</v>
      </c>
      <c r="N441" s="10">
        <f t="shared" si="212"/>
        <v>0</v>
      </c>
      <c r="O441" s="10">
        <f t="shared" si="212"/>
        <v>16198.4</v>
      </c>
      <c r="P441" s="10">
        <f t="shared" si="212"/>
        <v>9856.9</v>
      </c>
      <c r="Q441" s="10">
        <f t="shared" si="212"/>
        <v>6341.5</v>
      </c>
      <c r="R441" s="10">
        <f t="shared" si="212"/>
        <v>0</v>
      </c>
    </row>
    <row r="442" spans="1:18" ht="18.75">
      <c r="A442" s="47" t="s">
        <v>218</v>
      </c>
      <c r="B442" s="30">
        <v>546</v>
      </c>
      <c r="C442" s="15" t="s">
        <v>121</v>
      </c>
      <c r="D442" s="15" t="s">
        <v>125</v>
      </c>
      <c r="E442" s="15" t="s">
        <v>117</v>
      </c>
      <c r="F442" s="15"/>
      <c r="G442" s="10">
        <f>G443+G444</f>
        <v>5228.5</v>
      </c>
      <c r="H442" s="10">
        <f aca="true" t="shared" si="213" ref="H442:R442">H443+H444</f>
        <v>0</v>
      </c>
      <c r="I442" s="10">
        <f t="shared" si="213"/>
        <v>5228.5</v>
      </c>
      <c r="J442" s="10">
        <f t="shared" si="213"/>
        <v>0</v>
      </c>
      <c r="K442" s="10">
        <f t="shared" si="213"/>
        <v>5577.5</v>
      </c>
      <c r="L442" s="10">
        <f t="shared" si="213"/>
        <v>0</v>
      </c>
      <c r="M442" s="10">
        <f t="shared" si="213"/>
        <v>5577.5</v>
      </c>
      <c r="N442" s="10">
        <f t="shared" si="213"/>
        <v>0</v>
      </c>
      <c r="O442" s="10">
        <f t="shared" si="213"/>
        <v>6295.8</v>
      </c>
      <c r="P442" s="10">
        <f t="shared" si="213"/>
        <v>0</v>
      </c>
      <c r="Q442" s="10">
        <f t="shared" si="213"/>
        <v>6295.8</v>
      </c>
      <c r="R442" s="10">
        <f t="shared" si="213"/>
        <v>0</v>
      </c>
    </row>
    <row r="443" spans="1:18" ht="37.5">
      <c r="A443" s="47" t="s">
        <v>92</v>
      </c>
      <c r="B443" s="30">
        <v>546</v>
      </c>
      <c r="C443" s="15" t="s">
        <v>121</v>
      </c>
      <c r="D443" s="15" t="s">
        <v>125</v>
      </c>
      <c r="E443" s="15" t="s">
        <v>117</v>
      </c>
      <c r="F443" s="15" t="s">
        <v>177</v>
      </c>
      <c r="G443" s="10">
        <f>H443+I443+J443</f>
        <v>3278.5</v>
      </c>
      <c r="H443" s="10"/>
      <c r="I443" s="10">
        <v>3278.5</v>
      </c>
      <c r="J443" s="10"/>
      <c r="K443" s="10">
        <f>L443+M443+N443</f>
        <v>5577.5</v>
      </c>
      <c r="L443" s="10"/>
      <c r="M443" s="10">
        <v>5577.5</v>
      </c>
      <c r="N443" s="10"/>
      <c r="O443" s="10">
        <f>P443+Q443+R443</f>
        <v>6295.8</v>
      </c>
      <c r="P443" s="100"/>
      <c r="Q443" s="100">
        <v>6295.8</v>
      </c>
      <c r="R443" s="100"/>
    </row>
    <row r="444" spans="1:18" ht="18.75">
      <c r="A444" s="47" t="s">
        <v>227</v>
      </c>
      <c r="B444" s="30">
        <v>546</v>
      </c>
      <c r="C444" s="15" t="s">
        <v>121</v>
      </c>
      <c r="D444" s="15" t="s">
        <v>125</v>
      </c>
      <c r="E444" s="15" t="s">
        <v>117</v>
      </c>
      <c r="F444" s="15" t="s">
        <v>226</v>
      </c>
      <c r="G444" s="10">
        <f>H444+I444+J444</f>
        <v>1950</v>
      </c>
      <c r="H444" s="10"/>
      <c r="I444" s="10">
        <v>1950</v>
      </c>
      <c r="J444" s="10"/>
      <c r="K444" s="10"/>
      <c r="L444" s="10"/>
      <c r="M444" s="10"/>
      <c r="N444" s="10"/>
      <c r="O444" s="10"/>
      <c r="P444" s="100"/>
      <c r="Q444" s="100"/>
      <c r="R444" s="100"/>
    </row>
    <row r="445" spans="1:18" ht="37.5">
      <c r="A445" s="47" t="s">
        <v>354</v>
      </c>
      <c r="B445" s="30">
        <v>546</v>
      </c>
      <c r="C445" s="15" t="s">
        <v>121</v>
      </c>
      <c r="D445" s="15" t="s">
        <v>125</v>
      </c>
      <c r="E445" s="15" t="s">
        <v>412</v>
      </c>
      <c r="F445" s="15"/>
      <c r="G445" s="10">
        <f>G446</f>
        <v>8379.9</v>
      </c>
      <c r="H445" s="10">
        <f aca="true" t="shared" si="214" ref="H445:R445">H446</f>
        <v>8379.9</v>
      </c>
      <c r="I445" s="10">
        <f t="shared" si="214"/>
        <v>0</v>
      </c>
      <c r="J445" s="10">
        <f t="shared" si="214"/>
        <v>0</v>
      </c>
      <c r="K445" s="10">
        <f t="shared" si="214"/>
        <v>8379.9</v>
      </c>
      <c r="L445" s="10">
        <f t="shared" si="214"/>
        <v>8379.9</v>
      </c>
      <c r="M445" s="10">
        <f t="shared" si="214"/>
        <v>0</v>
      </c>
      <c r="N445" s="10">
        <f t="shared" si="214"/>
        <v>0</v>
      </c>
      <c r="O445" s="10">
        <f t="shared" si="214"/>
        <v>8379.9</v>
      </c>
      <c r="P445" s="10">
        <f t="shared" si="214"/>
        <v>8379.9</v>
      </c>
      <c r="Q445" s="10">
        <f t="shared" si="214"/>
        <v>0</v>
      </c>
      <c r="R445" s="10">
        <f t="shared" si="214"/>
        <v>0</v>
      </c>
    </row>
    <row r="446" spans="1:18" ht="18.75">
      <c r="A446" s="47" t="s">
        <v>227</v>
      </c>
      <c r="B446" s="30">
        <v>546</v>
      </c>
      <c r="C446" s="15" t="s">
        <v>121</v>
      </c>
      <c r="D446" s="15" t="s">
        <v>125</v>
      </c>
      <c r="E446" s="15" t="s">
        <v>412</v>
      </c>
      <c r="F446" s="15" t="s">
        <v>226</v>
      </c>
      <c r="G446" s="10">
        <f>H446+I446+J446</f>
        <v>8379.9</v>
      </c>
      <c r="H446" s="10">
        <v>8379.9</v>
      </c>
      <c r="I446" s="10"/>
      <c r="J446" s="10"/>
      <c r="K446" s="10">
        <f>L446+M446+N446</f>
        <v>8379.9</v>
      </c>
      <c r="L446" s="10">
        <v>8379.9</v>
      </c>
      <c r="M446" s="10"/>
      <c r="N446" s="10"/>
      <c r="O446" s="10">
        <f>P446+Q446+R446</f>
        <v>8379.9</v>
      </c>
      <c r="P446" s="10">
        <v>8379.9</v>
      </c>
      <c r="Q446" s="10"/>
      <c r="R446" s="10"/>
    </row>
    <row r="447" spans="1:18" ht="66.75" customHeight="1">
      <c r="A447" s="47" t="s">
        <v>353</v>
      </c>
      <c r="B447" s="30">
        <v>546</v>
      </c>
      <c r="C447" s="15" t="s">
        <v>121</v>
      </c>
      <c r="D447" s="15" t="s">
        <v>125</v>
      </c>
      <c r="E447" s="15" t="s">
        <v>351</v>
      </c>
      <c r="F447" s="15"/>
      <c r="G447" s="10">
        <f>G448</f>
        <v>1522.7</v>
      </c>
      <c r="H447" s="10">
        <f aca="true" t="shared" si="215" ref="H447:R447">H448</f>
        <v>1477</v>
      </c>
      <c r="I447" s="10">
        <f t="shared" si="215"/>
        <v>45.7</v>
      </c>
      <c r="J447" s="10">
        <f t="shared" si="215"/>
        <v>0</v>
      </c>
      <c r="K447" s="10">
        <f t="shared" si="215"/>
        <v>1522.7</v>
      </c>
      <c r="L447" s="10">
        <f t="shared" si="215"/>
        <v>1477</v>
      </c>
      <c r="M447" s="10">
        <f t="shared" si="215"/>
        <v>45.7</v>
      </c>
      <c r="N447" s="10">
        <f t="shared" si="215"/>
        <v>0</v>
      </c>
      <c r="O447" s="10">
        <f t="shared" si="215"/>
        <v>1522.7</v>
      </c>
      <c r="P447" s="10">
        <f t="shared" si="215"/>
        <v>1477</v>
      </c>
      <c r="Q447" s="10">
        <f t="shared" si="215"/>
        <v>45.7</v>
      </c>
      <c r="R447" s="10">
        <f t="shared" si="215"/>
        <v>0</v>
      </c>
    </row>
    <row r="448" spans="1:18" ht="18.75">
      <c r="A448" s="47" t="s">
        <v>227</v>
      </c>
      <c r="B448" s="30">
        <v>546</v>
      </c>
      <c r="C448" s="15" t="s">
        <v>121</v>
      </c>
      <c r="D448" s="15" t="s">
        <v>125</v>
      </c>
      <c r="E448" s="15" t="s">
        <v>351</v>
      </c>
      <c r="F448" s="15" t="s">
        <v>226</v>
      </c>
      <c r="G448" s="10">
        <f>H448+I448+J448</f>
        <v>1522.7</v>
      </c>
      <c r="H448" s="10">
        <v>1477</v>
      </c>
      <c r="I448" s="10">
        <v>45.7</v>
      </c>
      <c r="J448" s="10"/>
      <c r="K448" s="10">
        <f>L448+M448+N448</f>
        <v>1522.7</v>
      </c>
      <c r="L448" s="10">
        <v>1477</v>
      </c>
      <c r="M448" s="10">
        <v>45.7</v>
      </c>
      <c r="N448" s="10">
        <v>0</v>
      </c>
      <c r="O448" s="10">
        <f>P448+Q448+R448</f>
        <v>1522.7</v>
      </c>
      <c r="P448" s="100">
        <v>1477</v>
      </c>
      <c r="Q448" s="100">
        <v>45.7</v>
      </c>
      <c r="R448" s="100"/>
    </row>
    <row r="449" spans="1:18" ht="18.75">
      <c r="A449" s="55" t="s">
        <v>169</v>
      </c>
      <c r="B449" s="30">
        <v>546</v>
      </c>
      <c r="C449" s="15" t="s">
        <v>121</v>
      </c>
      <c r="D449" s="15" t="s">
        <v>170</v>
      </c>
      <c r="E449" s="15"/>
      <c r="F449" s="15"/>
      <c r="G449" s="10">
        <f>G463+G450</f>
        <v>2351.1</v>
      </c>
      <c r="H449" s="10">
        <f aca="true" t="shared" si="216" ref="H449:R449">H463+H450</f>
        <v>2104.2</v>
      </c>
      <c r="I449" s="10">
        <f t="shared" si="216"/>
        <v>246.89999999999998</v>
      </c>
      <c r="J449" s="10">
        <f t="shared" si="216"/>
        <v>0</v>
      </c>
      <c r="K449" s="10">
        <f t="shared" si="216"/>
        <v>1151.1000000000001</v>
      </c>
      <c r="L449" s="10">
        <f t="shared" si="216"/>
        <v>1024.2</v>
      </c>
      <c r="M449" s="10">
        <f t="shared" si="216"/>
        <v>126.9</v>
      </c>
      <c r="N449" s="10">
        <f t="shared" si="216"/>
        <v>0</v>
      </c>
      <c r="O449" s="10">
        <f t="shared" si="216"/>
        <v>1351.1000000000001</v>
      </c>
      <c r="P449" s="10">
        <f t="shared" si="216"/>
        <v>1204.2</v>
      </c>
      <c r="Q449" s="10">
        <f t="shared" si="216"/>
        <v>146.89999999999998</v>
      </c>
      <c r="R449" s="10">
        <f t="shared" si="216"/>
        <v>0</v>
      </c>
    </row>
    <row r="450" spans="1:18" ht="37.5">
      <c r="A450" s="47" t="s">
        <v>508</v>
      </c>
      <c r="B450" s="30">
        <v>546</v>
      </c>
      <c r="C450" s="15" t="s">
        <v>121</v>
      </c>
      <c r="D450" s="15" t="s">
        <v>170</v>
      </c>
      <c r="E450" s="40" t="s">
        <v>249</v>
      </c>
      <c r="F450" s="15"/>
      <c r="G450" s="10">
        <f aca="true" t="shared" si="217" ref="G450:R450">G457+G451</f>
        <v>2343.9</v>
      </c>
      <c r="H450" s="10">
        <f t="shared" si="217"/>
        <v>2104.2</v>
      </c>
      <c r="I450" s="10">
        <f t="shared" si="217"/>
        <v>239.7</v>
      </c>
      <c r="J450" s="10">
        <f t="shared" si="217"/>
        <v>0</v>
      </c>
      <c r="K450" s="10">
        <f t="shared" si="217"/>
        <v>1143.9</v>
      </c>
      <c r="L450" s="10">
        <f t="shared" si="217"/>
        <v>1024.2</v>
      </c>
      <c r="M450" s="10">
        <f t="shared" si="217"/>
        <v>119.7</v>
      </c>
      <c r="N450" s="10">
        <f t="shared" si="217"/>
        <v>0</v>
      </c>
      <c r="O450" s="10">
        <f t="shared" si="217"/>
        <v>1343.9</v>
      </c>
      <c r="P450" s="10">
        <f t="shared" si="217"/>
        <v>1204.2</v>
      </c>
      <c r="Q450" s="10">
        <f t="shared" si="217"/>
        <v>139.7</v>
      </c>
      <c r="R450" s="10">
        <f t="shared" si="217"/>
        <v>0</v>
      </c>
    </row>
    <row r="451" spans="1:18" ht="56.25">
      <c r="A451" s="47" t="s">
        <v>509</v>
      </c>
      <c r="B451" s="30">
        <v>546</v>
      </c>
      <c r="C451" s="15" t="s">
        <v>121</v>
      </c>
      <c r="D451" s="15" t="s">
        <v>170</v>
      </c>
      <c r="E451" s="40" t="s">
        <v>313</v>
      </c>
      <c r="F451" s="15"/>
      <c r="G451" s="10">
        <f>G452</f>
        <v>1550</v>
      </c>
      <c r="H451" s="10">
        <f aca="true" t="shared" si="218" ref="H451:R451">H452</f>
        <v>1350</v>
      </c>
      <c r="I451" s="10">
        <f t="shared" si="218"/>
        <v>200</v>
      </c>
      <c r="J451" s="10">
        <f t="shared" si="218"/>
        <v>0</v>
      </c>
      <c r="K451" s="10">
        <f t="shared" si="218"/>
        <v>350</v>
      </c>
      <c r="L451" s="10">
        <f t="shared" si="218"/>
        <v>270</v>
      </c>
      <c r="M451" s="10">
        <f t="shared" si="218"/>
        <v>80</v>
      </c>
      <c r="N451" s="10">
        <f t="shared" si="218"/>
        <v>0</v>
      </c>
      <c r="O451" s="10">
        <f t="shared" si="218"/>
        <v>550</v>
      </c>
      <c r="P451" s="10">
        <f t="shared" si="218"/>
        <v>450</v>
      </c>
      <c r="Q451" s="10">
        <f t="shared" si="218"/>
        <v>100</v>
      </c>
      <c r="R451" s="10">
        <f t="shared" si="218"/>
        <v>0</v>
      </c>
    </row>
    <row r="452" spans="1:18" ht="25.5" customHeight="1">
      <c r="A452" s="47" t="s">
        <v>529</v>
      </c>
      <c r="B452" s="30">
        <v>546</v>
      </c>
      <c r="C452" s="15" t="s">
        <v>121</v>
      </c>
      <c r="D452" s="15" t="s">
        <v>170</v>
      </c>
      <c r="E452" s="40" t="s">
        <v>581</v>
      </c>
      <c r="F452" s="15"/>
      <c r="G452" s="10">
        <f>G455+G453</f>
        <v>1550</v>
      </c>
      <c r="H452" s="10">
        <f aca="true" t="shared" si="219" ref="H452:R452">H455+H453</f>
        <v>1350</v>
      </c>
      <c r="I452" s="10">
        <f t="shared" si="219"/>
        <v>200</v>
      </c>
      <c r="J452" s="10">
        <f t="shared" si="219"/>
        <v>0</v>
      </c>
      <c r="K452" s="10">
        <f t="shared" si="219"/>
        <v>350</v>
      </c>
      <c r="L452" s="10">
        <f t="shared" si="219"/>
        <v>270</v>
      </c>
      <c r="M452" s="10">
        <f t="shared" si="219"/>
        <v>80</v>
      </c>
      <c r="N452" s="10">
        <f t="shared" si="219"/>
        <v>0</v>
      </c>
      <c r="O452" s="10">
        <f t="shared" si="219"/>
        <v>550</v>
      </c>
      <c r="P452" s="10">
        <f t="shared" si="219"/>
        <v>450</v>
      </c>
      <c r="Q452" s="10">
        <f t="shared" si="219"/>
        <v>100</v>
      </c>
      <c r="R452" s="10">
        <f t="shared" si="219"/>
        <v>0</v>
      </c>
    </row>
    <row r="453" spans="1:18" ht="25.5" customHeight="1">
      <c r="A453" s="47" t="s">
        <v>563</v>
      </c>
      <c r="B453" s="30">
        <v>546</v>
      </c>
      <c r="C453" s="15" t="s">
        <v>121</v>
      </c>
      <c r="D453" s="15" t="s">
        <v>170</v>
      </c>
      <c r="E453" s="40" t="s">
        <v>583</v>
      </c>
      <c r="F453" s="15"/>
      <c r="G453" s="10">
        <f aca="true" t="shared" si="220" ref="G453:R453">G454</f>
        <v>50</v>
      </c>
      <c r="H453" s="10">
        <f t="shared" si="220"/>
        <v>0</v>
      </c>
      <c r="I453" s="10">
        <f t="shared" si="220"/>
        <v>50</v>
      </c>
      <c r="J453" s="10">
        <f t="shared" si="220"/>
        <v>0</v>
      </c>
      <c r="K453" s="10">
        <f t="shared" si="220"/>
        <v>50</v>
      </c>
      <c r="L453" s="10">
        <f t="shared" si="220"/>
        <v>0</v>
      </c>
      <c r="M453" s="10">
        <f t="shared" si="220"/>
        <v>50</v>
      </c>
      <c r="N453" s="10">
        <f t="shared" si="220"/>
        <v>0</v>
      </c>
      <c r="O453" s="10">
        <f t="shared" si="220"/>
        <v>50</v>
      </c>
      <c r="P453" s="10">
        <f t="shared" si="220"/>
        <v>0</v>
      </c>
      <c r="Q453" s="10">
        <f t="shared" si="220"/>
        <v>50</v>
      </c>
      <c r="R453" s="10">
        <f t="shared" si="220"/>
        <v>0</v>
      </c>
    </row>
    <row r="454" spans="1:18" ht="25.5" customHeight="1">
      <c r="A454" s="47" t="s">
        <v>92</v>
      </c>
      <c r="B454" s="30">
        <v>546</v>
      </c>
      <c r="C454" s="15" t="s">
        <v>121</v>
      </c>
      <c r="D454" s="15" t="s">
        <v>170</v>
      </c>
      <c r="E454" s="40" t="s">
        <v>583</v>
      </c>
      <c r="F454" s="15" t="s">
        <v>177</v>
      </c>
      <c r="G454" s="10">
        <f>H454+I454+J454</f>
        <v>50</v>
      </c>
      <c r="H454" s="10"/>
      <c r="I454" s="10">
        <v>50</v>
      </c>
      <c r="J454" s="10"/>
      <c r="K454" s="10">
        <f>L454+M454+N454</f>
        <v>50</v>
      </c>
      <c r="L454" s="10"/>
      <c r="M454" s="10">
        <v>50</v>
      </c>
      <c r="N454" s="10"/>
      <c r="O454" s="10">
        <f>P454+Q454+R454</f>
        <v>50</v>
      </c>
      <c r="P454" s="10"/>
      <c r="Q454" s="10">
        <v>50</v>
      </c>
      <c r="R454" s="10"/>
    </row>
    <row r="455" spans="1:18" ht="18.75">
      <c r="A455" s="47" t="s">
        <v>528</v>
      </c>
      <c r="B455" s="30">
        <v>546</v>
      </c>
      <c r="C455" s="15" t="s">
        <v>121</v>
      </c>
      <c r="D455" s="15" t="s">
        <v>170</v>
      </c>
      <c r="E455" s="40" t="s">
        <v>582</v>
      </c>
      <c r="F455" s="15"/>
      <c r="G455" s="10">
        <f>G456</f>
        <v>1500</v>
      </c>
      <c r="H455" s="10">
        <f aca="true" t="shared" si="221" ref="H455:R455">H456</f>
        <v>1350</v>
      </c>
      <c r="I455" s="10">
        <f t="shared" si="221"/>
        <v>150</v>
      </c>
      <c r="J455" s="10">
        <f t="shared" si="221"/>
        <v>0</v>
      </c>
      <c r="K455" s="10">
        <f t="shared" si="221"/>
        <v>300</v>
      </c>
      <c r="L455" s="10">
        <f t="shared" si="221"/>
        <v>270</v>
      </c>
      <c r="M455" s="10">
        <f t="shared" si="221"/>
        <v>30</v>
      </c>
      <c r="N455" s="10">
        <f t="shared" si="221"/>
        <v>0</v>
      </c>
      <c r="O455" s="10">
        <f t="shared" si="221"/>
        <v>500</v>
      </c>
      <c r="P455" s="10">
        <f t="shared" si="221"/>
        <v>450</v>
      </c>
      <c r="Q455" s="10">
        <f t="shared" si="221"/>
        <v>50</v>
      </c>
      <c r="R455" s="10">
        <f t="shared" si="221"/>
        <v>0</v>
      </c>
    </row>
    <row r="456" spans="1:18" ht="37.5">
      <c r="A456" s="47" t="s">
        <v>92</v>
      </c>
      <c r="B456" s="30">
        <v>546</v>
      </c>
      <c r="C456" s="15" t="s">
        <v>121</v>
      </c>
      <c r="D456" s="15" t="s">
        <v>170</v>
      </c>
      <c r="E456" s="40" t="s">
        <v>582</v>
      </c>
      <c r="F456" s="15" t="s">
        <v>177</v>
      </c>
      <c r="G456" s="10">
        <f>H456+I456+J456</f>
        <v>1500</v>
      </c>
      <c r="H456" s="10">
        <v>1350</v>
      </c>
      <c r="I456" s="10">
        <v>150</v>
      </c>
      <c r="J456" s="10"/>
      <c r="K456" s="10">
        <f>L456+M456+N456</f>
        <v>300</v>
      </c>
      <c r="L456" s="10">
        <v>270</v>
      </c>
      <c r="M456" s="10">
        <v>30</v>
      </c>
      <c r="N456" s="10"/>
      <c r="O456" s="10">
        <f>P456+Q456+R456</f>
        <v>500</v>
      </c>
      <c r="P456" s="18">
        <v>450</v>
      </c>
      <c r="Q456" s="18">
        <v>50</v>
      </c>
      <c r="R456" s="10"/>
    </row>
    <row r="457" spans="1:18" ht="45.75" customHeight="1">
      <c r="A457" s="47" t="s">
        <v>623</v>
      </c>
      <c r="B457" s="30">
        <v>546</v>
      </c>
      <c r="C457" s="15" t="s">
        <v>121</v>
      </c>
      <c r="D457" s="15" t="s">
        <v>170</v>
      </c>
      <c r="E457" s="40" t="s">
        <v>347</v>
      </c>
      <c r="F457" s="15"/>
      <c r="G457" s="10">
        <f>G458</f>
        <v>793.9000000000001</v>
      </c>
      <c r="H457" s="10">
        <f aca="true" t="shared" si="222" ref="H457:R457">H458</f>
        <v>754.2</v>
      </c>
      <c r="I457" s="10">
        <f t="shared" si="222"/>
        <v>39.7</v>
      </c>
      <c r="J457" s="10">
        <f t="shared" si="222"/>
        <v>0</v>
      </c>
      <c r="K457" s="10">
        <f t="shared" si="222"/>
        <v>793.9000000000001</v>
      </c>
      <c r="L457" s="10">
        <f t="shared" si="222"/>
        <v>754.2</v>
      </c>
      <c r="M457" s="10">
        <f t="shared" si="222"/>
        <v>39.7</v>
      </c>
      <c r="N457" s="10">
        <f t="shared" si="222"/>
        <v>0</v>
      </c>
      <c r="O457" s="10">
        <f t="shared" si="222"/>
        <v>793.9000000000001</v>
      </c>
      <c r="P457" s="10">
        <f t="shared" si="222"/>
        <v>754.2</v>
      </c>
      <c r="Q457" s="10">
        <f t="shared" si="222"/>
        <v>39.7</v>
      </c>
      <c r="R457" s="10">
        <f t="shared" si="222"/>
        <v>0</v>
      </c>
    </row>
    <row r="458" spans="1:18" ht="38.25" customHeight="1">
      <c r="A458" s="47" t="s">
        <v>348</v>
      </c>
      <c r="B458" s="30">
        <v>546</v>
      </c>
      <c r="C458" s="15" t="s">
        <v>121</v>
      </c>
      <c r="D458" s="15" t="s">
        <v>170</v>
      </c>
      <c r="E458" s="40" t="s">
        <v>525</v>
      </c>
      <c r="F458" s="15"/>
      <c r="G458" s="10">
        <f>G459+G461</f>
        <v>793.9000000000001</v>
      </c>
      <c r="H458" s="10">
        <f aca="true" t="shared" si="223" ref="H458:R458">H459+H461</f>
        <v>754.2</v>
      </c>
      <c r="I458" s="10">
        <f t="shared" si="223"/>
        <v>39.7</v>
      </c>
      <c r="J458" s="10">
        <f t="shared" si="223"/>
        <v>0</v>
      </c>
      <c r="K458" s="10">
        <f t="shared" si="223"/>
        <v>793.9000000000001</v>
      </c>
      <c r="L458" s="10">
        <f t="shared" si="223"/>
        <v>754.2</v>
      </c>
      <c r="M458" s="10">
        <f t="shared" si="223"/>
        <v>39.7</v>
      </c>
      <c r="N458" s="10">
        <f t="shared" si="223"/>
        <v>0</v>
      </c>
      <c r="O458" s="10">
        <f t="shared" si="223"/>
        <v>793.9000000000001</v>
      </c>
      <c r="P458" s="10">
        <f t="shared" si="223"/>
        <v>754.2</v>
      </c>
      <c r="Q458" s="10">
        <f t="shared" si="223"/>
        <v>39.7</v>
      </c>
      <c r="R458" s="10">
        <f t="shared" si="223"/>
        <v>0</v>
      </c>
    </row>
    <row r="459" spans="1:18" ht="56.25" hidden="1">
      <c r="A459" s="47" t="s">
        <v>429</v>
      </c>
      <c r="B459" s="30">
        <v>546</v>
      </c>
      <c r="C459" s="15" t="s">
        <v>121</v>
      </c>
      <c r="D459" s="15" t="s">
        <v>170</v>
      </c>
      <c r="E459" s="40" t="s">
        <v>526</v>
      </c>
      <c r="F459" s="15"/>
      <c r="G459" s="10">
        <f>G460</f>
        <v>0</v>
      </c>
      <c r="H459" s="10">
        <f aca="true" t="shared" si="224" ref="H459:R459">H460</f>
        <v>0</v>
      </c>
      <c r="I459" s="10">
        <f t="shared" si="224"/>
        <v>0</v>
      </c>
      <c r="J459" s="10">
        <f t="shared" si="224"/>
        <v>0</v>
      </c>
      <c r="K459" s="10">
        <f t="shared" si="224"/>
        <v>0</v>
      </c>
      <c r="L459" s="10">
        <f t="shared" si="224"/>
        <v>0</v>
      </c>
      <c r="M459" s="10">
        <f t="shared" si="224"/>
        <v>0</v>
      </c>
      <c r="N459" s="10">
        <f t="shared" si="224"/>
        <v>0</v>
      </c>
      <c r="O459" s="10">
        <f t="shared" si="224"/>
        <v>0</v>
      </c>
      <c r="P459" s="10">
        <f t="shared" si="224"/>
        <v>0</v>
      </c>
      <c r="Q459" s="10">
        <f t="shared" si="224"/>
        <v>0</v>
      </c>
      <c r="R459" s="10">
        <f t="shared" si="224"/>
        <v>0</v>
      </c>
    </row>
    <row r="460" spans="1:18" ht="56.25" hidden="1">
      <c r="A460" s="47" t="s">
        <v>428</v>
      </c>
      <c r="B460" s="30">
        <v>546</v>
      </c>
      <c r="C460" s="15" t="s">
        <v>121</v>
      </c>
      <c r="D460" s="15" t="s">
        <v>170</v>
      </c>
      <c r="E460" s="40" t="s">
        <v>526</v>
      </c>
      <c r="F460" s="15" t="s">
        <v>427</v>
      </c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t="37.5">
      <c r="A461" s="47" t="s">
        <v>647</v>
      </c>
      <c r="B461" s="30">
        <v>546</v>
      </c>
      <c r="C461" s="15" t="s">
        <v>121</v>
      </c>
      <c r="D461" s="15" t="s">
        <v>170</v>
      </c>
      <c r="E461" s="40" t="s">
        <v>527</v>
      </c>
      <c r="F461" s="15"/>
      <c r="G461" s="10">
        <f>G462</f>
        <v>793.9000000000001</v>
      </c>
      <c r="H461" s="10">
        <f aca="true" t="shared" si="225" ref="H461:R461">H462</f>
        <v>754.2</v>
      </c>
      <c r="I461" s="10">
        <f t="shared" si="225"/>
        <v>39.7</v>
      </c>
      <c r="J461" s="10">
        <f t="shared" si="225"/>
        <v>0</v>
      </c>
      <c r="K461" s="10">
        <f t="shared" si="225"/>
        <v>793.9000000000001</v>
      </c>
      <c r="L461" s="10">
        <f t="shared" si="225"/>
        <v>754.2</v>
      </c>
      <c r="M461" s="10">
        <f t="shared" si="225"/>
        <v>39.7</v>
      </c>
      <c r="N461" s="10">
        <f t="shared" si="225"/>
        <v>0</v>
      </c>
      <c r="O461" s="10">
        <f t="shared" si="225"/>
        <v>793.9000000000001</v>
      </c>
      <c r="P461" s="10">
        <f t="shared" si="225"/>
        <v>754.2</v>
      </c>
      <c r="Q461" s="10">
        <f t="shared" si="225"/>
        <v>39.7</v>
      </c>
      <c r="R461" s="10">
        <f t="shared" si="225"/>
        <v>0</v>
      </c>
    </row>
    <row r="462" spans="1:18" ht="56.25">
      <c r="A462" s="47" t="s">
        <v>428</v>
      </c>
      <c r="B462" s="30">
        <v>546</v>
      </c>
      <c r="C462" s="15" t="s">
        <v>121</v>
      </c>
      <c r="D462" s="15" t="s">
        <v>170</v>
      </c>
      <c r="E462" s="40" t="s">
        <v>527</v>
      </c>
      <c r="F462" s="15" t="s">
        <v>427</v>
      </c>
      <c r="G462" s="10">
        <f>H462+I461+J462</f>
        <v>793.9000000000001</v>
      </c>
      <c r="H462" s="10">
        <v>754.2</v>
      </c>
      <c r="I462" s="10">
        <v>39.7</v>
      </c>
      <c r="J462" s="10"/>
      <c r="K462" s="10">
        <f>L462+N462+M462</f>
        <v>793.9000000000001</v>
      </c>
      <c r="L462" s="10">
        <v>754.2</v>
      </c>
      <c r="M462" s="10">
        <v>39.7</v>
      </c>
      <c r="N462" s="10"/>
      <c r="O462" s="10">
        <f>P462+R462+Q462</f>
        <v>793.9000000000001</v>
      </c>
      <c r="P462" s="18">
        <v>754.2</v>
      </c>
      <c r="Q462" s="18">
        <v>39.7</v>
      </c>
      <c r="R462" s="18"/>
    </row>
    <row r="463" spans="1:18" ht="18.75">
      <c r="A463" s="47" t="s">
        <v>341</v>
      </c>
      <c r="B463" s="30">
        <v>546</v>
      </c>
      <c r="C463" s="15" t="s">
        <v>121</v>
      </c>
      <c r="D463" s="15" t="s">
        <v>170</v>
      </c>
      <c r="E463" s="30" t="s">
        <v>237</v>
      </c>
      <c r="F463" s="15"/>
      <c r="G463" s="10">
        <f>G464</f>
        <v>7.2</v>
      </c>
      <c r="H463" s="10">
        <f aca="true" t="shared" si="226" ref="H463:R463">H464</f>
        <v>0</v>
      </c>
      <c r="I463" s="10">
        <f t="shared" si="226"/>
        <v>7.2</v>
      </c>
      <c r="J463" s="10">
        <f t="shared" si="226"/>
        <v>0</v>
      </c>
      <c r="K463" s="10">
        <f t="shared" si="226"/>
        <v>7.2</v>
      </c>
      <c r="L463" s="10">
        <f t="shared" si="226"/>
        <v>0</v>
      </c>
      <c r="M463" s="10">
        <f t="shared" si="226"/>
        <v>7.2</v>
      </c>
      <c r="N463" s="10">
        <f t="shared" si="226"/>
        <v>0</v>
      </c>
      <c r="O463" s="10">
        <f t="shared" si="226"/>
        <v>7.2</v>
      </c>
      <c r="P463" s="10">
        <f t="shared" si="226"/>
        <v>0</v>
      </c>
      <c r="Q463" s="10">
        <f t="shared" si="226"/>
        <v>7.2</v>
      </c>
      <c r="R463" s="10">
        <f t="shared" si="226"/>
        <v>0</v>
      </c>
    </row>
    <row r="464" spans="1:18" ht="37.5">
      <c r="A464" s="47" t="s">
        <v>233</v>
      </c>
      <c r="B464" s="30">
        <v>546</v>
      </c>
      <c r="C464" s="15" t="s">
        <v>121</v>
      </c>
      <c r="D464" s="15" t="s">
        <v>170</v>
      </c>
      <c r="E464" s="30" t="s">
        <v>66</v>
      </c>
      <c r="F464" s="15"/>
      <c r="G464" s="10">
        <f>G465</f>
        <v>7.2</v>
      </c>
      <c r="H464" s="10">
        <f aca="true" t="shared" si="227" ref="H464:R465">H465</f>
        <v>0</v>
      </c>
      <c r="I464" s="10">
        <f t="shared" si="227"/>
        <v>7.2</v>
      </c>
      <c r="J464" s="10">
        <f t="shared" si="227"/>
        <v>0</v>
      </c>
      <c r="K464" s="10">
        <f t="shared" si="227"/>
        <v>7.2</v>
      </c>
      <c r="L464" s="10">
        <f t="shared" si="227"/>
        <v>0</v>
      </c>
      <c r="M464" s="10">
        <f t="shared" si="227"/>
        <v>7.2</v>
      </c>
      <c r="N464" s="10">
        <f t="shared" si="227"/>
        <v>0</v>
      </c>
      <c r="O464" s="10">
        <f t="shared" si="227"/>
        <v>7.2</v>
      </c>
      <c r="P464" s="10">
        <f t="shared" si="227"/>
        <v>0</v>
      </c>
      <c r="Q464" s="10">
        <f t="shared" si="227"/>
        <v>7.2</v>
      </c>
      <c r="R464" s="10">
        <f t="shared" si="227"/>
        <v>0</v>
      </c>
    </row>
    <row r="465" spans="1:18" ht="64.5" customHeight="1">
      <c r="A465" s="47" t="s">
        <v>590</v>
      </c>
      <c r="B465" s="30">
        <v>546</v>
      </c>
      <c r="C465" s="15" t="s">
        <v>121</v>
      </c>
      <c r="D465" s="15" t="s">
        <v>170</v>
      </c>
      <c r="E465" s="30" t="s">
        <v>101</v>
      </c>
      <c r="F465" s="15"/>
      <c r="G465" s="10">
        <f>G466</f>
        <v>7.2</v>
      </c>
      <c r="H465" s="10">
        <f t="shared" si="227"/>
        <v>0</v>
      </c>
      <c r="I465" s="10">
        <f t="shared" si="227"/>
        <v>7.2</v>
      </c>
      <c r="J465" s="10">
        <f t="shared" si="227"/>
        <v>0</v>
      </c>
      <c r="K465" s="10">
        <f t="shared" si="227"/>
        <v>7.2</v>
      </c>
      <c r="L465" s="10">
        <f t="shared" si="227"/>
        <v>0</v>
      </c>
      <c r="M465" s="10">
        <f t="shared" si="227"/>
        <v>7.2</v>
      </c>
      <c r="N465" s="10">
        <f t="shared" si="227"/>
        <v>0</v>
      </c>
      <c r="O465" s="10">
        <f t="shared" si="227"/>
        <v>7.2</v>
      </c>
      <c r="P465" s="10">
        <f t="shared" si="227"/>
        <v>0</v>
      </c>
      <c r="Q465" s="10">
        <f t="shared" si="227"/>
        <v>7.2</v>
      </c>
      <c r="R465" s="10">
        <f t="shared" si="227"/>
        <v>0</v>
      </c>
    </row>
    <row r="466" spans="1:18" ht="18.75">
      <c r="A466" s="47" t="s">
        <v>227</v>
      </c>
      <c r="B466" s="30">
        <v>546</v>
      </c>
      <c r="C466" s="15" t="s">
        <v>121</v>
      </c>
      <c r="D466" s="15" t="s">
        <v>170</v>
      </c>
      <c r="E466" s="30" t="s">
        <v>101</v>
      </c>
      <c r="F466" s="15" t="s">
        <v>226</v>
      </c>
      <c r="G466" s="10">
        <f>H466+I466+J466</f>
        <v>7.2</v>
      </c>
      <c r="H466" s="10"/>
      <c r="I466" s="10">
        <v>7.2</v>
      </c>
      <c r="J466" s="10"/>
      <c r="K466" s="10">
        <f>L466+M466+N466</f>
        <v>7.2</v>
      </c>
      <c r="L466" s="10"/>
      <c r="M466" s="10">
        <v>7.2</v>
      </c>
      <c r="N466" s="10"/>
      <c r="O466" s="10">
        <f>P466+Q466+R466</f>
        <v>7.2</v>
      </c>
      <c r="P466" s="100"/>
      <c r="Q466" s="100">
        <v>7.2</v>
      </c>
      <c r="R466" s="100"/>
    </row>
    <row r="467" spans="1:18" ht="18.75">
      <c r="A467" s="47" t="s">
        <v>164</v>
      </c>
      <c r="B467" s="30">
        <v>546</v>
      </c>
      <c r="C467" s="15" t="s">
        <v>128</v>
      </c>
      <c r="D467" s="15" t="s">
        <v>405</v>
      </c>
      <c r="E467" s="30"/>
      <c r="F467" s="15"/>
      <c r="G467" s="10">
        <f>G468+G476+G489</f>
        <v>2196.7</v>
      </c>
      <c r="H467" s="10">
        <f aca="true" t="shared" si="228" ref="H467:R467">H468+H476+H489</f>
        <v>1600.6</v>
      </c>
      <c r="I467" s="10">
        <f t="shared" si="228"/>
        <v>418.2</v>
      </c>
      <c r="J467" s="10">
        <f t="shared" si="228"/>
        <v>177.9</v>
      </c>
      <c r="K467" s="10">
        <f t="shared" si="228"/>
        <v>2122.8</v>
      </c>
      <c r="L467" s="10">
        <f t="shared" si="228"/>
        <v>1145.3</v>
      </c>
      <c r="M467" s="10">
        <f t="shared" si="228"/>
        <v>850.2</v>
      </c>
      <c r="N467" s="10">
        <f t="shared" si="228"/>
        <v>127.3</v>
      </c>
      <c r="O467" s="10">
        <f t="shared" si="228"/>
        <v>2222.8</v>
      </c>
      <c r="P467" s="10">
        <f t="shared" si="228"/>
        <v>1145.3</v>
      </c>
      <c r="Q467" s="10">
        <f t="shared" si="228"/>
        <v>950.2</v>
      </c>
      <c r="R467" s="10">
        <f t="shared" si="228"/>
        <v>127.3</v>
      </c>
    </row>
    <row r="468" spans="1:18" ht="18.75">
      <c r="A468" s="47" t="s">
        <v>165</v>
      </c>
      <c r="B468" s="30">
        <v>546</v>
      </c>
      <c r="C468" s="15" t="s">
        <v>128</v>
      </c>
      <c r="D468" s="15" t="s">
        <v>120</v>
      </c>
      <c r="E468" s="30"/>
      <c r="F468" s="15"/>
      <c r="G468" s="10">
        <f>G473+G469</f>
        <v>210.2</v>
      </c>
      <c r="H468" s="10">
        <f aca="true" t="shared" si="229" ref="H468:R468">H473+H469</f>
        <v>0</v>
      </c>
      <c r="I468" s="10">
        <f t="shared" si="229"/>
        <v>210.2</v>
      </c>
      <c r="J468" s="10">
        <f t="shared" si="229"/>
        <v>0</v>
      </c>
      <c r="K468" s="10">
        <f t="shared" si="229"/>
        <v>710.2</v>
      </c>
      <c r="L468" s="10">
        <f t="shared" si="229"/>
        <v>0</v>
      </c>
      <c r="M468" s="10">
        <f t="shared" si="229"/>
        <v>710.2</v>
      </c>
      <c r="N468" s="10">
        <f t="shared" si="229"/>
        <v>0</v>
      </c>
      <c r="O468" s="10">
        <f t="shared" si="229"/>
        <v>710.2</v>
      </c>
      <c r="P468" s="10">
        <f t="shared" si="229"/>
        <v>0</v>
      </c>
      <c r="Q468" s="10">
        <f t="shared" si="229"/>
        <v>710.2</v>
      </c>
      <c r="R468" s="10">
        <f t="shared" si="229"/>
        <v>0</v>
      </c>
    </row>
    <row r="469" spans="1:18" ht="49.5" customHeight="1">
      <c r="A469" s="47" t="s">
        <v>515</v>
      </c>
      <c r="B469" s="30">
        <v>546</v>
      </c>
      <c r="C469" s="15" t="s">
        <v>128</v>
      </c>
      <c r="D469" s="15" t="s">
        <v>120</v>
      </c>
      <c r="E469" s="15" t="s">
        <v>277</v>
      </c>
      <c r="F469" s="15"/>
      <c r="G469" s="10">
        <f aca="true" t="shared" si="230" ref="G469:H471">G470</f>
        <v>0</v>
      </c>
      <c r="H469" s="10">
        <f t="shared" si="230"/>
        <v>0</v>
      </c>
      <c r="I469" s="10">
        <f aca="true" t="shared" si="231" ref="I469:R471">I470</f>
        <v>0</v>
      </c>
      <c r="J469" s="10">
        <f t="shared" si="231"/>
        <v>0</v>
      </c>
      <c r="K469" s="10">
        <f t="shared" si="231"/>
        <v>500</v>
      </c>
      <c r="L469" s="10">
        <f t="shared" si="231"/>
        <v>0</v>
      </c>
      <c r="M469" s="10">
        <f t="shared" si="231"/>
        <v>500</v>
      </c>
      <c r="N469" s="10">
        <f t="shared" si="231"/>
        <v>0</v>
      </c>
      <c r="O469" s="10">
        <f t="shared" si="231"/>
        <v>500</v>
      </c>
      <c r="P469" s="10">
        <f t="shared" si="231"/>
        <v>0</v>
      </c>
      <c r="Q469" s="10">
        <f t="shared" si="231"/>
        <v>500</v>
      </c>
      <c r="R469" s="10">
        <f t="shared" si="231"/>
        <v>0</v>
      </c>
    </row>
    <row r="470" spans="1:18" ht="29.25" customHeight="1">
      <c r="A470" s="47" t="s">
        <v>575</v>
      </c>
      <c r="B470" s="30">
        <v>546</v>
      </c>
      <c r="C470" s="15" t="s">
        <v>128</v>
      </c>
      <c r="D470" s="15" t="s">
        <v>120</v>
      </c>
      <c r="E470" s="15" t="s">
        <v>27</v>
      </c>
      <c r="F470" s="15"/>
      <c r="G470" s="10">
        <f t="shared" si="230"/>
        <v>0</v>
      </c>
      <c r="H470" s="10">
        <f t="shared" si="230"/>
        <v>0</v>
      </c>
      <c r="I470" s="10">
        <f t="shared" si="231"/>
        <v>0</v>
      </c>
      <c r="J470" s="10">
        <f t="shared" si="231"/>
        <v>0</v>
      </c>
      <c r="K470" s="10">
        <f t="shared" si="231"/>
        <v>500</v>
      </c>
      <c r="L470" s="10">
        <f t="shared" si="231"/>
        <v>0</v>
      </c>
      <c r="M470" s="10">
        <f t="shared" si="231"/>
        <v>500</v>
      </c>
      <c r="N470" s="10">
        <f t="shared" si="231"/>
        <v>0</v>
      </c>
      <c r="O470" s="10">
        <f t="shared" si="231"/>
        <v>500</v>
      </c>
      <c r="P470" s="10">
        <f t="shared" si="231"/>
        <v>0</v>
      </c>
      <c r="Q470" s="10">
        <f t="shared" si="231"/>
        <v>500</v>
      </c>
      <c r="R470" s="10">
        <f t="shared" si="231"/>
        <v>0</v>
      </c>
    </row>
    <row r="471" spans="1:18" ht="18.75">
      <c r="A471" s="47" t="s">
        <v>229</v>
      </c>
      <c r="B471" s="30">
        <v>546</v>
      </c>
      <c r="C471" s="15" t="s">
        <v>128</v>
      </c>
      <c r="D471" s="15" t="s">
        <v>120</v>
      </c>
      <c r="E471" s="15" t="s">
        <v>28</v>
      </c>
      <c r="F471" s="15"/>
      <c r="G471" s="10">
        <f t="shared" si="230"/>
        <v>0</v>
      </c>
      <c r="H471" s="10">
        <f t="shared" si="230"/>
        <v>0</v>
      </c>
      <c r="I471" s="10">
        <f t="shared" si="231"/>
        <v>0</v>
      </c>
      <c r="J471" s="10">
        <f t="shared" si="231"/>
        <v>0</v>
      </c>
      <c r="K471" s="10">
        <f t="shared" si="231"/>
        <v>500</v>
      </c>
      <c r="L471" s="10">
        <f t="shared" si="231"/>
        <v>0</v>
      </c>
      <c r="M471" s="10">
        <f t="shared" si="231"/>
        <v>500</v>
      </c>
      <c r="N471" s="10">
        <f t="shared" si="231"/>
        <v>0</v>
      </c>
      <c r="O471" s="10">
        <f t="shared" si="231"/>
        <v>500</v>
      </c>
      <c r="P471" s="10">
        <f t="shared" si="231"/>
        <v>0</v>
      </c>
      <c r="Q471" s="10">
        <f t="shared" si="231"/>
        <v>500</v>
      </c>
      <c r="R471" s="10">
        <f t="shared" si="231"/>
        <v>0</v>
      </c>
    </row>
    <row r="472" spans="1:18" ht="18.75">
      <c r="A472" s="47" t="s">
        <v>355</v>
      </c>
      <c r="B472" s="30">
        <v>546</v>
      </c>
      <c r="C472" s="15" t="s">
        <v>128</v>
      </c>
      <c r="D472" s="15" t="s">
        <v>120</v>
      </c>
      <c r="E472" s="15" t="s">
        <v>28</v>
      </c>
      <c r="F472" s="15" t="s">
        <v>184</v>
      </c>
      <c r="G472" s="10">
        <f>H472+I472+J472</f>
        <v>0</v>
      </c>
      <c r="H472" s="10"/>
      <c r="I472" s="10">
        <v>0</v>
      </c>
      <c r="J472" s="10"/>
      <c r="K472" s="10">
        <f>L472+M472+N472</f>
        <v>500</v>
      </c>
      <c r="L472" s="10"/>
      <c r="M472" s="10">
        <v>500</v>
      </c>
      <c r="N472" s="10"/>
      <c r="O472" s="10">
        <f>P472+Q472+R472</f>
        <v>500</v>
      </c>
      <c r="P472" s="10"/>
      <c r="Q472" s="10">
        <v>500</v>
      </c>
      <c r="R472" s="10"/>
    </row>
    <row r="473" spans="1:18" ht="18.75">
      <c r="A473" s="47" t="s">
        <v>165</v>
      </c>
      <c r="B473" s="30">
        <v>546</v>
      </c>
      <c r="C473" s="15" t="s">
        <v>128</v>
      </c>
      <c r="D473" s="15" t="s">
        <v>120</v>
      </c>
      <c r="E473" s="30" t="s">
        <v>33</v>
      </c>
      <c r="F473" s="15"/>
      <c r="G473" s="10">
        <f>G474</f>
        <v>210.2</v>
      </c>
      <c r="H473" s="10">
        <f aca="true" t="shared" si="232" ref="H473:R474">H474</f>
        <v>0</v>
      </c>
      <c r="I473" s="10">
        <f t="shared" si="232"/>
        <v>210.2</v>
      </c>
      <c r="J473" s="10">
        <f t="shared" si="232"/>
        <v>0</v>
      </c>
      <c r="K473" s="10">
        <f t="shared" si="232"/>
        <v>210.2</v>
      </c>
      <c r="L473" s="10">
        <f t="shared" si="232"/>
        <v>0</v>
      </c>
      <c r="M473" s="10">
        <f t="shared" si="232"/>
        <v>210.2</v>
      </c>
      <c r="N473" s="10">
        <f t="shared" si="232"/>
        <v>0</v>
      </c>
      <c r="O473" s="10">
        <f t="shared" si="232"/>
        <v>210.2</v>
      </c>
      <c r="P473" s="10">
        <f t="shared" si="232"/>
        <v>0</v>
      </c>
      <c r="Q473" s="10">
        <f t="shared" si="232"/>
        <v>210.2</v>
      </c>
      <c r="R473" s="10">
        <f t="shared" si="232"/>
        <v>0</v>
      </c>
    </row>
    <row r="474" spans="1:18" ht="18.75">
      <c r="A474" s="47" t="s">
        <v>307</v>
      </c>
      <c r="B474" s="30">
        <v>546</v>
      </c>
      <c r="C474" s="15" t="s">
        <v>128</v>
      </c>
      <c r="D474" s="15" t="s">
        <v>120</v>
      </c>
      <c r="E474" s="30" t="s">
        <v>34</v>
      </c>
      <c r="F474" s="15"/>
      <c r="G474" s="10">
        <f>G475</f>
        <v>210.2</v>
      </c>
      <c r="H474" s="10">
        <f t="shared" si="232"/>
        <v>0</v>
      </c>
      <c r="I474" s="10">
        <f t="shared" si="232"/>
        <v>210.2</v>
      </c>
      <c r="J474" s="10">
        <f t="shared" si="232"/>
        <v>0</v>
      </c>
      <c r="K474" s="10">
        <f t="shared" si="232"/>
        <v>210.2</v>
      </c>
      <c r="L474" s="10">
        <f t="shared" si="232"/>
        <v>0</v>
      </c>
      <c r="M474" s="10">
        <f t="shared" si="232"/>
        <v>210.2</v>
      </c>
      <c r="N474" s="10">
        <f t="shared" si="232"/>
        <v>0</v>
      </c>
      <c r="O474" s="10">
        <f t="shared" si="232"/>
        <v>210.2</v>
      </c>
      <c r="P474" s="10">
        <f t="shared" si="232"/>
        <v>0</v>
      </c>
      <c r="Q474" s="10">
        <f t="shared" si="232"/>
        <v>210.2</v>
      </c>
      <c r="R474" s="10">
        <f t="shared" si="232"/>
        <v>0</v>
      </c>
    </row>
    <row r="475" spans="1:18" ht="37.5">
      <c r="A475" s="47" t="s">
        <v>92</v>
      </c>
      <c r="B475" s="30">
        <v>546</v>
      </c>
      <c r="C475" s="15" t="s">
        <v>128</v>
      </c>
      <c r="D475" s="15" t="s">
        <v>120</v>
      </c>
      <c r="E475" s="30" t="s">
        <v>34</v>
      </c>
      <c r="F475" s="15" t="s">
        <v>177</v>
      </c>
      <c r="G475" s="10">
        <f>H475+I475+J475</f>
        <v>210.2</v>
      </c>
      <c r="H475" s="10"/>
      <c r="I475" s="10">
        <v>210.2</v>
      </c>
      <c r="J475" s="10"/>
      <c r="K475" s="10">
        <f>L475+M475+N475</f>
        <v>210.2</v>
      </c>
      <c r="L475" s="10"/>
      <c r="M475" s="10">
        <v>210.2</v>
      </c>
      <c r="N475" s="10"/>
      <c r="O475" s="10">
        <f>P475+Q475+R475</f>
        <v>210.2</v>
      </c>
      <c r="P475" s="100"/>
      <c r="Q475" s="100">
        <v>210.2</v>
      </c>
      <c r="R475" s="100"/>
    </row>
    <row r="476" spans="1:18" ht="18.75">
      <c r="A476" s="47" t="s">
        <v>156</v>
      </c>
      <c r="B476" s="30">
        <v>546</v>
      </c>
      <c r="C476" s="15" t="s">
        <v>128</v>
      </c>
      <c r="D476" s="15" t="s">
        <v>124</v>
      </c>
      <c r="E476" s="30"/>
      <c r="F476" s="15"/>
      <c r="G476" s="10">
        <f>G477+G486</f>
        <v>208</v>
      </c>
      <c r="H476" s="10">
        <f aca="true" t="shared" si="233" ref="H476:R476">H477+H486</f>
        <v>0</v>
      </c>
      <c r="I476" s="10">
        <f t="shared" si="233"/>
        <v>208</v>
      </c>
      <c r="J476" s="10">
        <f t="shared" si="233"/>
        <v>0</v>
      </c>
      <c r="K476" s="10">
        <f t="shared" si="233"/>
        <v>140</v>
      </c>
      <c r="L476" s="10">
        <f t="shared" si="233"/>
        <v>0</v>
      </c>
      <c r="M476" s="10">
        <f t="shared" si="233"/>
        <v>140</v>
      </c>
      <c r="N476" s="10">
        <f t="shared" si="233"/>
        <v>0</v>
      </c>
      <c r="O476" s="10">
        <f t="shared" si="233"/>
        <v>240</v>
      </c>
      <c r="P476" s="10">
        <f t="shared" si="233"/>
        <v>0</v>
      </c>
      <c r="Q476" s="10">
        <f t="shared" si="233"/>
        <v>240</v>
      </c>
      <c r="R476" s="10">
        <f t="shared" si="233"/>
        <v>0</v>
      </c>
    </row>
    <row r="477" spans="1:18" ht="56.25">
      <c r="A477" s="47" t="s">
        <v>474</v>
      </c>
      <c r="B477" s="30">
        <v>546</v>
      </c>
      <c r="C477" s="15" t="s">
        <v>128</v>
      </c>
      <c r="D477" s="15" t="s">
        <v>124</v>
      </c>
      <c r="E477" s="15" t="s">
        <v>254</v>
      </c>
      <c r="F477" s="15"/>
      <c r="G477" s="10">
        <f>G478+G482</f>
        <v>168</v>
      </c>
      <c r="H477" s="10">
        <f aca="true" t="shared" si="234" ref="H477:R477">H478+H482</f>
        <v>0</v>
      </c>
      <c r="I477" s="10">
        <f t="shared" si="234"/>
        <v>168</v>
      </c>
      <c r="J477" s="10">
        <f t="shared" si="234"/>
        <v>0</v>
      </c>
      <c r="K477" s="10">
        <f t="shared" si="234"/>
        <v>100</v>
      </c>
      <c r="L477" s="10">
        <f t="shared" si="234"/>
        <v>0</v>
      </c>
      <c r="M477" s="10">
        <f t="shared" si="234"/>
        <v>100</v>
      </c>
      <c r="N477" s="10">
        <f t="shared" si="234"/>
        <v>0</v>
      </c>
      <c r="O477" s="10">
        <f t="shared" si="234"/>
        <v>200</v>
      </c>
      <c r="P477" s="10">
        <f t="shared" si="234"/>
        <v>0</v>
      </c>
      <c r="Q477" s="10">
        <f t="shared" si="234"/>
        <v>200</v>
      </c>
      <c r="R477" s="10">
        <f t="shared" si="234"/>
        <v>0</v>
      </c>
    </row>
    <row r="478" spans="1:18" ht="37.5">
      <c r="A478" s="47" t="s">
        <v>475</v>
      </c>
      <c r="B478" s="30">
        <v>546</v>
      </c>
      <c r="C478" s="15" t="s">
        <v>128</v>
      </c>
      <c r="D478" s="15" t="s">
        <v>124</v>
      </c>
      <c r="E478" s="15" t="s">
        <v>255</v>
      </c>
      <c r="F478" s="15"/>
      <c r="G478" s="10">
        <f>G479</f>
        <v>168</v>
      </c>
      <c r="H478" s="10">
        <f aca="true" t="shared" si="235" ref="H478:R478">H479</f>
        <v>0</v>
      </c>
      <c r="I478" s="10">
        <f t="shared" si="235"/>
        <v>168</v>
      </c>
      <c r="J478" s="10">
        <f t="shared" si="235"/>
        <v>0</v>
      </c>
      <c r="K478" s="10">
        <f t="shared" si="235"/>
        <v>0</v>
      </c>
      <c r="L478" s="10">
        <f t="shared" si="235"/>
        <v>0</v>
      </c>
      <c r="M478" s="10">
        <f t="shared" si="235"/>
        <v>0</v>
      </c>
      <c r="N478" s="10">
        <f t="shared" si="235"/>
        <v>0</v>
      </c>
      <c r="O478" s="10">
        <f t="shared" si="235"/>
        <v>0</v>
      </c>
      <c r="P478" s="10">
        <f t="shared" si="235"/>
        <v>0</v>
      </c>
      <c r="Q478" s="10">
        <f t="shared" si="235"/>
        <v>0</v>
      </c>
      <c r="R478" s="10">
        <f t="shared" si="235"/>
        <v>0</v>
      </c>
    </row>
    <row r="479" spans="1:18" ht="56.25">
      <c r="A479" s="47" t="s">
        <v>476</v>
      </c>
      <c r="B479" s="30">
        <v>546</v>
      </c>
      <c r="C479" s="15" t="s">
        <v>128</v>
      </c>
      <c r="D479" s="15" t="s">
        <v>124</v>
      </c>
      <c r="E479" s="15" t="s">
        <v>55</v>
      </c>
      <c r="F479" s="15"/>
      <c r="G479" s="10">
        <f>G480</f>
        <v>168</v>
      </c>
      <c r="H479" s="10">
        <f aca="true" t="shared" si="236" ref="H479:R480">H480</f>
        <v>0</v>
      </c>
      <c r="I479" s="10">
        <f t="shared" si="236"/>
        <v>168</v>
      </c>
      <c r="J479" s="10">
        <f t="shared" si="236"/>
        <v>0</v>
      </c>
      <c r="K479" s="10">
        <f t="shared" si="236"/>
        <v>0</v>
      </c>
      <c r="L479" s="10">
        <f t="shared" si="236"/>
        <v>0</v>
      </c>
      <c r="M479" s="10">
        <f t="shared" si="236"/>
        <v>0</v>
      </c>
      <c r="N479" s="10">
        <f t="shared" si="236"/>
        <v>0</v>
      </c>
      <c r="O479" s="10">
        <f t="shared" si="236"/>
        <v>0</v>
      </c>
      <c r="P479" s="10">
        <f t="shared" si="236"/>
        <v>0</v>
      </c>
      <c r="Q479" s="10">
        <f t="shared" si="236"/>
        <v>0</v>
      </c>
      <c r="R479" s="10">
        <f t="shared" si="236"/>
        <v>0</v>
      </c>
    </row>
    <row r="480" spans="1:18" ht="18.75">
      <c r="A480" s="47" t="s">
        <v>224</v>
      </c>
      <c r="B480" s="30">
        <v>546</v>
      </c>
      <c r="C480" s="15" t="s">
        <v>128</v>
      </c>
      <c r="D480" s="15" t="s">
        <v>124</v>
      </c>
      <c r="E480" s="15" t="s">
        <v>389</v>
      </c>
      <c r="F480" s="15"/>
      <c r="G480" s="10">
        <f>G481</f>
        <v>168</v>
      </c>
      <c r="H480" s="10">
        <f t="shared" si="236"/>
        <v>0</v>
      </c>
      <c r="I480" s="10">
        <f t="shared" si="236"/>
        <v>168</v>
      </c>
      <c r="J480" s="10">
        <f t="shared" si="236"/>
        <v>0</v>
      </c>
      <c r="K480" s="10">
        <f t="shared" si="236"/>
        <v>0</v>
      </c>
      <c r="L480" s="10">
        <f t="shared" si="236"/>
        <v>0</v>
      </c>
      <c r="M480" s="10">
        <f t="shared" si="236"/>
        <v>0</v>
      </c>
      <c r="N480" s="10">
        <f t="shared" si="236"/>
        <v>0</v>
      </c>
      <c r="O480" s="10">
        <f t="shared" si="236"/>
        <v>0</v>
      </c>
      <c r="P480" s="10">
        <f t="shared" si="236"/>
        <v>0</v>
      </c>
      <c r="Q480" s="10">
        <f t="shared" si="236"/>
        <v>0</v>
      </c>
      <c r="R480" s="10">
        <f t="shared" si="236"/>
        <v>0</v>
      </c>
    </row>
    <row r="481" spans="1:18" ht="38.25" customHeight="1">
      <c r="A481" s="47" t="s">
        <v>92</v>
      </c>
      <c r="B481" s="30">
        <v>546</v>
      </c>
      <c r="C481" s="15" t="s">
        <v>128</v>
      </c>
      <c r="D481" s="15" t="s">
        <v>124</v>
      </c>
      <c r="E481" s="15" t="s">
        <v>389</v>
      </c>
      <c r="F481" s="15" t="s">
        <v>177</v>
      </c>
      <c r="G481" s="10">
        <f>H481+I481+J481</f>
        <v>168</v>
      </c>
      <c r="H481" s="10"/>
      <c r="I481" s="10">
        <v>168</v>
      </c>
      <c r="J481" s="10"/>
      <c r="K481" s="10">
        <f>L481+M481+N481</f>
        <v>0</v>
      </c>
      <c r="L481" s="10"/>
      <c r="M481" s="10">
        <v>0</v>
      </c>
      <c r="N481" s="10"/>
      <c r="O481" s="10">
        <f>P481+Q481+R481</f>
        <v>0</v>
      </c>
      <c r="P481" s="10"/>
      <c r="Q481" s="10">
        <v>0</v>
      </c>
      <c r="R481" s="10"/>
    </row>
    <row r="482" spans="1:18" ht="45" customHeight="1">
      <c r="A482" s="47" t="s">
        <v>477</v>
      </c>
      <c r="B482" s="30">
        <v>546</v>
      </c>
      <c r="C482" s="15" t="s">
        <v>128</v>
      </c>
      <c r="D482" s="15" t="s">
        <v>124</v>
      </c>
      <c r="E482" s="15" t="s">
        <v>12</v>
      </c>
      <c r="F482" s="15"/>
      <c r="G482" s="10">
        <f>G483</f>
        <v>0</v>
      </c>
      <c r="H482" s="10">
        <f aca="true" t="shared" si="237" ref="H482:R483">H483</f>
        <v>0</v>
      </c>
      <c r="I482" s="10">
        <f t="shared" si="237"/>
        <v>0</v>
      </c>
      <c r="J482" s="10">
        <f t="shared" si="237"/>
        <v>0</v>
      </c>
      <c r="K482" s="10">
        <f t="shared" si="237"/>
        <v>100</v>
      </c>
      <c r="L482" s="10">
        <f t="shared" si="237"/>
        <v>0</v>
      </c>
      <c r="M482" s="10">
        <f t="shared" si="237"/>
        <v>100</v>
      </c>
      <c r="N482" s="10">
        <f t="shared" si="237"/>
        <v>0</v>
      </c>
      <c r="O482" s="10">
        <f t="shared" si="237"/>
        <v>200</v>
      </c>
      <c r="P482" s="10">
        <f t="shared" si="237"/>
        <v>0</v>
      </c>
      <c r="Q482" s="10">
        <f t="shared" si="237"/>
        <v>200</v>
      </c>
      <c r="R482" s="10">
        <f t="shared" si="237"/>
        <v>0</v>
      </c>
    </row>
    <row r="483" spans="1:18" ht="37.5">
      <c r="A483" s="47" t="s">
        <v>85</v>
      </c>
      <c r="B483" s="30">
        <v>546</v>
      </c>
      <c r="C483" s="15" t="s">
        <v>128</v>
      </c>
      <c r="D483" s="15" t="s">
        <v>124</v>
      </c>
      <c r="E483" s="15" t="s">
        <v>84</v>
      </c>
      <c r="F483" s="15"/>
      <c r="G483" s="10">
        <f>G484</f>
        <v>0</v>
      </c>
      <c r="H483" s="10">
        <f t="shared" si="237"/>
        <v>0</v>
      </c>
      <c r="I483" s="10">
        <f t="shared" si="237"/>
        <v>0</v>
      </c>
      <c r="J483" s="10">
        <f t="shared" si="237"/>
        <v>0</v>
      </c>
      <c r="K483" s="10">
        <f t="shared" si="237"/>
        <v>100</v>
      </c>
      <c r="L483" s="10">
        <f t="shared" si="237"/>
        <v>0</v>
      </c>
      <c r="M483" s="10">
        <f t="shared" si="237"/>
        <v>100</v>
      </c>
      <c r="N483" s="10">
        <f t="shared" si="237"/>
        <v>0</v>
      </c>
      <c r="O483" s="10">
        <f t="shared" si="237"/>
        <v>200</v>
      </c>
      <c r="P483" s="10">
        <f t="shared" si="237"/>
        <v>0</v>
      </c>
      <c r="Q483" s="10">
        <f t="shared" si="237"/>
        <v>200</v>
      </c>
      <c r="R483" s="10">
        <f t="shared" si="237"/>
        <v>0</v>
      </c>
    </row>
    <row r="484" spans="1:18" ht="21.75" customHeight="1">
      <c r="A484" s="75" t="s">
        <v>431</v>
      </c>
      <c r="B484" s="30">
        <v>546</v>
      </c>
      <c r="C484" s="15" t="s">
        <v>128</v>
      </c>
      <c r="D484" s="15" t="s">
        <v>124</v>
      </c>
      <c r="E484" s="15" t="s">
        <v>430</v>
      </c>
      <c r="F484" s="15"/>
      <c r="G484" s="10">
        <f>G485</f>
        <v>0</v>
      </c>
      <c r="H484" s="10">
        <f aca="true" t="shared" si="238" ref="H484:R484">H485</f>
        <v>0</v>
      </c>
      <c r="I484" s="10">
        <f t="shared" si="238"/>
        <v>0</v>
      </c>
      <c r="J484" s="10">
        <f t="shared" si="238"/>
        <v>0</v>
      </c>
      <c r="K484" s="10">
        <f t="shared" si="238"/>
        <v>100</v>
      </c>
      <c r="L484" s="10">
        <f t="shared" si="238"/>
        <v>0</v>
      </c>
      <c r="M484" s="10">
        <f t="shared" si="238"/>
        <v>100</v>
      </c>
      <c r="N484" s="10">
        <f t="shared" si="238"/>
        <v>0</v>
      </c>
      <c r="O484" s="10">
        <f t="shared" si="238"/>
        <v>200</v>
      </c>
      <c r="P484" s="10">
        <f t="shared" si="238"/>
        <v>0</v>
      </c>
      <c r="Q484" s="10">
        <f t="shared" si="238"/>
        <v>200</v>
      </c>
      <c r="R484" s="10">
        <f t="shared" si="238"/>
        <v>0</v>
      </c>
    </row>
    <row r="485" spans="1:18" ht="37.5">
      <c r="A485" s="47" t="s">
        <v>92</v>
      </c>
      <c r="B485" s="30">
        <v>546</v>
      </c>
      <c r="C485" s="15" t="s">
        <v>128</v>
      </c>
      <c r="D485" s="15" t="s">
        <v>124</v>
      </c>
      <c r="E485" s="15" t="s">
        <v>430</v>
      </c>
      <c r="F485" s="15" t="s">
        <v>177</v>
      </c>
      <c r="G485" s="10">
        <f>H485+I484+J485</f>
        <v>0</v>
      </c>
      <c r="H485" s="10"/>
      <c r="I485" s="10">
        <v>0</v>
      </c>
      <c r="J485" s="10"/>
      <c r="K485" s="10">
        <f>L485+M485+N485</f>
        <v>100</v>
      </c>
      <c r="L485" s="10"/>
      <c r="M485" s="10">
        <v>100</v>
      </c>
      <c r="N485" s="10"/>
      <c r="O485" s="10">
        <f>P485+Q485+R485</f>
        <v>200</v>
      </c>
      <c r="P485" s="10"/>
      <c r="Q485" s="10">
        <v>200</v>
      </c>
      <c r="R485" s="10"/>
    </row>
    <row r="486" spans="1:18" ht="18.75">
      <c r="A486" s="47" t="s">
        <v>165</v>
      </c>
      <c r="B486" s="30">
        <v>546</v>
      </c>
      <c r="C486" s="15" t="s">
        <v>128</v>
      </c>
      <c r="D486" s="15" t="s">
        <v>124</v>
      </c>
      <c r="E486" s="30" t="s">
        <v>33</v>
      </c>
      <c r="F486" s="15"/>
      <c r="G486" s="10">
        <f>G487</f>
        <v>40</v>
      </c>
      <c r="H486" s="10">
        <f aca="true" t="shared" si="239" ref="H486:R487">H487</f>
        <v>0</v>
      </c>
      <c r="I486" s="10">
        <f t="shared" si="239"/>
        <v>40</v>
      </c>
      <c r="J486" s="10">
        <f t="shared" si="239"/>
        <v>0</v>
      </c>
      <c r="K486" s="10">
        <f t="shared" si="239"/>
        <v>40</v>
      </c>
      <c r="L486" s="10">
        <f t="shared" si="239"/>
        <v>0</v>
      </c>
      <c r="M486" s="10">
        <f t="shared" si="239"/>
        <v>40</v>
      </c>
      <c r="N486" s="10">
        <f t="shared" si="239"/>
        <v>0</v>
      </c>
      <c r="O486" s="10">
        <f t="shared" si="239"/>
        <v>40</v>
      </c>
      <c r="P486" s="10">
        <f t="shared" si="239"/>
        <v>0</v>
      </c>
      <c r="Q486" s="10">
        <f t="shared" si="239"/>
        <v>40</v>
      </c>
      <c r="R486" s="10">
        <f t="shared" si="239"/>
        <v>0</v>
      </c>
    </row>
    <row r="487" spans="1:18" ht="18.75">
      <c r="A487" s="47" t="s">
        <v>307</v>
      </c>
      <c r="B487" s="30">
        <v>546</v>
      </c>
      <c r="C487" s="15" t="s">
        <v>128</v>
      </c>
      <c r="D487" s="15" t="s">
        <v>124</v>
      </c>
      <c r="E487" s="30" t="s">
        <v>345</v>
      </c>
      <c r="F487" s="15"/>
      <c r="G487" s="10">
        <f>G488</f>
        <v>40</v>
      </c>
      <c r="H487" s="10">
        <f t="shared" si="239"/>
        <v>0</v>
      </c>
      <c r="I487" s="10">
        <f t="shared" si="239"/>
        <v>40</v>
      </c>
      <c r="J487" s="10">
        <f t="shared" si="239"/>
        <v>0</v>
      </c>
      <c r="K487" s="10">
        <f t="shared" si="239"/>
        <v>40</v>
      </c>
      <c r="L487" s="10">
        <f t="shared" si="239"/>
        <v>0</v>
      </c>
      <c r="M487" s="10">
        <f t="shared" si="239"/>
        <v>40</v>
      </c>
      <c r="N487" s="10">
        <f t="shared" si="239"/>
        <v>0</v>
      </c>
      <c r="O487" s="10">
        <f t="shared" si="239"/>
        <v>40</v>
      </c>
      <c r="P487" s="10">
        <f t="shared" si="239"/>
        <v>0</v>
      </c>
      <c r="Q487" s="10">
        <f t="shared" si="239"/>
        <v>40</v>
      </c>
      <c r="R487" s="10">
        <f t="shared" si="239"/>
        <v>0</v>
      </c>
    </row>
    <row r="488" spans="1:18" ht="37.5">
      <c r="A488" s="47" t="s">
        <v>92</v>
      </c>
      <c r="B488" s="30">
        <v>546</v>
      </c>
      <c r="C488" s="15" t="s">
        <v>128</v>
      </c>
      <c r="D488" s="15" t="s">
        <v>124</v>
      </c>
      <c r="E488" s="30" t="s">
        <v>34</v>
      </c>
      <c r="F488" s="15" t="s">
        <v>177</v>
      </c>
      <c r="G488" s="10">
        <f>H488+I488+J488</f>
        <v>40</v>
      </c>
      <c r="H488" s="10"/>
      <c r="I488" s="10">
        <v>40</v>
      </c>
      <c r="J488" s="10"/>
      <c r="K488" s="10">
        <f>L488+M488+N488</f>
        <v>40</v>
      </c>
      <c r="L488" s="10"/>
      <c r="M488" s="10">
        <v>40</v>
      </c>
      <c r="N488" s="10"/>
      <c r="O488" s="10">
        <f>P488+Q488+R488</f>
        <v>40</v>
      </c>
      <c r="P488" s="10"/>
      <c r="Q488" s="10">
        <v>40</v>
      </c>
      <c r="R488" s="10"/>
    </row>
    <row r="489" spans="1:18" ht="18.75">
      <c r="A489" s="47" t="s">
        <v>421</v>
      </c>
      <c r="B489" s="30">
        <v>546</v>
      </c>
      <c r="C489" s="15" t="s">
        <v>128</v>
      </c>
      <c r="D489" s="15" t="s">
        <v>123</v>
      </c>
      <c r="E489" s="30"/>
      <c r="F489" s="15"/>
      <c r="G489" s="10">
        <f>G490</f>
        <v>1778.5</v>
      </c>
      <c r="H489" s="10">
        <f aca="true" t="shared" si="240" ref="H489:R490">H490</f>
        <v>1600.6</v>
      </c>
      <c r="I489" s="10">
        <f t="shared" si="240"/>
        <v>0</v>
      </c>
      <c r="J489" s="10">
        <f t="shared" si="240"/>
        <v>177.9</v>
      </c>
      <c r="K489" s="10">
        <f t="shared" si="240"/>
        <v>1272.6</v>
      </c>
      <c r="L489" s="10">
        <f t="shared" si="240"/>
        <v>1145.3</v>
      </c>
      <c r="M489" s="10">
        <f t="shared" si="240"/>
        <v>0</v>
      </c>
      <c r="N489" s="10">
        <f t="shared" si="240"/>
        <v>127.3</v>
      </c>
      <c r="O489" s="10">
        <f t="shared" si="240"/>
        <v>1272.6</v>
      </c>
      <c r="P489" s="10">
        <f t="shared" si="240"/>
        <v>1145.3</v>
      </c>
      <c r="Q489" s="10">
        <f t="shared" si="240"/>
        <v>0</v>
      </c>
      <c r="R489" s="10">
        <f t="shared" si="240"/>
        <v>127.3</v>
      </c>
    </row>
    <row r="490" spans="1:18" ht="44.25" customHeight="1">
      <c r="A490" s="47" t="s">
        <v>592</v>
      </c>
      <c r="B490" s="30">
        <v>546</v>
      </c>
      <c r="C490" s="15" t="s">
        <v>128</v>
      </c>
      <c r="D490" s="15" t="s">
        <v>123</v>
      </c>
      <c r="E490" s="30" t="s">
        <v>422</v>
      </c>
      <c r="F490" s="15"/>
      <c r="G490" s="10">
        <f>G491</f>
        <v>1778.5</v>
      </c>
      <c r="H490" s="10">
        <f t="shared" si="240"/>
        <v>1600.6</v>
      </c>
      <c r="I490" s="10">
        <f t="shared" si="240"/>
        <v>0</v>
      </c>
      <c r="J490" s="10">
        <f t="shared" si="240"/>
        <v>177.9</v>
      </c>
      <c r="K490" s="10">
        <f t="shared" si="240"/>
        <v>1272.6</v>
      </c>
      <c r="L490" s="10">
        <f t="shared" si="240"/>
        <v>1145.3</v>
      </c>
      <c r="M490" s="10">
        <f t="shared" si="240"/>
        <v>0</v>
      </c>
      <c r="N490" s="10">
        <f t="shared" si="240"/>
        <v>127.3</v>
      </c>
      <c r="O490" s="10">
        <f t="shared" si="240"/>
        <v>1272.6</v>
      </c>
      <c r="P490" s="10">
        <f t="shared" si="240"/>
        <v>1145.3</v>
      </c>
      <c r="Q490" s="10">
        <f t="shared" si="240"/>
        <v>0</v>
      </c>
      <c r="R490" s="10">
        <f t="shared" si="240"/>
        <v>127.3</v>
      </c>
    </row>
    <row r="491" spans="1:18" ht="37.5">
      <c r="A491" s="51" t="s">
        <v>530</v>
      </c>
      <c r="B491" s="30">
        <v>546</v>
      </c>
      <c r="C491" s="15" t="s">
        <v>128</v>
      </c>
      <c r="D491" s="15" t="s">
        <v>123</v>
      </c>
      <c r="E491" s="30" t="s">
        <v>424</v>
      </c>
      <c r="F491" s="15"/>
      <c r="G491" s="10">
        <f>G492+G494</f>
        <v>1778.5</v>
      </c>
      <c r="H491" s="10">
        <f aca="true" t="shared" si="241" ref="H491:R491">H492+H494</f>
        <v>1600.6</v>
      </c>
      <c r="I491" s="10">
        <f t="shared" si="241"/>
        <v>0</v>
      </c>
      <c r="J491" s="10">
        <f t="shared" si="241"/>
        <v>177.9</v>
      </c>
      <c r="K491" s="10">
        <f t="shared" si="241"/>
        <v>1272.6</v>
      </c>
      <c r="L491" s="10">
        <f t="shared" si="241"/>
        <v>1145.3</v>
      </c>
      <c r="M491" s="10">
        <f t="shared" si="241"/>
        <v>0</v>
      </c>
      <c r="N491" s="10">
        <f t="shared" si="241"/>
        <v>127.3</v>
      </c>
      <c r="O491" s="10">
        <f t="shared" si="241"/>
        <v>1272.6</v>
      </c>
      <c r="P491" s="10">
        <f t="shared" si="241"/>
        <v>1145.3</v>
      </c>
      <c r="Q491" s="10">
        <f t="shared" si="241"/>
        <v>0</v>
      </c>
      <c r="R491" s="10">
        <f t="shared" si="241"/>
        <v>127.3</v>
      </c>
    </row>
    <row r="492" spans="1:18" ht="18.75">
      <c r="A492" s="47" t="s">
        <v>505</v>
      </c>
      <c r="B492" s="30">
        <v>546</v>
      </c>
      <c r="C492" s="15" t="s">
        <v>128</v>
      </c>
      <c r="D492" s="15" t="s">
        <v>123</v>
      </c>
      <c r="E492" s="30" t="s">
        <v>504</v>
      </c>
      <c r="F492" s="15"/>
      <c r="G492" s="10">
        <f>G493</f>
        <v>0</v>
      </c>
      <c r="H492" s="10">
        <f aca="true" t="shared" si="242" ref="H492:R492">H493</f>
        <v>0</v>
      </c>
      <c r="I492" s="10">
        <f t="shared" si="242"/>
        <v>0</v>
      </c>
      <c r="J492" s="10">
        <f t="shared" si="242"/>
        <v>0</v>
      </c>
      <c r="K492" s="10">
        <f t="shared" si="242"/>
        <v>702.5999999999999</v>
      </c>
      <c r="L492" s="10">
        <f t="shared" si="242"/>
        <v>632.3</v>
      </c>
      <c r="M492" s="10">
        <f t="shared" si="242"/>
        <v>0</v>
      </c>
      <c r="N492" s="10">
        <f t="shared" si="242"/>
        <v>70.3</v>
      </c>
      <c r="O492" s="10">
        <f t="shared" si="242"/>
        <v>702.5999999999999</v>
      </c>
      <c r="P492" s="10">
        <f t="shared" si="242"/>
        <v>632.3</v>
      </c>
      <c r="Q492" s="10">
        <f t="shared" si="242"/>
        <v>0</v>
      </c>
      <c r="R492" s="10">
        <f t="shared" si="242"/>
        <v>70.3</v>
      </c>
    </row>
    <row r="493" spans="1:18" ht="37.5">
      <c r="A493" s="47" t="s">
        <v>92</v>
      </c>
      <c r="B493" s="30">
        <v>546</v>
      </c>
      <c r="C493" s="15" t="s">
        <v>128</v>
      </c>
      <c r="D493" s="15" t="s">
        <v>123</v>
      </c>
      <c r="E493" s="30" t="s">
        <v>504</v>
      </c>
      <c r="F493" s="15" t="s">
        <v>177</v>
      </c>
      <c r="G493" s="10">
        <f>H493+I493+J493</f>
        <v>0</v>
      </c>
      <c r="H493" s="10"/>
      <c r="I493" s="10"/>
      <c r="J493" s="10"/>
      <c r="K493" s="10">
        <f>L493+M493+N493</f>
        <v>702.5999999999999</v>
      </c>
      <c r="L493" s="10">
        <v>632.3</v>
      </c>
      <c r="M493" s="10"/>
      <c r="N493" s="10">
        <v>70.3</v>
      </c>
      <c r="O493" s="10">
        <f>P493+Q493+R493</f>
        <v>702.5999999999999</v>
      </c>
      <c r="P493" s="10">
        <v>632.3</v>
      </c>
      <c r="Q493" s="10"/>
      <c r="R493" s="10">
        <v>70.3</v>
      </c>
    </row>
    <row r="494" spans="1:18" ht="21.75" customHeight="1">
      <c r="A494" s="47" t="s">
        <v>423</v>
      </c>
      <c r="B494" s="30">
        <v>546</v>
      </c>
      <c r="C494" s="15" t="s">
        <v>128</v>
      </c>
      <c r="D494" s="15" t="s">
        <v>123</v>
      </c>
      <c r="E494" s="30" t="s">
        <v>425</v>
      </c>
      <c r="F494" s="15"/>
      <c r="G494" s="10">
        <f>G495</f>
        <v>1778.5</v>
      </c>
      <c r="H494" s="10">
        <f aca="true" t="shared" si="243" ref="H494:R494">H495</f>
        <v>1600.6</v>
      </c>
      <c r="I494" s="10">
        <f t="shared" si="243"/>
        <v>0</v>
      </c>
      <c r="J494" s="10">
        <f t="shared" si="243"/>
        <v>177.9</v>
      </c>
      <c r="K494" s="10">
        <f t="shared" si="243"/>
        <v>570</v>
      </c>
      <c r="L494" s="10">
        <f t="shared" si="243"/>
        <v>513</v>
      </c>
      <c r="M494" s="10">
        <f t="shared" si="243"/>
        <v>0</v>
      </c>
      <c r="N494" s="10">
        <f t="shared" si="243"/>
        <v>57</v>
      </c>
      <c r="O494" s="10">
        <f t="shared" si="243"/>
        <v>570</v>
      </c>
      <c r="P494" s="10">
        <f t="shared" si="243"/>
        <v>513</v>
      </c>
      <c r="Q494" s="10">
        <f t="shared" si="243"/>
        <v>0</v>
      </c>
      <c r="R494" s="10">
        <f t="shared" si="243"/>
        <v>57</v>
      </c>
    </row>
    <row r="495" spans="1:18" ht="37.5">
      <c r="A495" s="47" t="s">
        <v>92</v>
      </c>
      <c r="B495" s="30">
        <v>546</v>
      </c>
      <c r="C495" s="15" t="s">
        <v>128</v>
      </c>
      <c r="D495" s="15" t="s">
        <v>123</v>
      </c>
      <c r="E495" s="30" t="s">
        <v>425</v>
      </c>
      <c r="F495" s="15" t="s">
        <v>177</v>
      </c>
      <c r="G495" s="10">
        <f>H495+J495+I495</f>
        <v>1778.5</v>
      </c>
      <c r="H495" s="10">
        <v>1600.6</v>
      </c>
      <c r="I495" s="10"/>
      <c r="J495" s="10">
        <v>177.9</v>
      </c>
      <c r="K495" s="10">
        <f>L495+N495+M495</f>
        <v>570</v>
      </c>
      <c r="L495" s="10">
        <v>513</v>
      </c>
      <c r="M495" s="10"/>
      <c r="N495" s="10">
        <v>57</v>
      </c>
      <c r="O495" s="10">
        <f>P495+R495+Q495</f>
        <v>570</v>
      </c>
      <c r="P495" s="18">
        <v>513</v>
      </c>
      <c r="Q495" s="18"/>
      <c r="R495" s="18">
        <v>57</v>
      </c>
    </row>
    <row r="496" spans="1:18" ht="18.75">
      <c r="A496" s="47" t="s">
        <v>140</v>
      </c>
      <c r="B496" s="30">
        <v>546</v>
      </c>
      <c r="C496" s="15" t="s">
        <v>136</v>
      </c>
      <c r="D496" s="15" t="s">
        <v>405</v>
      </c>
      <c r="E496" s="15"/>
      <c r="F496" s="15"/>
      <c r="G496" s="10">
        <f>G497</f>
        <v>497.29999999999995</v>
      </c>
      <c r="H496" s="10">
        <f aca="true" t="shared" si="244" ref="H496:R496">H497</f>
        <v>237.29999999999998</v>
      </c>
      <c r="I496" s="10">
        <f aca="true" t="shared" si="245" ref="H496:R498">I497</f>
        <v>260</v>
      </c>
      <c r="J496" s="10">
        <f t="shared" si="244"/>
        <v>0</v>
      </c>
      <c r="K496" s="10">
        <f t="shared" si="244"/>
        <v>788.9</v>
      </c>
      <c r="L496" s="10">
        <f t="shared" si="244"/>
        <v>238.89999999999998</v>
      </c>
      <c r="M496" s="10">
        <f t="shared" si="244"/>
        <v>550</v>
      </c>
      <c r="N496" s="10">
        <f t="shared" si="244"/>
        <v>0</v>
      </c>
      <c r="O496" s="10">
        <f t="shared" si="244"/>
        <v>889</v>
      </c>
      <c r="P496" s="10">
        <f t="shared" si="244"/>
        <v>239</v>
      </c>
      <c r="Q496" s="10">
        <f t="shared" si="244"/>
        <v>650</v>
      </c>
      <c r="R496" s="10">
        <f t="shared" si="244"/>
        <v>0</v>
      </c>
    </row>
    <row r="497" spans="1:18" ht="18.75">
      <c r="A497" s="47" t="s">
        <v>163</v>
      </c>
      <c r="B497" s="30">
        <v>546</v>
      </c>
      <c r="C497" s="15" t="s">
        <v>136</v>
      </c>
      <c r="D497" s="15" t="s">
        <v>128</v>
      </c>
      <c r="E497" s="15"/>
      <c r="F497" s="15"/>
      <c r="G497" s="10">
        <f>G498</f>
        <v>497.29999999999995</v>
      </c>
      <c r="H497" s="10">
        <f t="shared" si="245"/>
        <v>237.29999999999998</v>
      </c>
      <c r="I497" s="10">
        <f t="shared" si="245"/>
        <v>260</v>
      </c>
      <c r="J497" s="10">
        <f t="shared" si="245"/>
        <v>0</v>
      </c>
      <c r="K497" s="10">
        <f t="shared" si="245"/>
        <v>788.9</v>
      </c>
      <c r="L497" s="10">
        <f t="shared" si="245"/>
        <v>238.89999999999998</v>
      </c>
      <c r="M497" s="10">
        <f t="shared" si="245"/>
        <v>550</v>
      </c>
      <c r="N497" s="10">
        <f t="shared" si="245"/>
        <v>0</v>
      </c>
      <c r="O497" s="10">
        <f t="shared" si="245"/>
        <v>889</v>
      </c>
      <c r="P497" s="10">
        <f t="shared" si="245"/>
        <v>239</v>
      </c>
      <c r="Q497" s="10">
        <f t="shared" si="245"/>
        <v>650</v>
      </c>
      <c r="R497" s="10">
        <f t="shared" si="245"/>
        <v>0</v>
      </c>
    </row>
    <row r="498" spans="1:18" ht="56.25">
      <c r="A498" s="47" t="s">
        <v>474</v>
      </c>
      <c r="B498" s="30">
        <v>546</v>
      </c>
      <c r="C498" s="15" t="s">
        <v>136</v>
      </c>
      <c r="D498" s="15" t="s">
        <v>128</v>
      </c>
      <c r="E498" s="15" t="s">
        <v>254</v>
      </c>
      <c r="F498" s="15"/>
      <c r="G498" s="10">
        <f>G499</f>
        <v>497.29999999999995</v>
      </c>
      <c r="H498" s="10">
        <f t="shared" si="245"/>
        <v>237.29999999999998</v>
      </c>
      <c r="I498" s="10">
        <f t="shared" si="245"/>
        <v>260</v>
      </c>
      <c r="J498" s="10">
        <f t="shared" si="245"/>
        <v>0</v>
      </c>
      <c r="K498" s="10">
        <f t="shared" si="245"/>
        <v>788.9</v>
      </c>
      <c r="L498" s="10">
        <f t="shared" si="245"/>
        <v>238.89999999999998</v>
      </c>
      <c r="M498" s="10">
        <f t="shared" si="245"/>
        <v>550</v>
      </c>
      <c r="N498" s="10">
        <f t="shared" si="245"/>
        <v>0</v>
      </c>
      <c r="O498" s="10">
        <f t="shared" si="245"/>
        <v>889</v>
      </c>
      <c r="P498" s="10">
        <f t="shared" si="245"/>
        <v>239</v>
      </c>
      <c r="Q498" s="10">
        <f t="shared" si="245"/>
        <v>650</v>
      </c>
      <c r="R498" s="10">
        <f t="shared" si="245"/>
        <v>0</v>
      </c>
    </row>
    <row r="499" spans="1:18" ht="42.75" customHeight="1">
      <c r="A499" s="47" t="s">
        <v>365</v>
      </c>
      <c r="B499" s="30">
        <v>546</v>
      </c>
      <c r="C499" s="15" t="s">
        <v>136</v>
      </c>
      <c r="D499" s="15" t="s">
        <v>128</v>
      </c>
      <c r="E499" s="15" t="s">
        <v>12</v>
      </c>
      <c r="F499" s="15"/>
      <c r="G499" s="10">
        <f>G500+G504+G507</f>
        <v>497.29999999999995</v>
      </c>
      <c r="H499" s="10">
        <f aca="true" t="shared" si="246" ref="H499:R499">H500+H504+H507</f>
        <v>237.29999999999998</v>
      </c>
      <c r="I499" s="10">
        <f t="shared" si="246"/>
        <v>260</v>
      </c>
      <c r="J499" s="10">
        <f t="shared" si="246"/>
        <v>0</v>
      </c>
      <c r="K499" s="10">
        <f t="shared" si="246"/>
        <v>788.9</v>
      </c>
      <c r="L499" s="10">
        <f t="shared" si="246"/>
        <v>238.89999999999998</v>
      </c>
      <c r="M499" s="10">
        <f t="shared" si="246"/>
        <v>550</v>
      </c>
      <c r="N499" s="10">
        <f t="shared" si="246"/>
        <v>0</v>
      </c>
      <c r="O499" s="10">
        <f t="shared" si="246"/>
        <v>889</v>
      </c>
      <c r="P499" s="10">
        <f t="shared" si="246"/>
        <v>239</v>
      </c>
      <c r="Q499" s="10">
        <f t="shared" si="246"/>
        <v>650</v>
      </c>
      <c r="R499" s="10">
        <f t="shared" si="246"/>
        <v>0</v>
      </c>
    </row>
    <row r="500" spans="1:18" ht="37.5">
      <c r="A500" s="47" t="s">
        <v>85</v>
      </c>
      <c r="B500" s="30">
        <v>546</v>
      </c>
      <c r="C500" s="15" t="s">
        <v>136</v>
      </c>
      <c r="D500" s="15" t="s">
        <v>128</v>
      </c>
      <c r="E500" s="15" t="s">
        <v>84</v>
      </c>
      <c r="F500" s="15"/>
      <c r="G500" s="10">
        <f>G501</f>
        <v>100</v>
      </c>
      <c r="H500" s="10">
        <f aca="true" t="shared" si="247" ref="H500:R500">H501</f>
        <v>0</v>
      </c>
      <c r="I500" s="10">
        <f t="shared" si="247"/>
        <v>100</v>
      </c>
      <c r="J500" s="10">
        <f t="shared" si="247"/>
        <v>0</v>
      </c>
      <c r="K500" s="10">
        <f t="shared" si="247"/>
        <v>150</v>
      </c>
      <c r="L500" s="10">
        <f t="shared" si="247"/>
        <v>0</v>
      </c>
      <c r="M500" s="10">
        <f t="shared" si="247"/>
        <v>150</v>
      </c>
      <c r="N500" s="10">
        <f t="shared" si="247"/>
        <v>0</v>
      </c>
      <c r="O500" s="10">
        <f t="shared" si="247"/>
        <v>250</v>
      </c>
      <c r="P500" s="10">
        <f t="shared" si="247"/>
        <v>0</v>
      </c>
      <c r="Q500" s="10">
        <f t="shared" si="247"/>
        <v>250</v>
      </c>
      <c r="R500" s="10">
        <f t="shared" si="247"/>
        <v>0</v>
      </c>
    </row>
    <row r="501" spans="1:18" ht="18.75">
      <c r="A501" s="47" t="s">
        <v>388</v>
      </c>
      <c r="B501" s="30">
        <v>546</v>
      </c>
      <c r="C501" s="15" t="s">
        <v>136</v>
      </c>
      <c r="D501" s="15" t="s">
        <v>128</v>
      </c>
      <c r="E501" s="15" t="s">
        <v>390</v>
      </c>
      <c r="F501" s="15"/>
      <c r="G501" s="10">
        <f>G502+G503</f>
        <v>100</v>
      </c>
      <c r="H501" s="10">
        <f aca="true" t="shared" si="248" ref="H501:R501">H502+H503</f>
        <v>0</v>
      </c>
      <c r="I501" s="10">
        <f t="shared" si="248"/>
        <v>100</v>
      </c>
      <c r="J501" s="10">
        <f t="shared" si="248"/>
        <v>0</v>
      </c>
      <c r="K501" s="10">
        <f t="shared" si="248"/>
        <v>150</v>
      </c>
      <c r="L501" s="10">
        <f t="shared" si="248"/>
        <v>0</v>
      </c>
      <c r="M501" s="10">
        <f t="shared" si="248"/>
        <v>150</v>
      </c>
      <c r="N501" s="10">
        <f t="shared" si="248"/>
        <v>0</v>
      </c>
      <c r="O501" s="10">
        <f t="shared" si="248"/>
        <v>250</v>
      </c>
      <c r="P501" s="10">
        <f t="shared" si="248"/>
        <v>0</v>
      </c>
      <c r="Q501" s="10">
        <f t="shared" si="248"/>
        <v>250</v>
      </c>
      <c r="R501" s="10">
        <f t="shared" si="248"/>
        <v>0</v>
      </c>
    </row>
    <row r="502" spans="1:18" ht="18.75">
      <c r="A502" s="47" t="s">
        <v>355</v>
      </c>
      <c r="B502" s="30">
        <v>546</v>
      </c>
      <c r="C502" s="15" t="s">
        <v>136</v>
      </c>
      <c r="D502" s="15" t="s">
        <v>128</v>
      </c>
      <c r="E502" s="15" t="s">
        <v>390</v>
      </c>
      <c r="F502" s="15" t="s">
        <v>184</v>
      </c>
      <c r="G502" s="10">
        <f>H502+I502+J502</f>
        <v>100</v>
      </c>
      <c r="H502" s="10"/>
      <c r="I502" s="10">
        <v>100</v>
      </c>
      <c r="J502" s="10"/>
      <c r="K502" s="10">
        <f>L502+M502+N502</f>
        <v>150</v>
      </c>
      <c r="L502" s="10"/>
      <c r="M502" s="10">
        <v>150</v>
      </c>
      <c r="N502" s="10"/>
      <c r="O502" s="10">
        <f>P502+Q502+R502</f>
        <v>150</v>
      </c>
      <c r="P502" s="10"/>
      <c r="Q502" s="10">
        <v>150</v>
      </c>
      <c r="R502" s="10"/>
    </row>
    <row r="503" spans="1:18" ht="37.5">
      <c r="A503" s="47" t="s">
        <v>92</v>
      </c>
      <c r="B503" s="30">
        <v>546</v>
      </c>
      <c r="C503" s="15" t="s">
        <v>136</v>
      </c>
      <c r="D503" s="15" t="s">
        <v>128</v>
      </c>
      <c r="E503" s="15" t="s">
        <v>390</v>
      </c>
      <c r="F503" s="15" t="s">
        <v>177</v>
      </c>
      <c r="G503" s="10">
        <f>H503+I503+J503</f>
        <v>0</v>
      </c>
      <c r="H503" s="10"/>
      <c r="I503" s="10"/>
      <c r="J503" s="10"/>
      <c r="K503" s="10">
        <f>L503+M503+N503</f>
        <v>0</v>
      </c>
      <c r="L503" s="10"/>
      <c r="M503" s="10"/>
      <c r="N503" s="10"/>
      <c r="O503" s="10">
        <f>P503+Q503+R503</f>
        <v>100</v>
      </c>
      <c r="P503" s="10"/>
      <c r="Q503" s="10">
        <v>100</v>
      </c>
      <c r="R503" s="10"/>
    </row>
    <row r="504" spans="1:18" ht="37.5">
      <c r="A504" s="47" t="s">
        <v>14</v>
      </c>
      <c r="B504" s="30">
        <v>546</v>
      </c>
      <c r="C504" s="15" t="s">
        <v>136</v>
      </c>
      <c r="D504" s="15" t="s">
        <v>128</v>
      </c>
      <c r="E504" s="15" t="s">
        <v>13</v>
      </c>
      <c r="F504" s="15"/>
      <c r="G504" s="10">
        <f>G505</f>
        <v>160</v>
      </c>
      <c r="H504" s="10">
        <f aca="true" t="shared" si="249" ref="H504:R505">H505</f>
        <v>0</v>
      </c>
      <c r="I504" s="10">
        <f t="shared" si="249"/>
        <v>160</v>
      </c>
      <c r="J504" s="10">
        <f t="shared" si="249"/>
        <v>0</v>
      </c>
      <c r="K504" s="10">
        <f t="shared" si="249"/>
        <v>400</v>
      </c>
      <c r="L504" s="10">
        <f t="shared" si="249"/>
        <v>0</v>
      </c>
      <c r="M504" s="10">
        <f t="shared" si="249"/>
        <v>400</v>
      </c>
      <c r="N504" s="10">
        <f t="shared" si="249"/>
        <v>0</v>
      </c>
      <c r="O504" s="10">
        <f t="shared" si="249"/>
        <v>400</v>
      </c>
      <c r="P504" s="10">
        <f t="shared" si="249"/>
        <v>0</v>
      </c>
      <c r="Q504" s="10">
        <f t="shared" si="249"/>
        <v>400</v>
      </c>
      <c r="R504" s="10">
        <f t="shared" si="249"/>
        <v>0</v>
      </c>
    </row>
    <row r="505" spans="1:18" ht="37.5">
      <c r="A505" s="47" t="s">
        <v>217</v>
      </c>
      <c r="B505" s="30">
        <v>546</v>
      </c>
      <c r="C505" s="15" t="s">
        <v>136</v>
      </c>
      <c r="D505" s="15" t="s">
        <v>128</v>
      </c>
      <c r="E505" s="15" t="s">
        <v>30</v>
      </c>
      <c r="F505" s="15"/>
      <c r="G505" s="10">
        <f>G506</f>
        <v>160</v>
      </c>
      <c r="H505" s="10">
        <f t="shared" si="249"/>
        <v>0</v>
      </c>
      <c r="I505" s="10">
        <f t="shared" si="249"/>
        <v>160</v>
      </c>
      <c r="J505" s="10">
        <f t="shared" si="249"/>
        <v>0</v>
      </c>
      <c r="K505" s="10">
        <f t="shared" si="249"/>
        <v>400</v>
      </c>
      <c r="L505" s="10">
        <f t="shared" si="249"/>
        <v>0</v>
      </c>
      <c r="M505" s="10">
        <f t="shared" si="249"/>
        <v>400</v>
      </c>
      <c r="N505" s="10">
        <f t="shared" si="249"/>
        <v>0</v>
      </c>
      <c r="O505" s="10">
        <f t="shared" si="249"/>
        <v>400</v>
      </c>
      <c r="P505" s="10">
        <f t="shared" si="249"/>
        <v>0</v>
      </c>
      <c r="Q505" s="10">
        <f t="shared" si="249"/>
        <v>400</v>
      </c>
      <c r="R505" s="10">
        <f t="shared" si="249"/>
        <v>0</v>
      </c>
    </row>
    <row r="506" spans="1:18" ht="37.5">
      <c r="A506" s="47" t="s">
        <v>92</v>
      </c>
      <c r="B506" s="30">
        <v>546</v>
      </c>
      <c r="C506" s="15" t="s">
        <v>136</v>
      </c>
      <c r="D506" s="15" t="s">
        <v>128</v>
      </c>
      <c r="E506" s="15" t="s">
        <v>30</v>
      </c>
      <c r="F506" s="15" t="s">
        <v>177</v>
      </c>
      <c r="G506" s="10">
        <f>H506+I506+J506</f>
        <v>160</v>
      </c>
      <c r="H506" s="10"/>
      <c r="I506" s="10">
        <v>160</v>
      </c>
      <c r="J506" s="10"/>
      <c r="K506" s="10">
        <f>L506+M506+N506</f>
        <v>400</v>
      </c>
      <c r="L506" s="10"/>
      <c r="M506" s="10">
        <v>400</v>
      </c>
      <c r="N506" s="10"/>
      <c r="O506" s="10">
        <f>P506+Q506+R506</f>
        <v>400</v>
      </c>
      <c r="P506" s="100"/>
      <c r="Q506" s="100">
        <v>400</v>
      </c>
      <c r="R506" s="100"/>
    </row>
    <row r="507" spans="1:18" ht="45" customHeight="1">
      <c r="A507" s="47" t="s">
        <v>478</v>
      </c>
      <c r="B507" s="30">
        <v>546</v>
      </c>
      <c r="C507" s="15" t="s">
        <v>136</v>
      </c>
      <c r="D507" s="15" t="s">
        <v>128</v>
      </c>
      <c r="E507" s="15" t="s">
        <v>15</v>
      </c>
      <c r="F507" s="15"/>
      <c r="G507" s="10">
        <f>G508</f>
        <v>237.29999999999998</v>
      </c>
      <c r="H507" s="10">
        <f aca="true" t="shared" si="250" ref="H507:R507">H508</f>
        <v>237.29999999999998</v>
      </c>
      <c r="I507" s="10">
        <f t="shared" si="250"/>
        <v>0</v>
      </c>
      <c r="J507" s="10">
        <f t="shared" si="250"/>
        <v>0</v>
      </c>
      <c r="K507" s="10">
        <f t="shared" si="250"/>
        <v>238.89999999999998</v>
      </c>
      <c r="L507" s="10">
        <f t="shared" si="250"/>
        <v>238.89999999999998</v>
      </c>
      <c r="M507" s="10">
        <f t="shared" si="250"/>
        <v>0</v>
      </c>
      <c r="N507" s="10">
        <f t="shared" si="250"/>
        <v>0</v>
      </c>
      <c r="O507" s="10">
        <f t="shared" si="250"/>
        <v>239</v>
      </c>
      <c r="P507" s="10">
        <f t="shared" si="250"/>
        <v>239</v>
      </c>
      <c r="Q507" s="10">
        <f t="shared" si="250"/>
        <v>0</v>
      </c>
      <c r="R507" s="10">
        <f t="shared" si="250"/>
        <v>0</v>
      </c>
    </row>
    <row r="508" spans="1:18" ht="84" customHeight="1">
      <c r="A508" s="47" t="s">
        <v>446</v>
      </c>
      <c r="B508" s="30">
        <v>546</v>
      </c>
      <c r="C508" s="15" t="s">
        <v>136</v>
      </c>
      <c r="D508" s="15" t="s">
        <v>128</v>
      </c>
      <c r="E508" s="15" t="s">
        <v>447</v>
      </c>
      <c r="F508" s="15"/>
      <c r="G508" s="10">
        <f>G509+G510</f>
        <v>237.29999999999998</v>
      </c>
      <c r="H508" s="10">
        <f aca="true" t="shared" si="251" ref="H508:R508">H509+H510</f>
        <v>237.29999999999998</v>
      </c>
      <c r="I508" s="10">
        <f t="shared" si="251"/>
        <v>0</v>
      </c>
      <c r="J508" s="10">
        <f t="shared" si="251"/>
        <v>0</v>
      </c>
      <c r="K508" s="10">
        <f t="shared" si="251"/>
        <v>238.89999999999998</v>
      </c>
      <c r="L508" s="10">
        <f t="shared" si="251"/>
        <v>238.89999999999998</v>
      </c>
      <c r="M508" s="10">
        <f t="shared" si="251"/>
        <v>0</v>
      </c>
      <c r="N508" s="10">
        <f t="shared" si="251"/>
        <v>0</v>
      </c>
      <c r="O508" s="10">
        <f t="shared" si="251"/>
        <v>239</v>
      </c>
      <c r="P508" s="10">
        <f t="shared" si="251"/>
        <v>239</v>
      </c>
      <c r="Q508" s="10">
        <f t="shared" si="251"/>
        <v>0</v>
      </c>
      <c r="R508" s="10">
        <f t="shared" si="251"/>
        <v>0</v>
      </c>
    </row>
    <row r="509" spans="1:18" ht="24" customHeight="1">
      <c r="A509" s="47" t="s">
        <v>173</v>
      </c>
      <c r="B509" s="30">
        <v>546</v>
      </c>
      <c r="C509" s="15" t="s">
        <v>136</v>
      </c>
      <c r="D509" s="15" t="s">
        <v>128</v>
      </c>
      <c r="E509" s="15" t="s">
        <v>448</v>
      </c>
      <c r="F509" s="15" t="s">
        <v>174</v>
      </c>
      <c r="G509" s="10">
        <f>H509+I509+J509</f>
        <v>179.2</v>
      </c>
      <c r="H509" s="10">
        <v>179.2</v>
      </c>
      <c r="I509" s="10"/>
      <c r="J509" s="10"/>
      <c r="K509" s="10">
        <f>L509+M509+N509</f>
        <v>179.2</v>
      </c>
      <c r="L509" s="10">
        <v>179.2</v>
      </c>
      <c r="M509" s="10"/>
      <c r="N509" s="10"/>
      <c r="O509" s="10">
        <f>P509+Q509+R509</f>
        <v>179.2</v>
      </c>
      <c r="P509" s="10">
        <v>179.2</v>
      </c>
      <c r="Q509" s="18"/>
      <c r="R509" s="18"/>
    </row>
    <row r="510" spans="1:18" ht="37.5">
      <c r="A510" s="47" t="s">
        <v>92</v>
      </c>
      <c r="B510" s="30">
        <v>546</v>
      </c>
      <c r="C510" s="15" t="s">
        <v>136</v>
      </c>
      <c r="D510" s="15" t="s">
        <v>128</v>
      </c>
      <c r="E510" s="15" t="s">
        <v>448</v>
      </c>
      <c r="F510" s="15" t="s">
        <v>177</v>
      </c>
      <c r="G510" s="10">
        <f>H510+I510+J510</f>
        <v>58.1</v>
      </c>
      <c r="H510" s="10">
        <v>58.1</v>
      </c>
      <c r="I510" s="10"/>
      <c r="J510" s="10"/>
      <c r="K510" s="10">
        <f>L510+M510+N510</f>
        <v>59.7</v>
      </c>
      <c r="L510" s="10">
        <v>59.7</v>
      </c>
      <c r="M510" s="10"/>
      <c r="N510" s="10"/>
      <c r="O510" s="10">
        <f>P510+Q510+R510</f>
        <v>59.8</v>
      </c>
      <c r="P510" s="10">
        <v>59.8</v>
      </c>
      <c r="Q510" s="18"/>
      <c r="R510" s="18"/>
    </row>
    <row r="511" spans="1:18" ht="18.75">
      <c r="A511" s="47" t="s">
        <v>130</v>
      </c>
      <c r="B511" s="30">
        <v>546</v>
      </c>
      <c r="C511" s="15" t="s">
        <v>129</v>
      </c>
      <c r="D511" s="15" t="s">
        <v>405</v>
      </c>
      <c r="E511" s="15"/>
      <c r="F511" s="15"/>
      <c r="G511" s="10">
        <f>G512+G531</f>
        <v>90013.59999999999</v>
      </c>
      <c r="H511" s="10">
        <f aca="true" t="shared" si="252" ref="H511:R511">H512+H531</f>
        <v>39837.6</v>
      </c>
      <c r="I511" s="10">
        <f t="shared" si="252"/>
        <v>50176</v>
      </c>
      <c r="J511" s="10">
        <f t="shared" si="252"/>
        <v>0</v>
      </c>
      <c r="K511" s="10">
        <f t="shared" si="252"/>
        <v>90681.8</v>
      </c>
      <c r="L511" s="10">
        <f t="shared" si="252"/>
        <v>39837.6</v>
      </c>
      <c r="M511" s="10">
        <f t="shared" si="252"/>
        <v>50844.2</v>
      </c>
      <c r="N511" s="10">
        <f t="shared" si="252"/>
        <v>0</v>
      </c>
      <c r="O511" s="10">
        <f t="shared" si="252"/>
        <v>52138.700000000004</v>
      </c>
      <c r="P511" s="10">
        <f t="shared" si="252"/>
        <v>1500</v>
      </c>
      <c r="Q511" s="10">
        <f t="shared" si="252"/>
        <v>50638.700000000004</v>
      </c>
      <c r="R511" s="10">
        <f t="shared" si="252"/>
        <v>0</v>
      </c>
    </row>
    <row r="512" spans="1:18" ht="18.75">
      <c r="A512" s="47" t="s">
        <v>108</v>
      </c>
      <c r="B512" s="30">
        <v>546</v>
      </c>
      <c r="C512" s="15" t="s">
        <v>129</v>
      </c>
      <c r="D512" s="15" t="s">
        <v>129</v>
      </c>
      <c r="E512" s="15"/>
      <c r="F512" s="15"/>
      <c r="G512" s="10">
        <f>G513+G522+G527</f>
        <v>4219.700000000001</v>
      </c>
      <c r="H512" s="10">
        <f aca="true" t="shared" si="253" ref="H512:R512">H513+H522+H527</f>
        <v>1500</v>
      </c>
      <c r="I512" s="10">
        <f t="shared" si="253"/>
        <v>2719.7000000000003</v>
      </c>
      <c r="J512" s="10">
        <f t="shared" si="253"/>
        <v>0</v>
      </c>
      <c r="K512" s="10">
        <f t="shared" si="253"/>
        <v>4260.1</v>
      </c>
      <c r="L512" s="10">
        <f t="shared" si="253"/>
        <v>1500</v>
      </c>
      <c r="M512" s="10">
        <f t="shared" si="253"/>
        <v>2760.1</v>
      </c>
      <c r="N512" s="10">
        <f t="shared" si="253"/>
        <v>0</v>
      </c>
      <c r="O512" s="10">
        <f t="shared" si="253"/>
        <v>4300.5</v>
      </c>
      <c r="P512" s="10">
        <f t="shared" si="253"/>
        <v>1500</v>
      </c>
      <c r="Q512" s="10">
        <f t="shared" si="253"/>
        <v>2800.5</v>
      </c>
      <c r="R512" s="10">
        <f t="shared" si="253"/>
        <v>0</v>
      </c>
    </row>
    <row r="513" spans="1:18" ht="37.5">
      <c r="A513" s="47" t="s">
        <v>531</v>
      </c>
      <c r="B513" s="30">
        <v>546</v>
      </c>
      <c r="C513" s="15" t="s">
        <v>129</v>
      </c>
      <c r="D513" s="15" t="s">
        <v>129</v>
      </c>
      <c r="E513" s="15" t="s">
        <v>9</v>
      </c>
      <c r="F513" s="15"/>
      <c r="G513" s="10">
        <f>G514</f>
        <v>4203.200000000001</v>
      </c>
      <c r="H513" s="10">
        <f aca="true" t="shared" si="254" ref="H513:R514">H514</f>
        <v>1500</v>
      </c>
      <c r="I513" s="10">
        <f t="shared" si="254"/>
        <v>2703.2000000000003</v>
      </c>
      <c r="J513" s="10">
        <f t="shared" si="254"/>
        <v>0</v>
      </c>
      <c r="K513" s="10">
        <f t="shared" si="254"/>
        <v>4243.6</v>
      </c>
      <c r="L513" s="10">
        <f t="shared" si="254"/>
        <v>1500</v>
      </c>
      <c r="M513" s="10">
        <f t="shared" si="254"/>
        <v>2743.6</v>
      </c>
      <c r="N513" s="10">
        <f t="shared" si="254"/>
        <v>0</v>
      </c>
      <c r="O513" s="10">
        <f t="shared" si="254"/>
        <v>4284</v>
      </c>
      <c r="P513" s="10">
        <f t="shared" si="254"/>
        <v>1500</v>
      </c>
      <c r="Q513" s="10">
        <f t="shared" si="254"/>
        <v>2784</v>
      </c>
      <c r="R513" s="10">
        <f t="shared" si="254"/>
        <v>0</v>
      </c>
    </row>
    <row r="514" spans="1:18" ht="37.5">
      <c r="A514" s="47" t="s">
        <v>537</v>
      </c>
      <c r="B514" s="30">
        <v>546</v>
      </c>
      <c r="C514" s="15" t="s">
        <v>129</v>
      </c>
      <c r="D514" s="15" t="s">
        <v>129</v>
      </c>
      <c r="E514" s="15" t="s">
        <v>10</v>
      </c>
      <c r="F514" s="15"/>
      <c r="G514" s="10">
        <f>G515</f>
        <v>4203.200000000001</v>
      </c>
      <c r="H514" s="10">
        <f t="shared" si="254"/>
        <v>1500</v>
      </c>
      <c r="I514" s="10">
        <f t="shared" si="254"/>
        <v>2703.2000000000003</v>
      </c>
      <c r="J514" s="10">
        <f t="shared" si="254"/>
        <v>0</v>
      </c>
      <c r="K514" s="10">
        <f t="shared" si="254"/>
        <v>4243.6</v>
      </c>
      <c r="L514" s="10">
        <f t="shared" si="254"/>
        <v>1500</v>
      </c>
      <c r="M514" s="10">
        <f t="shared" si="254"/>
        <v>2743.6</v>
      </c>
      <c r="N514" s="10">
        <f t="shared" si="254"/>
        <v>0</v>
      </c>
      <c r="O514" s="10">
        <f t="shared" si="254"/>
        <v>4284</v>
      </c>
      <c r="P514" s="10">
        <f t="shared" si="254"/>
        <v>1500</v>
      </c>
      <c r="Q514" s="10">
        <f t="shared" si="254"/>
        <v>2784</v>
      </c>
      <c r="R514" s="10">
        <f t="shared" si="254"/>
        <v>0</v>
      </c>
    </row>
    <row r="515" spans="1:18" ht="37.5">
      <c r="A515" s="47" t="s">
        <v>362</v>
      </c>
      <c r="B515" s="30">
        <v>546</v>
      </c>
      <c r="C515" s="15" t="s">
        <v>129</v>
      </c>
      <c r="D515" s="15" t="s">
        <v>129</v>
      </c>
      <c r="E515" s="15" t="s">
        <v>11</v>
      </c>
      <c r="F515" s="15"/>
      <c r="G515" s="10">
        <f>G516+G518+G520</f>
        <v>4203.200000000001</v>
      </c>
      <c r="H515" s="10">
        <f aca="true" t="shared" si="255" ref="H515:R515">H516+H518+H520</f>
        <v>1500</v>
      </c>
      <c r="I515" s="10">
        <f t="shared" si="255"/>
        <v>2703.2000000000003</v>
      </c>
      <c r="J515" s="10">
        <f t="shared" si="255"/>
        <v>0</v>
      </c>
      <c r="K515" s="10">
        <f t="shared" si="255"/>
        <v>4243.6</v>
      </c>
      <c r="L515" s="10">
        <f t="shared" si="255"/>
        <v>1500</v>
      </c>
      <c r="M515" s="10">
        <f t="shared" si="255"/>
        <v>2743.6</v>
      </c>
      <c r="N515" s="10">
        <f t="shared" si="255"/>
        <v>0</v>
      </c>
      <c r="O515" s="10">
        <f t="shared" si="255"/>
        <v>4284</v>
      </c>
      <c r="P515" s="10">
        <f t="shared" si="255"/>
        <v>1500</v>
      </c>
      <c r="Q515" s="10">
        <f t="shared" si="255"/>
        <v>2784</v>
      </c>
      <c r="R515" s="10">
        <f t="shared" si="255"/>
        <v>0</v>
      </c>
    </row>
    <row r="516" spans="1:18" ht="37.5">
      <c r="A516" s="47" t="s">
        <v>360</v>
      </c>
      <c r="B516" s="30">
        <v>546</v>
      </c>
      <c r="C516" s="15" t="s">
        <v>129</v>
      </c>
      <c r="D516" s="15" t="s">
        <v>129</v>
      </c>
      <c r="E516" s="15" t="s">
        <v>89</v>
      </c>
      <c r="F516" s="15"/>
      <c r="G516" s="10">
        <f>G517</f>
        <v>1652.9</v>
      </c>
      <c r="H516" s="10">
        <f aca="true" t="shared" si="256" ref="H516:R516">H517</f>
        <v>0</v>
      </c>
      <c r="I516" s="10">
        <f t="shared" si="256"/>
        <v>1652.9</v>
      </c>
      <c r="J516" s="10">
        <f t="shared" si="256"/>
        <v>0</v>
      </c>
      <c r="K516" s="10">
        <f t="shared" si="256"/>
        <v>1693.3</v>
      </c>
      <c r="L516" s="10">
        <f t="shared" si="256"/>
        <v>0</v>
      </c>
      <c r="M516" s="10">
        <f t="shared" si="256"/>
        <v>1693.3</v>
      </c>
      <c r="N516" s="10">
        <f t="shared" si="256"/>
        <v>0</v>
      </c>
      <c r="O516" s="10">
        <f t="shared" si="256"/>
        <v>1733.7</v>
      </c>
      <c r="P516" s="10">
        <f t="shared" si="256"/>
        <v>0</v>
      </c>
      <c r="Q516" s="10">
        <f t="shared" si="256"/>
        <v>1733.7</v>
      </c>
      <c r="R516" s="10">
        <f t="shared" si="256"/>
        <v>0</v>
      </c>
    </row>
    <row r="517" spans="1:18" ht="18.75">
      <c r="A517" s="47" t="s">
        <v>191</v>
      </c>
      <c r="B517" s="30">
        <v>546</v>
      </c>
      <c r="C517" s="15" t="s">
        <v>129</v>
      </c>
      <c r="D517" s="15" t="s">
        <v>129</v>
      </c>
      <c r="E517" s="15" t="s">
        <v>89</v>
      </c>
      <c r="F517" s="15" t="s">
        <v>190</v>
      </c>
      <c r="G517" s="10">
        <f>H517+I517+J517</f>
        <v>1652.9</v>
      </c>
      <c r="H517" s="10"/>
      <c r="I517" s="10">
        <v>1652.9</v>
      </c>
      <c r="J517" s="10"/>
      <c r="K517" s="10">
        <f>L517+M517+N517</f>
        <v>1693.3</v>
      </c>
      <c r="L517" s="10"/>
      <c r="M517" s="10">
        <v>1693.3</v>
      </c>
      <c r="N517" s="10"/>
      <c r="O517" s="10">
        <f>P517+Q517+R517</f>
        <v>1733.7</v>
      </c>
      <c r="P517" s="100"/>
      <c r="Q517" s="100">
        <v>1733.7</v>
      </c>
      <c r="R517" s="100"/>
    </row>
    <row r="518" spans="1:18" ht="56.25">
      <c r="A518" s="47" t="s">
        <v>460</v>
      </c>
      <c r="B518" s="30">
        <v>546</v>
      </c>
      <c r="C518" s="15" t="s">
        <v>129</v>
      </c>
      <c r="D518" s="15" t="s">
        <v>129</v>
      </c>
      <c r="E518" s="15" t="s">
        <v>462</v>
      </c>
      <c r="F518" s="15"/>
      <c r="G518" s="10">
        <f>G519</f>
        <v>1003.9</v>
      </c>
      <c r="H518" s="10">
        <f aca="true" t="shared" si="257" ref="H518:R518">H519</f>
        <v>0</v>
      </c>
      <c r="I518" s="10">
        <f t="shared" si="257"/>
        <v>1003.9</v>
      </c>
      <c r="J518" s="10">
        <f t="shared" si="257"/>
        <v>0</v>
      </c>
      <c r="K518" s="10">
        <f t="shared" si="257"/>
        <v>1003.9</v>
      </c>
      <c r="L518" s="10">
        <f t="shared" si="257"/>
        <v>0</v>
      </c>
      <c r="M518" s="10">
        <f t="shared" si="257"/>
        <v>1003.9</v>
      </c>
      <c r="N518" s="10">
        <f t="shared" si="257"/>
        <v>0</v>
      </c>
      <c r="O518" s="10">
        <f t="shared" si="257"/>
        <v>1003.9</v>
      </c>
      <c r="P518" s="10">
        <f t="shared" si="257"/>
        <v>0</v>
      </c>
      <c r="Q518" s="10">
        <f t="shared" si="257"/>
        <v>1003.9</v>
      </c>
      <c r="R518" s="10">
        <f t="shared" si="257"/>
        <v>0</v>
      </c>
    </row>
    <row r="519" spans="1:18" ht="18.75">
      <c r="A519" s="47" t="s">
        <v>191</v>
      </c>
      <c r="B519" s="30">
        <v>546</v>
      </c>
      <c r="C519" s="15" t="s">
        <v>129</v>
      </c>
      <c r="D519" s="15" t="s">
        <v>129</v>
      </c>
      <c r="E519" s="15" t="s">
        <v>462</v>
      </c>
      <c r="F519" s="15" t="s">
        <v>190</v>
      </c>
      <c r="G519" s="10">
        <f>H519+I519+J519</f>
        <v>1003.9</v>
      </c>
      <c r="H519" s="10"/>
      <c r="I519" s="10">
        <v>1003.9</v>
      </c>
      <c r="J519" s="10"/>
      <c r="K519" s="10">
        <f>L519+M519+N519</f>
        <v>1003.9</v>
      </c>
      <c r="L519" s="10"/>
      <c r="M519" s="10">
        <v>1003.9</v>
      </c>
      <c r="N519" s="10"/>
      <c r="O519" s="10">
        <f>P519+Q519+R519</f>
        <v>1003.9</v>
      </c>
      <c r="P519" s="18"/>
      <c r="Q519" s="18">
        <v>1003.9</v>
      </c>
      <c r="R519" s="18"/>
    </row>
    <row r="520" spans="1:18" ht="105" customHeight="1">
      <c r="A520" s="47" t="s">
        <v>511</v>
      </c>
      <c r="B520" s="30">
        <v>546</v>
      </c>
      <c r="C520" s="15" t="s">
        <v>129</v>
      </c>
      <c r="D520" s="15" t="s">
        <v>129</v>
      </c>
      <c r="E520" s="15" t="s">
        <v>68</v>
      </c>
      <c r="F520" s="15"/>
      <c r="G520" s="10">
        <f>G521</f>
        <v>1546.4</v>
      </c>
      <c r="H520" s="10">
        <f aca="true" t="shared" si="258" ref="H520:R520">H521</f>
        <v>1500</v>
      </c>
      <c r="I520" s="10">
        <f t="shared" si="258"/>
        <v>46.4</v>
      </c>
      <c r="J520" s="10">
        <f t="shared" si="258"/>
        <v>0</v>
      </c>
      <c r="K520" s="10">
        <f t="shared" si="258"/>
        <v>1546.4</v>
      </c>
      <c r="L520" s="10">
        <f t="shared" si="258"/>
        <v>1500</v>
      </c>
      <c r="M520" s="10">
        <f t="shared" si="258"/>
        <v>46.4</v>
      </c>
      <c r="N520" s="10">
        <f t="shared" si="258"/>
        <v>0</v>
      </c>
      <c r="O520" s="10">
        <f t="shared" si="258"/>
        <v>1546.4</v>
      </c>
      <c r="P520" s="10">
        <f t="shared" si="258"/>
        <v>1500</v>
      </c>
      <c r="Q520" s="10">
        <f t="shared" si="258"/>
        <v>46.4</v>
      </c>
      <c r="R520" s="10">
        <f t="shared" si="258"/>
        <v>0</v>
      </c>
    </row>
    <row r="521" spans="1:18" ht="18.75">
      <c r="A521" s="47" t="s">
        <v>191</v>
      </c>
      <c r="B521" s="30">
        <v>546</v>
      </c>
      <c r="C521" s="15" t="s">
        <v>129</v>
      </c>
      <c r="D521" s="15" t="s">
        <v>129</v>
      </c>
      <c r="E521" s="15" t="s">
        <v>68</v>
      </c>
      <c r="F521" s="15" t="s">
        <v>190</v>
      </c>
      <c r="G521" s="10">
        <f>H521+I521+J521</f>
        <v>1546.4</v>
      </c>
      <c r="H521" s="10">
        <v>1500</v>
      </c>
      <c r="I521" s="10">
        <v>46.4</v>
      </c>
      <c r="J521" s="10"/>
      <c r="K521" s="10">
        <f>L521+M521+N521</f>
        <v>1546.4</v>
      </c>
      <c r="L521" s="10">
        <v>1500</v>
      </c>
      <c r="M521" s="10">
        <v>46.4</v>
      </c>
      <c r="N521" s="10"/>
      <c r="O521" s="10">
        <f>P521+Q521+R521</f>
        <v>1546.4</v>
      </c>
      <c r="P521" s="18">
        <v>1500</v>
      </c>
      <c r="Q521" s="18">
        <v>46.4</v>
      </c>
      <c r="R521" s="18"/>
    </row>
    <row r="522" spans="1:18" ht="37.5">
      <c r="A522" s="47" t="s">
        <v>508</v>
      </c>
      <c r="B522" s="30">
        <v>546</v>
      </c>
      <c r="C522" s="15" t="s">
        <v>129</v>
      </c>
      <c r="D522" s="15" t="s">
        <v>129</v>
      </c>
      <c r="E522" s="15" t="s">
        <v>249</v>
      </c>
      <c r="F522" s="15"/>
      <c r="G522" s="10">
        <f>G523</f>
        <v>10</v>
      </c>
      <c r="H522" s="10">
        <f aca="true" t="shared" si="259" ref="H522:R525">H523</f>
        <v>0</v>
      </c>
      <c r="I522" s="10">
        <f t="shared" si="259"/>
        <v>10</v>
      </c>
      <c r="J522" s="10">
        <f t="shared" si="259"/>
        <v>0</v>
      </c>
      <c r="K522" s="10">
        <f t="shared" si="259"/>
        <v>10</v>
      </c>
      <c r="L522" s="10">
        <f t="shared" si="259"/>
        <v>0</v>
      </c>
      <c r="M522" s="10">
        <f t="shared" si="259"/>
        <v>10</v>
      </c>
      <c r="N522" s="10">
        <f t="shared" si="259"/>
        <v>0</v>
      </c>
      <c r="O522" s="10">
        <f t="shared" si="259"/>
        <v>10</v>
      </c>
      <c r="P522" s="10">
        <f t="shared" si="259"/>
        <v>0</v>
      </c>
      <c r="Q522" s="10">
        <f t="shared" si="259"/>
        <v>10</v>
      </c>
      <c r="R522" s="10">
        <f t="shared" si="259"/>
        <v>0</v>
      </c>
    </row>
    <row r="523" spans="1:18" ht="56.25">
      <c r="A523" s="47" t="s">
        <v>509</v>
      </c>
      <c r="B523" s="30">
        <v>546</v>
      </c>
      <c r="C523" s="15" t="s">
        <v>129</v>
      </c>
      <c r="D523" s="15" t="s">
        <v>129</v>
      </c>
      <c r="E523" s="15" t="s">
        <v>313</v>
      </c>
      <c r="F523" s="15"/>
      <c r="G523" s="10">
        <f>G524</f>
        <v>10</v>
      </c>
      <c r="H523" s="10">
        <f t="shared" si="259"/>
        <v>0</v>
      </c>
      <c r="I523" s="10">
        <f t="shared" si="259"/>
        <v>10</v>
      </c>
      <c r="J523" s="10">
        <f t="shared" si="259"/>
        <v>0</v>
      </c>
      <c r="K523" s="10">
        <f t="shared" si="259"/>
        <v>10</v>
      </c>
      <c r="L523" s="10">
        <f t="shared" si="259"/>
        <v>0</v>
      </c>
      <c r="M523" s="10">
        <f t="shared" si="259"/>
        <v>10</v>
      </c>
      <c r="N523" s="10">
        <f t="shared" si="259"/>
        <v>0</v>
      </c>
      <c r="O523" s="10">
        <f t="shared" si="259"/>
        <v>10</v>
      </c>
      <c r="P523" s="10">
        <f t="shared" si="259"/>
        <v>0</v>
      </c>
      <c r="Q523" s="10">
        <f t="shared" si="259"/>
        <v>10</v>
      </c>
      <c r="R523" s="10">
        <f t="shared" si="259"/>
        <v>0</v>
      </c>
    </row>
    <row r="524" spans="1:18" ht="37.5">
      <c r="A524" s="47" t="s">
        <v>32</v>
      </c>
      <c r="B524" s="30">
        <v>546</v>
      </c>
      <c r="C524" s="15" t="s">
        <v>129</v>
      </c>
      <c r="D524" s="15" t="s">
        <v>129</v>
      </c>
      <c r="E524" s="15" t="s">
        <v>316</v>
      </c>
      <c r="F524" s="15"/>
      <c r="G524" s="10">
        <f>G525</f>
        <v>10</v>
      </c>
      <c r="H524" s="10">
        <f t="shared" si="259"/>
        <v>0</v>
      </c>
      <c r="I524" s="10">
        <f t="shared" si="259"/>
        <v>10</v>
      </c>
      <c r="J524" s="10">
        <f t="shared" si="259"/>
        <v>0</v>
      </c>
      <c r="K524" s="10">
        <f t="shared" si="259"/>
        <v>10</v>
      </c>
      <c r="L524" s="10">
        <f t="shared" si="259"/>
        <v>0</v>
      </c>
      <c r="M524" s="10">
        <f t="shared" si="259"/>
        <v>10</v>
      </c>
      <c r="N524" s="10">
        <f t="shared" si="259"/>
        <v>0</v>
      </c>
      <c r="O524" s="10">
        <f t="shared" si="259"/>
        <v>10</v>
      </c>
      <c r="P524" s="10">
        <f t="shared" si="259"/>
        <v>0</v>
      </c>
      <c r="Q524" s="10">
        <f t="shared" si="259"/>
        <v>10</v>
      </c>
      <c r="R524" s="10">
        <f t="shared" si="259"/>
        <v>0</v>
      </c>
    </row>
    <row r="525" spans="1:18" ht="42" customHeight="1">
      <c r="A525" s="47" t="s">
        <v>209</v>
      </c>
      <c r="B525" s="30">
        <v>546</v>
      </c>
      <c r="C525" s="15" t="s">
        <v>129</v>
      </c>
      <c r="D525" s="15" t="s">
        <v>129</v>
      </c>
      <c r="E525" s="15" t="s">
        <v>359</v>
      </c>
      <c r="F525" s="15"/>
      <c r="G525" s="10">
        <f>G526</f>
        <v>10</v>
      </c>
      <c r="H525" s="10">
        <f t="shared" si="259"/>
        <v>0</v>
      </c>
      <c r="I525" s="10">
        <f t="shared" si="259"/>
        <v>10</v>
      </c>
      <c r="J525" s="10">
        <f t="shared" si="259"/>
        <v>0</v>
      </c>
      <c r="K525" s="10">
        <f t="shared" si="259"/>
        <v>10</v>
      </c>
      <c r="L525" s="10">
        <f t="shared" si="259"/>
        <v>0</v>
      </c>
      <c r="M525" s="10">
        <f t="shared" si="259"/>
        <v>10</v>
      </c>
      <c r="N525" s="10">
        <f t="shared" si="259"/>
        <v>0</v>
      </c>
      <c r="O525" s="10">
        <f t="shared" si="259"/>
        <v>10</v>
      </c>
      <c r="P525" s="10">
        <f t="shared" si="259"/>
        <v>0</v>
      </c>
      <c r="Q525" s="10">
        <f t="shared" si="259"/>
        <v>10</v>
      </c>
      <c r="R525" s="10">
        <f t="shared" si="259"/>
        <v>0</v>
      </c>
    </row>
    <row r="526" spans="1:18" ht="37.5">
      <c r="A526" s="47" t="s">
        <v>92</v>
      </c>
      <c r="B526" s="30">
        <v>546</v>
      </c>
      <c r="C526" s="15" t="s">
        <v>129</v>
      </c>
      <c r="D526" s="15" t="s">
        <v>129</v>
      </c>
      <c r="E526" s="15" t="s">
        <v>359</v>
      </c>
      <c r="F526" s="15" t="s">
        <v>177</v>
      </c>
      <c r="G526" s="10">
        <f>H526+I525+J526</f>
        <v>10</v>
      </c>
      <c r="H526" s="10"/>
      <c r="I526" s="10">
        <v>10</v>
      </c>
      <c r="J526" s="10"/>
      <c r="K526" s="10">
        <f>L526+M526+N526</f>
        <v>10</v>
      </c>
      <c r="L526" s="10"/>
      <c r="M526" s="10">
        <v>10</v>
      </c>
      <c r="N526" s="10"/>
      <c r="O526" s="10">
        <f>P526+Q526+R526</f>
        <v>10</v>
      </c>
      <c r="P526" s="10"/>
      <c r="Q526" s="10">
        <v>10</v>
      </c>
      <c r="R526" s="10"/>
    </row>
    <row r="527" spans="1:18" ht="39.75" customHeight="1">
      <c r="A527" s="47" t="s">
        <v>500</v>
      </c>
      <c r="B527" s="30">
        <v>546</v>
      </c>
      <c r="C527" s="15" t="s">
        <v>129</v>
      </c>
      <c r="D527" s="15" t="s">
        <v>129</v>
      </c>
      <c r="E527" s="15" t="s">
        <v>256</v>
      </c>
      <c r="F527" s="15"/>
      <c r="G527" s="10">
        <f>G528</f>
        <v>6.5</v>
      </c>
      <c r="H527" s="10">
        <f aca="true" t="shared" si="260" ref="H527:R529">H528</f>
        <v>0</v>
      </c>
      <c r="I527" s="10">
        <f t="shared" si="260"/>
        <v>6.5</v>
      </c>
      <c r="J527" s="10">
        <f t="shared" si="260"/>
        <v>0</v>
      </c>
      <c r="K527" s="10">
        <f t="shared" si="260"/>
        <v>6.5</v>
      </c>
      <c r="L527" s="10">
        <f t="shared" si="260"/>
        <v>0</v>
      </c>
      <c r="M527" s="10">
        <f t="shared" si="260"/>
        <v>6.5</v>
      </c>
      <c r="N527" s="10">
        <f t="shared" si="260"/>
        <v>0</v>
      </c>
      <c r="O527" s="10">
        <f t="shared" si="260"/>
        <v>6.5</v>
      </c>
      <c r="P527" s="10">
        <f t="shared" si="260"/>
        <v>0</v>
      </c>
      <c r="Q527" s="10">
        <f t="shared" si="260"/>
        <v>6.5</v>
      </c>
      <c r="R527" s="10">
        <f t="shared" si="260"/>
        <v>0</v>
      </c>
    </row>
    <row r="528" spans="1:18" ht="37.5">
      <c r="A528" s="47" t="s">
        <v>257</v>
      </c>
      <c r="B528" s="30">
        <v>546</v>
      </c>
      <c r="C528" s="15" t="s">
        <v>129</v>
      </c>
      <c r="D528" s="15" t="s">
        <v>129</v>
      </c>
      <c r="E528" s="15" t="s">
        <v>502</v>
      </c>
      <c r="F528" s="15"/>
      <c r="G528" s="10">
        <f>G529</f>
        <v>6.5</v>
      </c>
      <c r="H528" s="10">
        <f t="shared" si="260"/>
        <v>0</v>
      </c>
      <c r="I528" s="10">
        <f t="shared" si="260"/>
        <v>6.5</v>
      </c>
      <c r="J528" s="10">
        <f t="shared" si="260"/>
        <v>0</v>
      </c>
      <c r="K528" s="10">
        <f t="shared" si="260"/>
        <v>6.5</v>
      </c>
      <c r="L528" s="10">
        <f t="shared" si="260"/>
        <v>0</v>
      </c>
      <c r="M528" s="10">
        <f t="shared" si="260"/>
        <v>6.5</v>
      </c>
      <c r="N528" s="10">
        <f t="shared" si="260"/>
        <v>0</v>
      </c>
      <c r="O528" s="10">
        <f t="shared" si="260"/>
        <v>6.5</v>
      </c>
      <c r="P528" s="10">
        <f t="shared" si="260"/>
        <v>0</v>
      </c>
      <c r="Q528" s="10">
        <f t="shared" si="260"/>
        <v>6.5</v>
      </c>
      <c r="R528" s="10">
        <f t="shared" si="260"/>
        <v>0</v>
      </c>
    </row>
    <row r="529" spans="1:18" ht="18.75">
      <c r="A529" s="47" t="s">
        <v>180</v>
      </c>
      <c r="B529" s="30">
        <v>546</v>
      </c>
      <c r="C529" s="15" t="s">
        <v>129</v>
      </c>
      <c r="D529" s="15" t="s">
        <v>129</v>
      </c>
      <c r="E529" s="15" t="s">
        <v>503</v>
      </c>
      <c r="F529" s="15"/>
      <c r="G529" s="10">
        <f>G530</f>
        <v>6.5</v>
      </c>
      <c r="H529" s="10">
        <f t="shared" si="260"/>
        <v>0</v>
      </c>
      <c r="I529" s="10">
        <f t="shared" si="260"/>
        <v>6.5</v>
      </c>
      <c r="J529" s="10">
        <f t="shared" si="260"/>
        <v>0</v>
      </c>
      <c r="K529" s="10">
        <f t="shared" si="260"/>
        <v>6.5</v>
      </c>
      <c r="L529" s="10">
        <f t="shared" si="260"/>
        <v>0</v>
      </c>
      <c r="M529" s="10">
        <f t="shared" si="260"/>
        <v>6.5</v>
      </c>
      <c r="N529" s="10">
        <f t="shared" si="260"/>
        <v>0</v>
      </c>
      <c r="O529" s="10">
        <f t="shared" si="260"/>
        <v>6.5</v>
      </c>
      <c r="P529" s="10">
        <f t="shared" si="260"/>
        <v>0</v>
      </c>
      <c r="Q529" s="10">
        <f t="shared" si="260"/>
        <v>6.5</v>
      </c>
      <c r="R529" s="10">
        <f t="shared" si="260"/>
        <v>0</v>
      </c>
    </row>
    <row r="530" spans="1:18" ht="37.5">
      <c r="A530" s="47" t="s">
        <v>92</v>
      </c>
      <c r="B530" s="30">
        <v>546</v>
      </c>
      <c r="C530" s="15" t="s">
        <v>129</v>
      </c>
      <c r="D530" s="15" t="s">
        <v>129</v>
      </c>
      <c r="E530" s="15" t="s">
        <v>503</v>
      </c>
      <c r="F530" s="15" t="s">
        <v>177</v>
      </c>
      <c r="G530" s="10">
        <f>H530+I530+J530</f>
        <v>6.5</v>
      </c>
      <c r="H530" s="10"/>
      <c r="I530" s="10">
        <v>6.5</v>
      </c>
      <c r="J530" s="10"/>
      <c r="K530" s="10">
        <f>L530+M530+N530</f>
        <v>6.5</v>
      </c>
      <c r="L530" s="10"/>
      <c r="M530" s="10">
        <v>6.5</v>
      </c>
      <c r="N530" s="10"/>
      <c r="O530" s="10">
        <f>P530+Q530+R530</f>
        <v>6.5</v>
      </c>
      <c r="P530" s="100"/>
      <c r="Q530" s="100">
        <v>6.5</v>
      </c>
      <c r="R530" s="100"/>
    </row>
    <row r="531" spans="1:18" ht="18.75">
      <c r="A531" s="47" t="s">
        <v>153</v>
      </c>
      <c r="B531" s="30">
        <v>546</v>
      </c>
      <c r="C531" s="15" t="s">
        <v>129</v>
      </c>
      <c r="D531" s="15" t="s">
        <v>125</v>
      </c>
      <c r="E531" s="15"/>
      <c r="F531" s="15"/>
      <c r="G531" s="10">
        <f>G532</f>
        <v>85793.9</v>
      </c>
      <c r="H531" s="10">
        <f aca="true" t="shared" si="261" ref="H531:R531">H532</f>
        <v>38337.6</v>
      </c>
      <c r="I531" s="10">
        <f t="shared" si="261"/>
        <v>47456.3</v>
      </c>
      <c r="J531" s="10">
        <f t="shared" si="261"/>
        <v>0</v>
      </c>
      <c r="K531" s="10">
        <f t="shared" si="261"/>
        <v>86421.7</v>
      </c>
      <c r="L531" s="10">
        <f t="shared" si="261"/>
        <v>38337.6</v>
      </c>
      <c r="M531" s="10">
        <f t="shared" si="261"/>
        <v>48084.1</v>
      </c>
      <c r="N531" s="10">
        <f t="shared" si="261"/>
        <v>0</v>
      </c>
      <c r="O531" s="10">
        <f t="shared" si="261"/>
        <v>47838.200000000004</v>
      </c>
      <c r="P531" s="10">
        <f t="shared" si="261"/>
        <v>0</v>
      </c>
      <c r="Q531" s="10">
        <f t="shared" si="261"/>
        <v>47838.200000000004</v>
      </c>
      <c r="R531" s="10">
        <f t="shared" si="261"/>
        <v>0</v>
      </c>
    </row>
    <row r="532" spans="1:18" ht="37.5">
      <c r="A532" s="47" t="s">
        <v>506</v>
      </c>
      <c r="B532" s="30">
        <v>546</v>
      </c>
      <c r="C532" s="15" t="s">
        <v>129</v>
      </c>
      <c r="D532" s="15" t="s">
        <v>125</v>
      </c>
      <c r="E532" s="30" t="s">
        <v>285</v>
      </c>
      <c r="F532" s="15"/>
      <c r="G532" s="10">
        <f>G533+G542</f>
        <v>85793.9</v>
      </c>
      <c r="H532" s="10">
        <f aca="true" t="shared" si="262" ref="H532:R532">H533+H542</f>
        <v>38337.6</v>
      </c>
      <c r="I532" s="10">
        <f t="shared" si="262"/>
        <v>47456.3</v>
      </c>
      <c r="J532" s="10">
        <f t="shared" si="262"/>
        <v>0</v>
      </c>
      <c r="K532" s="10">
        <f t="shared" si="262"/>
        <v>86421.7</v>
      </c>
      <c r="L532" s="10">
        <f t="shared" si="262"/>
        <v>38337.6</v>
      </c>
      <c r="M532" s="10">
        <f t="shared" si="262"/>
        <v>48084.1</v>
      </c>
      <c r="N532" s="10">
        <f t="shared" si="262"/>
        <v>0</v>
      </c>
      <c r="O532" s="10">
        <f t="shared" si="262"/>
        <v>47838.200000000004</v>
      </c>
      <c r="P532" s="10">
        <f t="shared" si="262"/>
        <v>0</v>
      </c>
      <c r="Q532" s="10">
        <f t="shared" si="262"/>
        <v>47838.200000000004</v>
      </c>
      <c r="R532" s="10">
        <f t="shared" si="262"/>
        <v>0</v>
      </c>
    </row>
    <row r="533" spans="1:18" ht="22.5" customHeight="1">
      <c r="A533" s="39" t="s">
        <v>18</v>
      </c>
      <c r="B533" s="30">
        <v>546</v>
      </c>
      <c r="C533" s="15" t="s">
        <v>129</v>
      </c>
      <c r="D533" s="15" t="s">
        <v>125</v>
      </c>
      <c r="E533" s="30" t="s">
        <v>286</v>
      </c>
      <c r="F533" s="15"/>
      <c r="G533" s="10">
        <f>G537+G534</f>
        <v>42855.1</v>
      </c>
      <c r="H533" s="10">
        <f aca="true" t="shared" si="263" ref="H533:R533">H537+H534</f>
        <v>38337.6</v>
      </c>
      <c r="I533" s="10">
        <f t="shared" si="263"/>
        <v>4517.5</v>
      </c>
      <c r="J533" s="10">
        <f t="shared" si="263"/>
        <v>0</v>
      </c>
      <c r="K533" s="10">
        <f t="shared" si="263"/>
        <v>42741.1</v>
      </c>
      <c r="L533" s="10">
        <f t="shared" si="263"/>
        <v>38337.6</v>
      </c>
      <c r="M533" s="10">
        <f t="shared" si="263"/>
        <v>4403.5</v>
      </c>
      <c r="N533" s="10">
        <f t="shared" si="263"/>
        <v>0</v>
      </c>
      <c r="O533" s="10">
        <f t="shared" si="263"/>
        <v>3450.9</v>
      </c>
      <c r="P533" s="10">
        <f t="shared" si="263"/>
        <v>0</v>
      </c>
      <c r="Q533" s="10">
        <f t="shared" si="263"/>
        <v>3450.9</v>
      </c>
      <c r="R533" s="10">
        <f t="shared" si="263"/>
        <v>0</v>
      </c>
    </row>
    <row r="534" spans="1:18" ht="57" customHeight="1">
      <c r="A534" s="47" t="s">
        <v>358</v>
      </c>
      <c r="B534" s="30">
        <v>546</v>
      </c>
      <c r="C534" s="15" t="s">
        <v>129</v>
      </c>
      <c r="D534" s="15" t="s">
        <v>125</v>
      </c>
      <c r="E534" s="30" t="s">
        <v>290</v>
      </c>
      <c r="F534" s="15"/>
      <c r="G534" s="10">
        <f>G535</f>
        <v>36</v>
      </c>
      <c r="H534" s="10">
        <f aca="true" t="shared" si="264" ref="H534:Q535">H535</f>
        <v>0</v>
      </c>
      <c r="I534" s="10">
        <f t="shared" si="264"/>
        <v>36</v>
      </c>
      <c r="J534" s="10">
        <f t="shared" si="264"/>
        <v>0</v>
      </c>
      <c r="K534" s="10">
        <f t="shared" si="264"/>
        <v>36</v>
      </c>
      <c r="L534" s="10">
        <f t="shared" si="264"/>
        <v>0</v>
      </c>
      <c r="M534" s="10">
        <f t="shared" si="264"/>
        <v>36</v>
      </c>
      <c r="N534" s="10">
        <f t="shared" si="264"/>
        <v>0</v>
      </c>
      <c r="O534" s="10">
        <f t="shared" si="264"/>
        <v>36</v>
      </c>
      <c r="P534" s="10">
        <f t="shared" si="264"/>
        <v>0</v>
      </c>
      <c r="Q534" s="10">
        <f t="shared" si="264"/>
        <v>36</v>
      </c>
      <c r="R534" s="10">
        <f>R535</f>
        <v>0</v>
      </c>
    </row>
    <row r="535" spans="1:18" ht="45" customHeight="1">
      <c r="A535" s="47" t="s">
        <v>452</v>
      </c>
      <c r="B535" s="30">
        <v>546</v>
      </c>
      <c r="C535" s="15" t="s">
        <v>129</v>
      </c>
      <c r="D535" s="15" t="s">
        <v>125</v>
      </c>
      <c r="E535" s="30" t="s">
        <v>451</v>
      </c>
      <c r="F535" s="15"/>
      <c r="G535" s="10">
        <f>G536</f>
        <v>36</v>
      </c>
      <c r="H535" s="10">
        <f t="shared" si="264"/>
        <v>0</v>
      </c>
      <c r="I535" s="10">
        <f t="shared" si="264"/>
        <v>36</v>
      </c>
      <c r="J535" s="10">
        <f t="shared" si="264"/>
        <v>0</v>
      </c>
      <c r="K535" s="10">
        <f t="shared" si="264"/>
        <v>36</v>
      </c>
      <c r="L535" s="10">
        <f t="shared" si="264"/>
        <v>0</v>
      </c>
      <c r="M535" s="10">
        <f t="shared" si="264"/>
        <v>36</v>
      </c>
      <c r="N535" s="10">
        <f t="shared" si="264"/>
        <v>0</v>
      </c>
      <c r="O535" s="10">
        <f t="shared" si="264"/>
        <v>36</v>
      </c>
      <c r="P535" s="10">
        <f t="shared" si="264"/>
        <v>0</v>
      </c>
      <c r="Q535" s="10">
        <f t="shared" si="264"/>
        <v>36</v>
      </c>
      <c r="R535" s="10">
        <f>R536</f>
        <v>0</v>
      </c>
    </row>
    <row r="536" spans="1:18" ht="36.75" customHeight="1">
      <c r="A536" s="47" t="s">
        <v>221</v>
      </c>
      <c r="B536" s="30">
        <v>546</v>
      </c>
      <c r="C536" s="15" t="s">
        <v>129</v>
      </c>
      <c r="D536" s="15" t="s">
        <v>125</v>
      </c>
      <c r="E536" s="30" t="s">
        <v>450</v>
      </c>
      <c r="F536" s="15" t="s">
        <v>220</v>
      </c>
      <c r="G536" s="10">
        <f>H536+I535+J536</f>
        <v>36</v>
      </c>
      <c r="H536" s="10"/>
      <c r="I536" s="10">
        <v>36</v>
      </c>
      <c r="J536" s="10"/>
      <c r="K536" s="10">
        <f>L536+M536+N536</f>
        <v>36</v>
      </c>
      <c r="L536" s="10"/>
      <c r="M536" s="10">
        <v>36</v>
      </c>
      <c r="N536" s="10"/>
      <c r="O536" s="10">
        <f>P536+Q536+R536</f>
        <v>36</v>
      </c>
      <c r="P536" s="10"/>
      <c r="Q536" s="10">
        <v>36</v>
      </c>
      <c r="R536" s="10"/>
    </row>
    <row r="537" spans="1:18" ht="56.25">
      <c r="A537" s="47" t="s">
        <v>433</v>
      </c>
      <c r="B537" s="30">
        <v>546</v>
      </c>
      <c r="C537" s="15" t="s">
        <v>129</v>
      </c>
      <c r="D537" s="15" t="s">
        <v>125</v>
      </c>
      <c r="E537" s="30" t="s">
        <v>432</v>
      </c>
      <c r="F537" s="15"/>
      <c r="G537" s="10">
        <f>G538+G540</f>
        <v>42819.1</v>
      </c>
      <c r="H537" s="10">
        <f aca="true" t="shared" si="265" ref="H537:R537">H538+H540</f>
        <v>38337.6</v>
      </c>
      <c r="I537" s="10">
        <f t="shared" si="265"/>
        <v>4481.5</v>
      </c>
      <c r="J537" s="10">
        <f t="shared" si="265"/>
        <v>0</v>
      </c>
      <c r="K537" s="10">
        <f t="shared" si="265"/>
        <v>42705.1</v>
      </c>
      <c r="L537" s="10">
        <f t="shared" si="265"/>
        <v>38337.6</v>
      </c>
      <c r="M537" s="10">
        <f t="shared" si="265"/>
        <v>4367.5</v>
      </c>
      <c r="N537" s="10">
        <f t="shared" si="265"/>
        <v>0</v>
      </c>
      <c r="O537" s="10">
        <f t="shared" si="265"/>
        <v>3414.9</v>
      </c>
      <c r="P537" s="10">
        <f t="shared" si="265"/>
        <v>0</v>
      </c>
      <c r="Q537" s="10">
        <f t="shared" si="265"/>
        <v>3414.9</v>
      </c>
      <c r="R537" s="10">
        <f t="shared" si="265"/>
        <v>0</v>
      </c>
    </row>
    <row r="538" spans="1:18" ht="58.5" customHeight="1">
      <c r="A538" s="47" t="s">
        <v>597</v>
      </c>
      <c r="B538" s="30">
        <v>546</v>
      </c>
      <c r="C538" s="15" t="s">
        <v>129</v>
      </c>
      <c r="D538" s="15" t="s">
        <v>125</v>
      </c>
      <c r="E538" s="30" t="s">
        <v>560</v>
      </c>
      <c r="F538" s="15"/>
      <c r="G538" s="10">
        <f>G539</f>
        <v>3295.8</v>
      </c>
      <c r="H538" s="10">
        <f aca="true" t="shared" si="266" ref="H538:R538">H539</f>
        <v>0</v>
      </c>
      <c r="I538" s="10">
        <f t="shared" si="266"/>
        <v>3295.8</v>
      </c>
      <c r="J538" s="10">
        <f t="shared" si="266"/>
        <v>0</v>
      </c>
      <c r="K538" s="10">
        <f t="shared" si="266"/>
        <v>3181.8</v>
      </c>
      <c r="L538" s="10">
        <f t="shared" si="266"/>
        <v>0</v>
      </c>
      <c r="M538" s="10">
        <f t="shared" si="266"/>
        <v>3181.8</v>
      </c>
      <c r="N538" s="10">
        <f t="shared" si="266"/>
        <v>0</v>
      </c>
      <c r="O538" s="10">
        <f t="shared" si="266"/>
        <v>3414.9</v>
      </c>
      <c r="P538" s="10">
        <f t="shared" si="266"/>
        <v>0</v>
      </c>
      <c r="Q538" s="10">
        <f t="shared" si="266"/>
        <v>3414.9</v>
      </c>
      <c r="R538" s="10">
        <f t="shared" si="266"/>
        <v>0</v>
      </c>
    </row>
    <row r="539" spans="1:18" ht="37.5">
      <c r="A539" s="47" t="s">
        <v>92</v>
      </c>
      <c r="B539" s="30">
        <v>546</v>
      </c>
      <c r="C539" s="15" t="s">
        <v>129</v>
      </c>
      <c r="D539" s="15" t="s">
        <v>125</v>
      </c>
      <c r="E539" s="30" t="s">
        <v>560</v>
      </c>
      <c r="F539" s="15" t="s">
        <v>177</v>
      </c>
      <c r="G539" s="10">
        <f>H539+I539+J539</f>
        <v>3295.8</v>
      </c>
      <c r="H539" s="10"/>
      <c r="I539" s="10">
        <v>3295.8</v>
      </c>
      <c r="J539" s="10"/>
      <c r="K539" s="10">
        <f>L539+M539+N539</f>
        <v>3181.8</v>
      </c>
      <c r="L539" s="10"/>
      <c r="M539" s="10">
        <v>3181.8</v>
      </c>
      <c r="N539" s="10"/>
      <c r="O539" s="10">
        <f>P539+Q539+R539</f>
        <v>3414.9</v>
      </c>
      <c r="P539" s="10"/>
      <c r="Q539" s="10">
        <v>3414.9</v>
      </c>
      <c r="R539" s="10"/>
    </row>
    <row r="540" spans="1:18" ht="37.5">
      <c r="A540" s="47" t="s">
        <v>646</v>
      </c>
      <c r="B540" s="30">
        <v>546</v>
      </c>
      <c r="C540" s="15" t="s">
        <v>129</v>
      </c>
      <c r="D540" s="15" t="s">
        <v>125</v>
      </c>
      <c r="E540" s="30" t="s">
        <v>524</v>
      </c>
      <c r="F540" s="15"/>
      <c r="G540" s="10">
        <f>G541</f>
        <v>39523.299999999996</v>
      </c>
      <c r="H540" s="10">
        <f aca="true" t="shared" si="267" ref="H540:R540">H541</f>
        <v>38337.6</v>
      </c>
      <c r="I540" s="10">
        <f t="shared" si="267"/>
        <v>1185.7</v>
      </c>
      <c r="J540" s="10">
        <f t="shared" si="267"/>
        <v>0</v>
      </c>
      <c r="K540" s="10">
        <f t="shared" si="267"/>
        <v>39523.299999999996</v>
      </c>
      <c r="L540" s="10">
        <f t="shared" si="267"/>
        <v>38337.6</v>
      </c>
      <c r="M540" s="10">
        <f t="shared" si="267"/>
        <v>1185.7</v>
      </c>
      <c r="N540" s="10">
        <f t="shared" si="267"/>
        <v>0</v>
      </c>
      <c r="O540" s="10">
        <f t="shared" si="267"/>
        <v>0</v>
      </c>
      <c r="P540" s="10">
        <f t="shared" si="267"/>
        <v>0</v>
      </c>
      <c r="Q540" s="10">
        <f t="shared" si="267"/>
        <v>0</v>
      </c>
      <c r="R540" s="10">
        <f t="shared" si="267"/>
        <v>0</v>
      </c>
    </row>
    <row r="541" spans="1:18" ht="18.75">
      <c r="A541" s="47" t="s">
        <v>155</v>
      </c>
      <c r="B541" s="30">
        <v>546</v>
      </c>
      <c r="C541" s="15" t="s">
        <v>129</v>
      </c>
      <c r="D541" s="15" t="s">
        <v>125</v>
      </c>
      <c r="E541" s="30" t="s">
        <v>524</v>
      </c>
      <c r="F541" s="15" t="s">
        <v>184</v>
      </c>
      <c r="G541" s="10">
        <f>H541+I541+J541</f>
        <v>39523.299999999996</v>
      </c>
      <c r="H541" s="10">
        <v>38337.6</v>
      </c>
      <c r="I541" s="10">
        <v>1185.7</v>
      </c>
      <c r="J541" s="10"/>
      <c r="K541" s="10">
        <f>L541+M541+N541</f>
        <v>39523.299999999996</v>
      </c>
      <c r="L541" s="10">
        <v>38337.6</v>
      </c>
      <c r="M541" s="10">
        <v>1185.7</v>
      </c>
      <c r="N541" s="10"/>
      <c r="O541" s="10">
        <f>P541+Q541+R541</f>
        <v>0</v>
      </c>
      <c r="P541" s="10"/>
      <c r="Q541" s="10"/>
      <c r="R541" s="10"/>
    </row>
    <row r="542" spans="1:18" ht="18.75">
      <c r="A542" s="53" t="s">
        <v>29</v>
      </c>
      <c r="B542" s="30">
        <v>546</v>
      </c>
      <c r="C542" s="15" t="s">
        <v>129</v>
      </c>
      <c r="D542" s="15" t="s">
        <v>125</v>
      </c>
      <c r="E542" s="15" t="s">
        <v>76</v>
      </c>
      <c r="F542" s="15"/>
      <c r="G542" s="10">
        <f>G543</f>
        <v>42938.8</v>
      </c>
      <c r="H542" s="10">
        <f aca="true" t="shared" si="268" ref="H542:R542">H543</f>
        <v>0</v>
      </c>
      <c r="I542" s="10">
        <f t="shared" si="268"/>
        <v>42938.8</v>
      </c>
      <c r="J542" s="10">
        <f t="shared" si="268"/>
        <v>0</v>
      </c>
      <c r="K542" s="10">
        <f t="shared" si="268"/>
        <v>43680.6</v>
      </c>
      <c r="L542" s="10">
        <f t="shared" si="268"/>
        <v>0</v>
      </c>
      <c r="M542" s="10">
        <f t="shared" si="268"/>
        <v>43680.6</v>
      </c>
      <c r="N542" s="10">
        <f t="shared" si="268"/>
        <v>0</v>
      </c>
      <c r="O542" s="10">
        <f t="shared" si="268"/>
        <v>44387.3</v>
      </c>
      <c r="P542" s="10">
        <f t="shared" si="268"/>
        <v>0</v>
      </c>
      <c r="Q542" s="10">
        <f t="shared" si="268"/>
        <v>44387.3</v>
      </c>
      <c r="R542" s="10">
        <f t="shared" si="268"/>
        <v>0</v>
      </c>
    </row>
    <row r="543" spans="1:18" ht="117" customHeight="1">
      <c r="A543" s="47" t="s">
        <v>507</v>
      </c>
      <c r="B543" s="30">
        <v>546</v>
      </c>
      <c r="C543" s="15" t="s">
        <v>129</v>
      </c>
      <c r="D543" s="15" t="s">
        <v>125</v>
      </c>
      <c r="E543" s="15" t="s">
        <v>110</v>
      </c>
      <c r="F543" s="15"/>
      <c r="G543" s="10">
        <f>G544+G548</f>
        <v>42938.8</v>
      </c>
      <c r="H543" s="10">
        <f aca="true" t="shared" si="269" ref="H543:R543">H544+H548</f>
        <v>0</v>
      </c>
      <c r="I543" s="10">
        <f t="shared" si="269"/>
        <v>42938.8</v>
      </c>
      <c r="J543" s="10">
        <f t="shared" si="269"/>
        <v>0</v>
      </c>
      <c r="K543" s="10">
        <f t="shared" si="269"/>
        <v>43680.6</v>
      </c>
      <c r="L543" s="10">
        <f t="shared" si="269"/>
        <v>0</v>
      </c>
      <c r="M543" s="10">
        <f t="shared" si="269"/>
        <v>43680.6</v>
      </c>
      <c r="N543" s="10">
        <f t="shared" si="269"/>
        <v>0</v>
      </c>
      <c r="O543" s="10">
        <f t="shared" si="269"/>
        <v>44387.3</v>
      </c>
      <c r="P543" s="10">
        <f t="shared" si="269"/>
        <v>0</v>
      </c>
      <c r="Q543" s="10">
        <f t="shared" si="269"/>
        <v>44387.3</v>
      </c>
      <c r="R543" s="10">
        <f t="shared" si="269"/>
        <v>0</v>
      </c>
    </row>
    <row r="544" spans="1:18" ht="18.75">
      <c r="A544" s="47" t="s">
        <v>397</v>
      </c>
      <c r="B544" s="30">
        <v>546</v>
      </c>
      <c r="C544" s="15" t="s">
        <v>129</v>
      </c>
      <c r="D544" s="15" t="s">
        <v>125</v>
      </c>
      <c r="E544" s="15" t="s">
        <v>398</v>
      </c>
      <c r="F544" s="15"/>
      <c r="G544" s="10">
        <f>G545+G546+G547</f>
        <v>23489.5</v>
      </c>
      <c r="H544" s="10">
        <f aca="true" t="shared" si="270" ref="H544:R544">H545+H546+H547</f>
        <v>0</v>
      </c>
      <c r="I544" s="10">
        <f t="shared" si="270"/>
        <v>23489.5</v>
      </c>
      <c r="J544" s="10">
        <f t="shared" si="270"/>
        <v>0</v>
      </c>
      <c r="K544" s="10">
        <f t="shared" si="270"/>
        <v>24231.3</v>
      </c>
      <c r="L544" s="10">
        <f t="shared" si="270"/>
        <v>0</v>
      </c>
      <c r="M544" s="10">
        <f t="shared" si="270"/>
        <v>24231.3</v>
      </c>
      <c r="N544" s="10">
        <f t="shared" si="270"/>
        <v>0</v>
      </c>
      <c r="O544" s="10">
        <f t="shared" si="270"/>
        <v>24938</v>
      </c>
      <c r="P544" s="10">
        <f t="shared" si="270"/>
        <v>0</v>
      </c>
      <c r="Q544" s="10">
        <f t="shared" si="270"/>
        <v>24938</v>
      </c>
      <c r="R544" s="10">
        <f t="shared" si="270"/>
        <v>0</v>
      </c>
    </row>
    <row r="545" spans="1:18" ht="18.75">
      <c r="A545" s="47" t="s">
        <v>179</v>
      </c>
      <c r="B545" s="30">
        <v>546</v>
      </c>
      <c r="C545" s="15" t="s">
        <v>129</v>
      </c>
      <c r="D545" s="15" t="s">
        <v>125</v>
      </c>
      <c r="E545" s="15" t="s">
        <v>398</v>
      </c>
      <c r="F545" s="15" t="s">
        <v>152</v>
      </c>
      <c r="G545" s="10">
        <f>H545+I545+J545</f>
        <v>20517.5</v>
      </c>
      <c r="H545" s="10"/>
      <c r="I545" s="10">
        <v>20517.5</v>
      </c>
      <c r="J545" s="10"/>
      <c r="K545" s="10">
        <f>L545+M545+N545</f>
        <v>21259.3</v>
      </c>
      <c r="L545" s="10"/>
      <c r="M545" s="10">
        <v>21259.3</v>
      </c>
      <c r="N545" s="10"/>
      <c r="O545" s="10">
        <f>P545+Q545+R545</f>
        <v>21966</v>
      </c>
      <c r="P545" s="100"/>
      <c r="Q545" s="10">
        <v>21966</v>
      </c>
      <c r="R545" s="100"/>
    </row>
    <row r="546" spans="1:18" ht="37.5">
      <c r="A546" s="47" t="s">
        <v>92</v>
      </c>
      <c r="B546" s="30">
        <v>546</v>
      </c>
      <c r="C546" s="15" t="s">
        <v>129</v>
      </c>
      <c r="D546" s="15" t="s">
        <v>125</v>
      </c>
      <c r="E546" s="15" t="s">
        <v>398</v>
      </c>
      <c r="F546" s="15" t="s">
        <v>177</v>
      </c>
      <c r="G546" s="10">
        <f>H546+I546+J546</f>
        <v>2958.9</v>
      </c>
      <c r="H546" s="10"/>
      <c r="I546" s="10">
        <v>2958.9</v>
      </c>
      <c r="J546" s="10"/>
      <c r="K546" s="10">
        <f>L546+M546+N546</f>
        <v>2958.9</v>
      </c>
      <c r="L546" s="10"/>
      <c r="M546" s="10">
        <v>2958.9</v>
      </c>
      <c r="N546" s="10"/>
      <c r="O546" s="10">
        <f>P546+Q546+R546</f>
        <v>2958.9</v>
      </c>
      <c r="P546" s="100"/>
      <c r="Q546" s="10">
        <v>2958.9</v>
      </c>
      <c r="R546" s="100"/>
    </row>
    <row r="547" spans="1:18" ht="18.75">
      <c r="A547" s="47" t="s">
        <v>175</v>
      </c>
      <c r="B547" s="30">
        <v>546</v>
      </c>
      <c r="C547" s="15" t="s">
        <v>129</v>
      </c>
      <c r="D547" s="15" t="s">
        <v>125</v>
      </c>
      <c r="E547" s="15" t="s">
        <v>398</v>
      </c>
      <c r="F547" s="15" t="s">
        <v>176</v>
      </c>
      <c r="G547" s="10">
        <f>H547+I547+J547</f>
        <v>13.1</v>
      </c>
      <c r="H547" s="10"/>
      <c r="I547" s="10">
        <v>13.1</v>
      </c>
      <c r="J547" s="10"/>
      <c r="K547" s="10">
        <f>L547+M547+N547</f>
        <v>13.1</v>
      </c>
      <c r="L547" s="10"/>
      <c r="M547" s="10">
        <v>13.1</v>
      </c>
      <c r="N547" s="10"/>
      <c r="O547" s="10">
        <f>P547+Q547+R547</f>
        <v>13.1</v>
      </c>
      <c r="P547" s="100"/>
      <c r="Q547" s="10">
        <v>13.1</v>
      </c>
      <c r="R547" s="100"/>
    </row>
    <row r="548" spans="1:18" ht="56.25">
      <c r="A548" s="47" t="s">
        <v>460</v>
      </c>
      <c r="B548" s="30">
        <v>546</v>
      </c>
      <c r="C548" s="15" t="s">
        <v>129</v>
      </c>
      <c r="D548" s="15" t="s">
        <v>125</v>
      </c>
      <c r="E548" s="15" t="s">
        <v>463</v>
      </c>
      <c r="F548" s="15"/>
      <c r="G548" s="10">
        <f>G549</f>
        <v>19449.3</v>
      </c>
      <c r="H548" s="10">
        <f aca="true" t="shared" si="271" ref="H548:R548">H549</f>
        <v>0</v>
      </c>
      <c r="I548" s="10">
        <f t="shared" si="271"/>
        <v>19449.3</v>
      </c>
      <c r="J548" s="10">
        <f t="shared" si="271"/>
        <v>0</v>
      </c>
      <c r="K548" s="10">
        <f t="shared" si="271"/>
        <v>19449.3</v>
      </c>
      <c r="L548" s="10">
        <f t="shared" si="271"/>
        <v>0</v>
      </c>
      <c r="M548" s="10">
        <f t="shared" si="271"/>
        <v>19449.3</v>
      </c>
      <c r="N548" s="10">
        <f t="shared" si="271"/>
        <v>0</v>
      </c>
      <c r="O548" s="10">
        <f t="shared" si="271"/>
        <v>19449.3</v>
      </c>
      <c r="P548" s="10">
        <f t="shared" si="271"/>
        <v>0</v>
      </c>
      <c r="Q548" s="10">
        <f t="shared" si="271"/>
        <v>19449.3</v>
      </c>
      <c r="R548" s="10">
        <f t="shared" si="271"/>
        <v>0</v>
      </c>
    </row>
    <row r="549" spans="1:18" ht="18.75">
      <c r="A549" s="47" t="s">
        <v>179</v>
      </c>
      <c r="B549" s="30">
        <v>546</v>
      </c>
      <c r="C549" s="15" t="s">
        <v>129</v>
      </c>
      <c r="D549" s="15" t="s">
        <v>125</v>
      </c>
      <c r="E549" s="15" t="s">
        <v>463</v>
      </c>
      <c r="F549" s="15" t="s">
        <v>152</v>
      </c>
      <c r="G549" s="10">
        <f>H549+I549+J549</f>
        <v>19449.3</v>
      </c>
      <c r="H549" s="10"/>
      <c r="I549" s="10">
        <v>19449.3</v>
      </c>
      <c r="J549" s="10"/>
      <c r="K549" s="10">
        <f>L549+M549+N549</f>
        <v>19449.3</v>
      </c>
      <c r="L549" s="10"/>
      <c r="M549" s="10">
        <v>19449.3</v>
      </c>
      <c r="N549" s="10"/>
      <c r="O549" s="10">
        <f>P549+Q549+R549</f>
        <v>19449.3</v>
      </c>
      <c r="P549" s="100"/>
      <c r="Q549" s="100">
        <v>19449.3</v>
      </c>
      <c r="R549" s="100"/>
    </row>
    <row r="550" spans="1:18" ht="18.75">
      <c r="A550" s="47" t="s">
        <v>404</v>
      </c>
      <c r="B550" s="30">
        <v>546</v>
      </c>
      <c r="C550" s="15" t="s">
        <v>133</v>
      </c>
      <c r="D550" s="15" t="s">
        <v>405</v>
      </c>
      <c r="E550" s="15"/>
      <c r="F550" s="15"/>
      <c r="G550" s="10">
        <f aca="true" t="shared" si="272" ref="G550:I553">G551</f>
        <v>2909.8999999999996</v>
      </c>
      <c r="H550" s="10">
        <f t="shared" si="272"/>
        <v>0</v>
      </c>
      <c r="I550" s="10">
        <f t="shared" si="272"/>
        <v>2909.8999999999996</v>
      </c>
      <c r="J550" s="10">
        <f aca="true" t="shared" si="273" ref="J550:R550">J551</f>
        <v>0</v>
      </c>
      <c r="K550" s="10">
        <f t="shared" si="273"/>
        <v>2909.8999999999996</v>
      </c>
      <c r="L550" s="10">
        <f t="shared" si="273"/>
        <v>0</v>
      </c>
      <c r="M550" s="10">
        <f t="shared" si="273"/>
        <v>2909.8999999999996</v>
      </c>
      <c r="N550" s="10">
        <f t="shared" si="273"/>
        <v>0</v>
      </c>
      <c r="O550" s="10">
        <f t="shared" si="273"/>
        <v>2909.8999999999996</v>
      </c>
      <c r="P550" s="10">
        <f t="shared" si="273"/>
        <v>0</v>
      </c>
      <c r="Q550" s="10">
        <f t="shared" si="273"/>
        <v>2909.8999999999996</v>
      </c>
      <c r="R550" s="10">
        <f t="shared" si="273"/>
        <v>0</v>
      </c>
    </row>
    <row r="551" spans="1:18" ht="18.75">
      <c r="A551" s="47" t="s">
        <v>161</v>
      </c>
      <c r="B551" s="30">
        <v>546</v>
      </c>
      <c r="C551" s="15" t="s">
        <v>133</v>
      </c>
      <c r="D551" s="15" t="s">
        <v>121</v>
      </c>
      <c r="E551" s="15"/>
      <c r="F551" s="15"/>
      <c r="G551" s="10">
        <f t="shared" si="272"/>
        <v>2909.8999999999996</v>
      </c>
      <c r="H551" s="10">
        <f t="shared" si="272"/>
        <v>0</v>
      </c>
      <c r="I551" s="10">
        <f t="shared" si="272"/>
        <v>2909.8999999999996</v>
      </c>
      <c r="J551" s="10">
        <f aca="true" t="shared" si="274" ref="J551:R553">J552</f>
        <v>0</v>
      </c>
      <c r="K551" s="10">
        <f t="shared" si="274"/>
        <v>2909.8999999999996</v>
      </c>
      <c r="L551" s="10">
        <f t="shared" si="274"/>
        <v>0</v>
      </c>
      <c r="M551" s="10">
        <f t="shared" si="274"/>
        <v>2909.8999999999996</v>
      </c>
      <c r="N551" s="10">
        <f t="shared" si="274"/>
        <v>0</v>
      </c>
      <c r="O551" s="10">
        <f t="shared" si="274"/>
        <v>2909.8999999999996</v>
      </c>
      <c r="P551" s="10">
        <f t="shared" si="274"/>
        <v>0</v>
      </c>
      <c r="Q551" s="10">
        <f t="shared" si="274"/>
        <v>2909.8999999999996</v>
      </c>
      <c r="R551" s="10">
        <f t="shared" si="274"/>
        <v>0</v>
      </c>
    </row>
    <row r="552" spans="1:18" ht="37.5">
      <c r="A552" s="47" t="s">
        <v>641</v>
      </c>
      <c r="B552" s="30">
        <v>546</v>
      </c>
      <c r="C552" s="15" t="s">
        <v>133</v>
      </c>
      <c r="D552" s="15" t="s">
        <v>121</v>
      </c>
      <c r="E552" s="15" t="s">
        <v>265</v>
      </c>
      <c r="F552" s="15"/>
      <c r="G552" s="10">
        <f t="shared" si="272"/>
        <v>2909.8999999999996</v>
      </c>
      <c r="H552" s="10">
        <f t="shared" si="272"/>
        <v>0</v>
      </c>
      <c r="I552" s="10">
        <f t="shared" si="272"/>
        <v>2909.8999999999996</v>
      </c>
      <c r="J552" s="10">
        <f t="shared" si="274"/>
        <v>0</v>
      </c>
      <c r="K552" s="10">
        <f t="shared" si="274"/>
        <v>2909.8999999999996</v>
      </c>
      <c r="L552" s="10">
        <f t="shared" si="274"/>
        <v>0</v>
      </c>
      <c r="M552" s="10">
        <f t="shared" si="274"/>
        <v>2909.8999999999996</v>
      </c>
      <c r="N552" s="10">
        <f t="shared" si="274"/>
        <v>0</v>
      </c>
      <c r="O552" s="10">
        <f t="shared" si="274"/>
        <v>2909.8999999999996</v>
      </c>
      <c r="P552" s="10">
        <f t="shared" si="274"/>
        <v>0</v>
      </c>
      <c r="Q552" s="10">
        <f t="shared" si="274"/>
        <v>2909.8999999999996</v>
      </c>
      <c r="R552" s="10">
        <f t="shared" si="274"/>
        <v>0</v>
      </c>
    </row>
    <row r="553" spans="1:18" ht="37.5">
      <c r="A553" s="47" t="s">
        <v>225</v>
      </c>
      <c r="B553" s="30">
        <v>546</v>
      </c>
      <c r="C553" s="15" t="s">
        <v>133</v>
      </c>
      <c r="D553" s="15" t="s">
        <v>121</v>
      </c>
      <c r="E553" s="15" t="s">
        <v>372</v>
      </c>
      <c r="F553" s="15"/>
      <c r="G553" s="10">
        <f t="shared" si="272"/>
        <v>2909.8999999999996</v>
      </c>
      <c r="H553" s="10">
        <f t="shared" si="272"/>
        <v>0</v>
      </c>
      <c r="I553" s="10">
        <f t="shared" si="272"/>
        <v>2909.8999999999996</v>
      </c>
      <c r="J553" s="10">
        <f t="shared" si="274"/>
        <v>0</v>
      </c>
      <c r="K553" s="10">
        <f t="shared" si="274"/>
        <v>2909.8999999999996</v>
      </c>
      <c r="L553" s="10">
        <f t="shared" si="274"/>
        <v>0</v>
      </c>
      <c r="M553" s="10">
        <f t="shared" si="274"/>
        <v>2909.8999999999996</v>
      </c>
      <c r="N553" s="10">
        <f t="shared" si="274"/>
        <v>0</v>
      </c>
      <c r="O553" s="10">
        <f t="shared" si="274"/>
        <v>2909.8999999999996</v>
      </c>
      <c r="P553" s="10">
        <f t="shared" si="274"/>
        <v>0</v>
      </c>
      <c r="Q553" s="10">
        <f t="shared" si="274"/>
        <v>2909.8999999999996</v>
      </c>
      <c r="R553" s="10">
        <f t="shared" si="274"/>
        <v>0</v>
      </c>
    </row>
    <row r="554" spans="1:18" ht="44.25" customHeight="1">
      <c r="A554" s="47" t="s">
        <v>400</v>
      </c>
      <c r="B554" s="30">
        <v>546</v>
      </c>
      <c r="C554" s="15" t="s">
        <v>133</v>
      </c>
      <c r="D554" s="15" t="s">
        <v>121</v>
      </c>
      <c r="E554" s="15" t="s">
        <v>399</v>
      </c>
      <c r="F554" s="15"/>
      <c r="G554" s="10">
        <f>G555+G557</f>
        <v>2909.8999999999996</v>
      </c>
      <c r="H554" s="10">
        <f aca="true" t="shared" si="275" ref="H554:R554">H555+H557</f>
        <v>0</v>
      </c>
      <c r="I554" s="10">
        <f t="shared" si="275"/>
        <v>2909.8999999999996</v>
      </c>
      <c r="J554" s="10">
        <f t="shared" si="275"/>
        <v>0</v>
      </c>
      <c r="K554" s="10">
        <f t="shared" si="275"/>
        <v>2909.8999999999996</v>
      </c>
      <c r="L554" s="10">
        <f t="shared" si="275"/>
        <v>0</v>
      </c>
      <c r="M554" s="10">
        <f t="shared" si="275"/>
        <v>2909.8999999999996</v>
      </c>
      <c r="N554" s="10">
        <f t="shared" si="275"/>
        <v>0</v>
      </c>
      <c r="O554" s="10">
        <f t="shared" si="275"/>
        <v>2909.8999999999996</v>
      </c>
      <c r="P554" s="10">
        <f t="shared" si="275"/>
        <v>0</v>
      </c>
      <c r="Q554" s="10">
        <f t="shared" si="275"/>
        <v>2909.8999999999996</v>
      </c>
      <c r="R554" s="10">
        <f t="shared" si="275"/>
        <v>0</v>
      </c>
    </row>
    <row r="555" spans="1:18" ht="18.75">
      <c r="A555" s="47" t="s">
        <v>397</v>
      </c>
      <c r="B555" s="30">
        <v>546</v>
      </c>
      <c r="C555" s="15" t="s">
        <v>133</v>
      </c>
      <c r="D555" s="15" t="s">
        <v>121</v>
      </c>
      <c r="E555" s="15" t="s">
        <v>401</v>
      </c>
      <c r="F555" s="15"/>
      <c r="G555" s="10">
        <f>G556</f>
        <v>1729.6</v>
      </c>
      <c r="H555" s="10">
        <f aca="true" t="shared" si="276" ref="H555:R555">H556</f>
        <v>0</v>
      </c>
      <c r="I555" s="10">
        <f t="shared" si="276"/>
        <v>1729.6</v>
      </c>
      <c r="J555" s="10">
        <f t="shared" si="276"/>
        <v>0</v>
      </c>
      <c r="K555" s="10">
        <f t="shared" si="276"/>
        <v>1729.6</v>
      </c>
      <c r="L555" s="10">
        <f t="shared" si="276"/>
        <v>0</v>
      </c>
      <c r="M555" s="10">
        <f t="shared" si="276"/>
        <v>1729.6</v>
      </c>
      <c r="N555" s="10">
        <f t="shared" si="276"/>
        <v>0</v>
      </c>
      <c r="O555" s="10">
        <f t="shared" si="276"/>
        <v>1729.6</v>
      </c>
      <c r="P555" s="10">
        <f t="shared" si="276"/>
        <v>0</v>
      </c>
      <c r="Q555" s="10">
        <f t="shared" si="276"/>
        <v>1729.6</v>
      </c>
      <c r="R555" s="10">
        <f t="shared" si="276"/>
        <v>0</v>
      </c>
    </row>
    <row r="556" spans="1:18" ht="18.75">
      <c r="A556" s="47" t="s">
        <v>179</v>
      </c>
      <c r="B556" s="30">
        <v>546</v>
      </c>
      <c r="C556" s="15" t="s">
        <v>133</v>
      </c>
      <c r="D556" s="15" t="s">
        <v>121</v>
      </c>
      <c r="E556" s="15" t="s">
        <v>401</v>
      </c>
      <c r="F556" s="15" t="s">
        <v>152</v>
      </c>
      <c r="G556" s="10">
        <f>H556+I556+J556</f>
        <v>1729.6</v>
      </c>
      <c r="H556" s="10"/>
      <c r="I556" s="10">
        <v>1729.6</v>
      </c>
      <c r="J556" s="10"/>
      <c r="K556" s="10">
        <f>L556+M556+N556</f>
        <v>1729.6</v>
      </c>
      <c r="L556" s="10"/>
      <c r="M556" s="10">
        <v>1729.6</v>
      </c>
      <c r="N556" s="10"/>
      <c r="O556" s="10">
        <f>P556+Q556+R556</f>
        <v>1729.6</v>
      </c>
      <c r="P556" s="18"/>
      <c r="Q556" s="18">
        <v>1729.6</v>
      </c>
      <c r="R556" s="18"/>
    </row>
    <row r="557" spans="1:18" ht="56.25">
      <c r="A557" s="47" t="s">
        <v>460</v>
      </c>
      <c r="B557" s="30">
        <v>546</v>
      </c>
      <c r="C557" s="15" t="s">
        <v>133</v>
      </c>
      <c r="D557" s="15" t="s">
        <v>121</v>
      </c>
      <c r="E557" s="15" t="s">
        <v>469</v>
      </c>
      <c r="F557" s="15"/>
      <c r="G557" s="10">
        <f>G558</f>
        <v>1180.3</v>
      </c>
      <c r="H557" s="10">
        <f aca="true" t="shared" si="277" ref="H557:R557">H558</f>
        <v>0</v>
      </c>
      <c r="I557" s="10">
        <f t="shared" si="277"/>
        <v>1180.3</v>
      </c>
      <c r="J557" s="10">
        <f t="shared" si="277"/>
        <v>0</v>
      </c>
      <c r="K557" s="10">
        <f t="shared" si="277"/>
        <v>1180.3</v>
      </c>
      <c r="L557" s="10">
        <f t="shared" si="277"/>
        <v>0</v>
      </c>
      <c r="M557" s="10">
        <f t="shared" si="277"/>
        <v>1180.3</v>
      </c>
      <c r="N557" s="10">
        <f t="shared" si="277"/>
        <v>0</v>
      </c>
      <c r="O557" s="10">
        <f t="shared" si="277"/>
        <v>1180.3</v>
      </c>
      <c r="P557" s="10">
        <f t="shared" si="277"/>
        <v>0</v>
      </c>
      <c r="Q557" s="10">
        <f t="shared" si="277"/>
        <v>1180.3</v>
      </c>
      <c r="R557" s="10">
        <f t="shared" si="277"/>
        <v>0</v>
      </c>
    </row>
    <row r="558" spans="1:18" ht="18.75">
      <c r="A558" s="47" t="s">
        <v>179</v>
      </c>
      <c r="B558" s="30">
        <v>546</v>
      </c>
      <c r="C558" s="15" t="s">
        <v>133</v>
      </c>
      <c r="D558" s="15" t="s">
        <v>121</v>
      </c>
      <c r="E558" s="15" t="s">
        <v>469</v>
      </c>
      <c r="F558" s="15" t="s">
        <v>152</v>
      </c>
      <c r="G558" s="10">
        <f>H558+I558+J558</f>
        <v>1180.3</v>
      </c>
      <c r="H558" s="10"/>
      <c r="I558" s="10">
        <v>1180.3</v>
      </c>
      <c r="J558" s="10"/>
      <c r="K558" s="10">
        <f>L558+M558+N558</f>
        <v>1180.3</v>
      </c>
      <c r="L558" s="10"/>
      <c r="M558" s="10">
        <v>1180.3</v>
      </c>
      <c r="N558" s="10"/>
      <c r="O558" s="10">
        <f>P558+Q558+R558</f>
        <v>1180.3</v>
      </c>
      <c r="P558" s="18"/>
      <c r="Q558" s="18">
        <v>1180.3</v>
      </c>
      <c r="R558" s="18"/>
    </row>
    <row r="559" spans="1:18" ht="18.75">
      <c r="A559" s="47" t="s">
        <v>151</v>
      </c>
      <c r="B559" s="30">
        <v>546</v>
      </c>
      <c r="C559" s="15" t="s">
        <v>125</v>
      </c>
      <c r="D559" s="15" t="s">
        <v>405</v>
      </c>
      <c r="E559" s="15"/>
      <c r="F559" s="15"/>
      <c r="G559" s="10">
        <f>G560+G566</f>
        <v>953.5</v>
      </c>
      <c r="H559" s="10">
        <f aca="true" t="shared" si="278" ref="H559:R559">H560+H566</f>
        <v>551.5</v>
      </c>
      <c r="I559" s="10">
        <f t="shared" si="278"/>
        <v>402</v>
      </c>
      <c r="J559" s="10">
        <f t="shared" si="278"/>
        <v>0</v>
      </c>
      <c r="K559" s="10">
        <f t="shared" si="278"/>
        <v>953.5</v>
      </c>
      <c r="L559" s="10">
        <f t="shared" si="278"/>
        <v>551.5</v>
      </c>
      <c r="M559" s="10">
        <f t="shared" si="278"/>
        <v>402</v>
      </c>
      <c r="N559" s="10">
        <f t="shared" si="278"/>
        <v>0</v>
      </c>
      <c r="O559" s="10">
        <f t="shared" si="278"/>
        <v>953.5</v>
      </c>
      <c r="P559" s="10">
        <f t="shared" si="278"/>
        <v>551.5</v>
      </c>
      <c r="Q559" s="10">
        <f t="shared" si="278"/>
        <v>402</v>
      </c>
      <c r="R559" s="10">
        <f t="shared" si="278"/>
        <v>0</v>
      </c>
    </row>
    <row r="560" spans="1:18" ht="18.75">
      <c r="A560" s="47" t="s">
        <v>187</v>
      </c>
      <c r="B560" s="30">
        <v>546</v>
      </c>
      <c r="C560" s="15" t="s">
        <v>125</v>
      </c>
      <c r="D560" s="15" t="s">
        <v>129</v>
      </c>
      <c r="E560" s="15"/>
      <c r="F560" s="15"/>
      <c r="G560" s="10">
        <f>G561</f>
        <v>551.5</v>
      </c>
      <c r="H560" s="10">
        <f aca="true" t="shared" si="279" ref="H560:R560">H561</f>
        <v>551.5</v>
      </c>
      <c r="I560" s="10">
        <f t="shared" si="279"/>
        <v>0</v>
      </c>
      <c r="J560" s="10">
        <f t="shared" si="279"/>
        <v>0</v>
      </c>
      <c r="K560" s="10">
        <f t="shared" si="279"/>
        <v>551.5</v>
      </c>
      <c r="L560" s="10">
        <f t="shared" si="279"/>
        <v>551.5</v>
      </c>
      <c r="M560" s="10">
        <f t="shared" si="279"/>
        <v>0</v>
      </c>
      <c r="N560" s="10">
        <f t="shared" si="279"/>
        <v>0</v>
      </c>
      <c r="O560" s="10">
        <f t="shared" si="279"/>
        <v>551.5</v>
      </c>
      <c r="P560" s="10">
        <f t="shared" si="279"/>
        <v>551.5</v>
      </c>
      <c r="Q560" s="10">
        <f t="shared" si="279"/>
        <v>0</v>
      </c>
      <c r="R560" s="10">
        <f t="shared" si="279"/>
        <v>0</v>
      </c>
    </row>
    <row r="561" spans="1:18" ht="56.25">
      <c r="A561" s="47" t="s">
        <v>474</v>
      </c>
      <c r="B561" s="30">
        <v>546</v>
      </c>
      <c r="C561" s="15" t="s">
        <v>125</v>
      </c>
      <c r="D561" s="15" t="s">
        <v>129</v>
      </c>
      <c r="E561" s="15" t="s">
        <v>254</v>
      </c>
      <c r="F561" s="15"/>
      <c r="G561" s="10">
        <f>G562</f>
        <v>551.5</v>
      </c>
      <c r="H561" s="10">
        <f aca="true" t="shared" si="280" ref="H561:I564">H562</f>
        <v>551.5</v>
      </c>
      <c r="I561" s="10">
        <f t="shared" si="280"/>
        <v>0</v>
      </c>
      <c r="J561" s="10">
        <f aca="true" t="shared" si="281" ref="J561:Q564">J562</f>
        <v>0</v>
      </c>
      <c r="K561" s="10">
        <f t="shared" si="281"/>
        <v>551.5</v>
      </c>
      <c r="L561" s="10">
        <f t="shared" si="281"/>
        <v>551.5</v>
      </c>
      <c r="M561" s="10">
        <f t="shared" si="281"/>
        <v>0</v>
      </c>
      <c r="N561" s="10">
        <f t="shared" si="281"/>
        <v>0</v>
      </c>
      <c r="O561" s="10">
        <f t="shared" si="281"/>
        <v>551.5</v>
      </c>
      <c r="P561" s="10">
        <f t="shared" si="281"/>
        <v>551.5</v>
      </c>
      <c r="Q561" s="10">
        <f t="shared" si="281"/>
        <v>0</v>
      </c>
      <c r="R561" s="10">
        <f>R562</f>
        <v>0</v>
      </c>
    </row>
    <row r="562" spans="1:18" ht="55.5" customHeight="1">
      <c r="A562" s="47" t="s">
        <v>477</v>
      </c>
      <c r="B562" s="30">
        <v>546</v>
      </c>
      <c r="C562" s="15" t="s">
        <v>125</v>
      </c>
      <c r="D562" s="15" t="s">
        <v>129</v>
      </c>
      <c r="E562" s="15" t="s">
        <v>12</v>
      </c>
      <c r="F562" s="15"/>
      <c r="G562" s="10">
        <f>G563</f>
        <v>551.5</v>
      </c>
      <c r="H562" s="10">
        <f t="shared" si="280"/>
        <v>551.5</v>
      </c>
      <c r="I562" s="10">
        <f t="shared" si="280"/>
        <v>0</v>
      </c>
      <c r="J562" s="10">
        <f t="shared" si="281"/>
        <v>0</v>
      </c>
      <c r="K562" s="10">
        <f t="shared" si="281"/>
        <v>551.5</v>
      </c>
      <c r="L562" s="10">
        <f t="shared" si="281"/>
        <v>551.5</v>
      </c>
      <c r="M562" s="10">
        <f t="shared" si="281"/>
        <v>0</v>
      </c>
      <c r="N562" s="10">
        <f t="shared" si="281"/>
        <v>0</v>
      </c>
      <c r="O562" s="10">
        <f t="shared" si="281"/>
        <v>551.5</v>
      </c>
      <c r="P562" s="10">
        <f t="shared" si="281"/>
        <v>551.5</v>
      </c>
      <c r="Q562" s="10">
        <f t="shared" si="281"/>
        <v>0</v>
      </c>
      <c r="R562" s="10">
        <f>R563</f>
        <v>0</v>
      </c>
    </row>
    <row r="563" spans="1:18" ht="37.5">
      <c r="A563" s="47" t="s">
        <v>384</v>
      </c>
      <c r="B563" s="30">
        <v>546</v>
      </c>
      <c r="C563" s="15" t="s">
        <v>125</v>
      </c>
      <c r="D563" s="15" t="s">
        <v>129</v>
      </c>
      <c r="E563" s="15" t="s">
        <v>385</v>
      </c>
      <c r="F563" s="15"/>
      <c r="G563" s="10">
        <f>G564</f>
        <v>551.5</v>
      </c>
      <c r="H563" s="10">
        <f t="shared" si="280"/>
        <v>551.5</v>
      </c>
      <c r="I563" s="10">
        <f t="shared" si="280"/>
        <v>0</v>
      </c>
      <c r="J563" s="10">
        <f t="shared" si="281"/>
        <v>0</v>
      </c>
      <c r="K563" s="10">
        <f t="shared" si="281"/>
        <v>551.5</v>
      </c>
      <c r="L563" s="10">
        <f t="shared" si="281"/>
        <v>551.5</v>
      </c>
      <c r="M563" s="10">
        <f t="shared" si="281"/>
        <v>0</v>
      </c>
      <c r="N563" s="10">
        <f t="shared" si="281"/>
        <v>0</v>
      </c>
      <c r="O563" s="10">
        <f t="shared" si="281"/>
        <v>551.5</v>
      </c>
      <c r="P563" s="10">
        <f t="shared" si="281"/>
        <v>551.5</v>
      </c>
      <c r="Q563" s="10">
        <f t="shared" si="281"/>
        <v>0</v>
      </c>
      <c r="R563" s="10">
        <f>R564</f>
        <v>0</v>
      </c>
    </row>
    <row r="564" spans="1:18" ht="98.25" customHeight="1">
      <c r="A564" s="54" t="s">
        <v>426</v>
      </c>
      <c r="B564" s="30">
        <v>546</v>
      </c>
      <c r="C564" s="15" t="s">
        <v>125</v>
      </c>
      <c r="D564" s="15" t="s">
        <v>129</v>
      </c>
      <c r="E564" s="15" t="s">
        <v>386</v>
      </c>
      <c r="F564" s="15"/>
      <c r="G564" s="10">
        <f>G565</f>
        <v>551.5</v>
      </c>
      <c r="H564" s="10">
        <f t="shared" si="280"/>
        <v>551.5</v>
      </c>
      <c r="I564" s="10">
        <f t="shared" si="280"/>
        <v>0</v>
      </c>
      <c r="J564" s="10">
        <f t="shared" si="281"/>
        <v>0</v>
      </c>
      <c r="K564" s="10">
        <f t="shared" si="281"/>
        <v>551.5</v>
      </c>
      <c r="L564" s="10">
        <f t="shared" si="281"/>
        <v>551.5</v>
      </c>
      <c r="M564" s="10">
        <f t="shared" si="281"/>
        <v>0</v>
      </c>
      <c r="N564" s="10">
        <f t="shared" si="281"/>
        <v>0</v>
      </c>
      <c r="O564" s="10">
        <f t="shared" si="281"/>
        <v>551.5</v>
      </c>
      <c r="P564" s="10">
        <f t="shared" si="281"/>
        <v>551.5</v>
      </c>
      <c r="Q564" s="10">
        <f t="shared" si="281"/>
        <v>0</v>
      </c>
      <c r="R564" s="10">
        <f>R565</f>
        <v>0</v>
      </c>
    </row>
    <row r="565" spans="1:18" ht="37.5">
      <c r="A565" s="47" t="s">
        <v>92</v>
      </c>
      <c r="B565" s="30">
        <v>546</v>
      </c>
      <c r="C565" s="15" t="s">
        <v>125</v>
      </c>
      <c r="D565" s="15" t="s">
        <v>129</v>
      </c>
      <c r="E565" s="15" t="s">
        <v>386</v>
      </c>
      <c r="F565" s="15" t="s">
        <v>177</v>
      </c>
      <c r="G565" s="10">
        <f>H565+I564+J565</f>
        <v>551.5</v>
      </c>
      <c r="H565" s="10">
        <v>551.5</v>
      </c>
      <c r="I565" s="10"/>
      <c r="J565" s="10"/>
      <c r="K565" s="10">
        <f>L565+M565+N565</f>
        <v>551.5</v>
      </c>
      <c r="L565" s="10">
        <v>551.5</v>
      </c>
      <c r="M565" s="10"/>
      <c r="N565" s="10"/>
      <c r="O565" s="10">
        <f>P565+Q565+R565</f>
        <v>551.5</v>
      </c>
      <c r="P565" s="18">
        <v>551.5</v>
      </c>
      <c r="Q565" s="18"/>
      <c r="R565" s="18"/>
    </row>
    <row r="566" spans="1:18" ht="18.75">
      <c r="A566" s="47" t="s">
        <v>230</v>
      </c>
      <c r="B566" s="30">
        <v>546</v>
      </c>
      <c r="C566" s="15" t="s">
        <v>125</v>
      </c>
      <c r="D566" s="15" t="s">
        <v>125</v>
      </c>
      <c r="E566" s="15"/>
      <c r="F566" s="15"/>
      <c r="G566" s="10">
        <f>G567</f>
        <v>402</v>
      </c>
      <c r="H566" s="10">
        <f aca="true" t="shared" si="282" ref="H566:R566">H567</f>
        <v>0</v>
      </c>
      <c r="I566" s="10">
        <f t="shared" si="282"/>
        <v>402</v>
      </c>
      <c r="J566" s="10">
        <f t="shared" si="282"/>
        <v>0</v>
      </c>
      <c r="K566" s="10">
        <f t="shared" si="282"/>
        <v>402</v>
      </c>
      <c r="L566" s="10">
        <f t="shared" si="282"/>
        <v>0</v>
      </c>
      <c r="M566" s="10">
        <f t="shared" si="282"/>
        <v>402</v>
      </c>
      <c r="N566" s="10">
        <f t="shared" si="282"/>
        <v>0</v>
      </c>
      <c r="O566" s="10">
        <f t="shared" si="282"/>
        <v>402</v>
      </c>
      <c r="P566" s="10">
        <f t="shared" si="282"/>
        <v>0</v>
      </c>
      <c r="Q566" s="10">
        <f t="shared" si="282"/>
        <v>402</v>
      </c>
      <c r="R566" s="10">
        <f t="shared" si="282"/>
        <v>0</v>
      </c>
    </row>
    <row r="567" spans="1:18" ht="41.25" customHeight="1">
      <c r="A567" s="47" t="s">
        <v>515</v>
      </c>
      <c r="B567" s="30">
        <v>546</v>
      </c>
      <c r="C567" s="15" t="s">
        <v>125</v>
      </c>
      <c r="D567" s="15" t="s">
        <v>125</v>
      </c>
      <c r="E567" s="15" t="s">
        <v>277</v>
      </c>
      <c r="F567" s="15"/>
      <c r="G567" s="10">
        <f>G568</f>
        <v>402</v>
      </c>
      <c r="H567" s="10">
        <f aca="true" t="shared" si="283" ref="H567:R568">H568</f>
        <v>0</v>
      </c>
      <c r="I567" s="10">
        <f t="shared" si="283"/>
        <v>402</v>
      </c>
      <c r="J567" s="10">
        <f t="shared" si="283"/>
        <v>0</v>
      </c>
      <c r="K567" s="10">
        <f t="shared" si="283"/>
        <v>402</v>
      </c>
      <c r="L567" s="10">
        <f t="shared" si="283"/>
        <v>0</v>
      </c>
      <c r="M567" s="10">
        <f t="shared" si="283"/>
        <v>402</v>
      </c>
      <c r="N567" s="10">
        <f t="shared" si="283"/>
        <v>0</v>
      </c>
      <c r="O567" s="10">
        <f t="shared" si="283"/>
        <v>402</v>
      </c>
      <c r="P567" s="10">
        <f t="shared" si="283"/>
        <v>0</v>
      </c>
      <c r="Q567" s="10">
        <f t="shared" si="283"/>
        <v>402</v>
      </c>
      <c r="R567" s="10">
        <f t="shared" si="283"/>
        <v>0</v>
      </c>
    </row>
    <row r="568" spans="1:18" ht="37.5">
      <c r="A568" s="47" t="s">
        <v>576</v>
      </c>
      <c r="B568" s="30">
        <v>546</v>
      </c>
      <c r="C568" s="15" t="s">
        <v>125</v>
      </c>
      <c r="D568" s="15" t="s">
        <v>125</v>
      </c>
      <c r="E568" s="15" t="s">
        <v>311</v>
      </c>
      <c r="F568" s="15"/>
      <c r="G568" s="10">
        <f>G569</f>
        <v>402</v>
      </c>
      <c r="H568" s="10">
        <f t="shared" si="283"/>
        <v>0</v>
      </c>
      <c r="I568" s="10">
        <f t="shared" si="283"/>
        <v>402</v>
      </c>
      <c r="J568" s="10">
        <f t="shared" si="283"/>
        <v>0</v>
      </c>
      <c r="K568" s="10">
        <f t="shared" si="283"/>
        <v>402</v>
      </c>
      <c r="L568" s="10">
        <f t="shared" si="283"/>
        <v>0</v>
      </c>
      <c r="M568" s="10">
        <f t="shared" si="283"/>
        <v>402</v>
      </c>
      <c r="N568" s="10">
        <f t="shared" si="283"/>
        <v>0</v>
      </c>
      <c r="O568" s="10">
        <f t="shared" si="283"/>
        <v>402</v>
      </c>
      <c r="P568" s="10">
        <f t="shared" si="283"/>
        <v>0</v>
      </c>
      <c r="Q568" s="10">
        <f t="shared" si="283"/>
        <v>402</v>
      </c>
      <c r="R568" s="10">
        <f t="shared" si="283"/>
        <v>0</v>
      </c>
    </row>
    <row r="569" spans="1:18" ht="18.75">
      <c r="A569" s="47" t="s">
        <v>229</v>
      </c>
      <c r="B569" s="30">
        <v>546</v>
      </c>
      <c r="C569" s="15" t="s">
        <v>125</v>
      </c>
      <c r="D569" s="15" t="s">
        <v>125</v>
      </c>
      <c r="E569" s="30" t="s">
        <v>312</v>
      </c>
      <c r="F569" s="15"/>
      <c r="G569" s="10">
        <f>G570+G571+G572+G573</f>
        <v>402</v>
      </c>
      <c r="H569" s="10">
        <f aca="true" t="shared" si="284" ref="H569:R569">H570+H571+H572+H573</f>
        <v>0</v>
      </c>
      <c r="I569" s="10">
        <f t="shared" si="284"/>
        <v>402</v>
      </c>
      <c r="J569" s="10">
        <f t="shared" si="284"/>
        <v>0</v>
      </c>
      <c r="K569" s="10">
        <f t="shared" si="284"/>
        <v>402</v>
      </c>
      <c r="L569" s="10">
        <f t="shared" si="284"/>
        <v>0</v>
      </c>
      <c r="M569" s="10">
        <f t="shared" si="284"/>
        <v>402</v>
      </c>
      <c r="N569" s="10">
        <f t="shared" si="284"/>
        <v>0</v>
      </c>
      <c r="O569" s="10">
        <f t="shared" si="284"/>
        <v>402</v>
      </c>
      <c r="P569" s="10">
        <f t="shared" si="284"/>
        <v>0</v>
      </c>
      <c r="Q569" s="10">
        <f t="shared" si="284"/>
        <v>402</v>
      </c>
      <c r="R569" s="10">
        <f t="shared" si="284"/>
        <v>0</v>
      </c>
    </row>
    <row r="570" spans="1:18" ht="37.5">
      <c r="A570" s="47" t="s">
        <v>92</v>
      </c>
      <c r="B570" s="30">
        <v>546</v>
      </c>
      <c r="C570" s="15" t="s">
        <v>125</v>
      </c>
      <c r="D570" s="15" t="s">
        <v>125</v>
      </c>
      <c r="E570" s="30" t="s">
        <v>312</v>
      </c>
      <c r="F570" s="15" t="s">
        <v>177</v>
      </c>
      <c r="G570" s="10">
        <f>H570+I570+J570</f>
        <v>120</v>
      </c>
      <c r="H570" s="10"/>
      <c r="I570" s="10">
        <v>120</v>
      </c>
      <c r="J570" s="10"/>
      <c r="K570" s="10">
        <f>L570+M570+N570</f>
        <v>120</v>
      </c>
      <c r="L570" s="10"/>
      <c r="M570" s="10">
        <v>120</v>
      </c>
      <c r="N570" s="10"/>
      <c r="O570" s="10">
        <f>P570+Q570+R570</f>
        <v>120</v>
      </c>
      <c r="P570" s="100"/>
      <c r="Q570" s="100">
        <v>120</v>
      </c>
      <c r="R570" s="100"/>
    </row>
    <row r="571" spans="1:18" ht="37.5">
      <c r="A571" s="47" t="s">
        <v>221</v>
      </c>
      <c r="B571" s="30">
        <v>546</v>
      </c>
      <c r="C571" s="15" t="s">
        <v>125</v>
      </c>
      <c r="D571" s="15" t="s">
        <v>125</v>
      </c>
      <c r="E571" s="30" t="s">
        <v>312</v>
      </c>
      <c r="F571" s="15" t="s">
        <v>220</v>
      </c>
      <c r="G571" s="10">
        <f>H571+I571+J571</f>
        <v>144</v>
      </c>
      <c r="H571" s="10"/>
      <c r="I571" s="10">
        <v>144</v>
      </c>
      <c r="J571" s="10"/>
      <c r="K571" s="10">
        <f>L571+M571+N571</f>
        <v>144</v>
      </c>
      <c r="L571" s="10"/>
      <c r="M571" s="10">
        <v>144</v>
      </c>
      <c r="N571" s="10"/>
      <c r="O571" s="10">
        <f>P571+Q571+R571</f>
        <v>144</v>
      </c>
      <c r="P571" s="100"/>
      <c r="Q571" s="100">
        <v>144</v>
      </c>
      <c r="R571" s="100"/>
    </row>
    <row r="572" spans="1:18" ht="18.75">
      <c r="A572" s="47" t="s">
        <v>315</v>
      </c>
      <c r="B572" s="30">
        <v>546</v>
      </c>
      <c r="C572" s="15" t="s">
        <v>125</v>
      </c>
      <c r="D572" s="15" t="s">
        <v>125</v>
      </c>
      <c r="E572" s="30" t="s">
        <v>312</v>
      </c>
      <c r="F572" s="15" t="s">
        <v>314</v>
      </c>
      <c r="G572" s="10">
        <f>H572+I572+J572</f>
        <v>108</v>
      </c>
      <c r="H572" s="10"/>
      <c r="I572" s="10">
        <v>108</v>
      </c>
      <c r="J572" s="10"/>
      <c r="K572" s="10">
        <f>L572+M572+N572</f>
        <v>108</v>
      </c>
      <c r="L572" s="10"/>
      <c r="M572" s="10">
        <v>108</v>
      </c>
      <c r="N572" s="10"/>
      <c r="O572" s="10">
        <f>P572+Q572+R572</f>
        <v>108</v>
      </c>
      <c r="P572" s="100"/>
      <c r="Q572" s="100">
        <v>108</v>
      </c>
      <c r="R572" s="100"/>
    </row>
    <row r="573" spans="1:18" ht="18.75">
      <c r="A573" s="47" t="s">
        <v>185</v>
      </c>
      <c r="B573" s="30">
        <v>546</v>
      </c>
      <c r="C573" s="15" t="s">
        <v>125</v>
      </c>
      <c r="D573" s="15" t="s">
        <v>125</v>
      </c>
      <c r="E573" s="30" t="s">
        <v>312</v>
      </c>
      <c r="F573" s="15" t="s">
        <v>181</v>
      </c>
      <c r="G573" s="10">
        <f>H573+I573+J573</f>
        <v>30</v>
      </c>
      <c r="H573" s="10"/>
      <c r="I573" s="10">
        <v>30</v>
      </c>
      <c r="J573" s="10"/>
      <c r="K573" s="10">
        <f>L573+M573+N573</f>
        <v>30</v>
      </c>
      <c r="L573" s="10"/>
      <c r="M573" s="10">
        <v>30</v>
      </c>
      <c r="N573" s="10"/>
      <c r="O573" s="10">
        <f>P573+Q573+R573</f>
        <v>30</v>
      </c>
      <c r="P573" s="100"/>
      <c r="Q573" s="100">
        <v>30</v>
      </c>
      <c r="R573" s="100"/>
    </row>
    <row r="574" spans="1:18" ht="18.75">
      <c r="A574" s="47" t="s">
        <v>137</v>
      </c>
      <c r="B574" s="30">
        <v>546</v>
      </c>
      <c r="C574" s="15" t="s">
        <v>126</v>
      </c>
      <c r="D574" s="15" t="s">
        <v>405</v>
      </c>
      <c r="E574" s="15"/>
      <c r="F574" s="15"/>
      <c r="G574" s="10">
        <f aca="true" t="shared" si="285" ref="G574:R574">G575+G582+G603</f>
        <v>24358.9</v>
      </c>
      <c r="H574" s="10">
        <f t="shared" si="285"/>
        <v>21137.1</v>
      </c>
      <c r="I574" s="10">
        <f t="shared" si="285"/>
        <v>3221.8</v>
      </c>
      <c r="J574" s="10">
        <f t="shared" si="285"/>
        <v>0</v>
      </c>
      <c r="K574" s="10">
        <f t="shared" si="285"/>
        <v>21966.4</v>
      </c>
      <c r="L574" s="10">
        <f t="shared" si="285"/>
        <v>18869.7</v>
      </c>
      <c r="M574" s="10">
        <f t="shared" si="285"/>
        <v>3096.7</v>
      </c>
      <c r="N574" s="10">
        <f t="shared" si="285"/>
        <v>0</v>
      </c>
      <c r="O574" s="10">
        <f t="shared" si="285"/>
        <v>21897.300000000003</v>
      </c>
      <c r="P574" s="10">
        <f t="shared" si="285"/>
        <v>18821.9</v>
      </c>
      <c r="Q574" s="10">
        <f t="shared" si="285"/>
        <v>3075.4</v>
      </c>
      <c r="R574" s="10">
        <f t="shared" si="285"/>
        <v>0</v>
      </c>
    </row>
    <row r="575" spans="1:18" ht="18.75">
      <c r="A575" s="47" t="s">
        <v>141</v>
      </c>
      <c r="B575" s="30">
        <v>546</v>
      </c>
      <c r="C575" s="15" t="s">
        <v>126</v>
      </c>
      <c r="D575" s="15" t="s">
        <v>120</v>
      </c>
      <c r="E575" s="15"/>
      <c r="F575" s="15"/>
      <c r="G575" s="10">
        <f>G576</f>
        <v>1680.4</v>
      </c>
      <c r="H575" s="10">
        <f aca="true" t="shared" si="286" ref="H575:R575">H576</f>
        <v>0</v>
      </c>
      <c r="I575" s="10">
        <f t="shared" si="286"/>
        <v>1680.4</v>
      </c>
      <c r="J575" s="10">
        <f t="shared" si="286"/>
        <v>0</v>
      </c>
      <c r="K575" s="10">
        <f t="shared" si="286"/>
        <v>1680.4</v>
      </c>
      <c r="L575" s="10">
        <f t="shared" si="286"/>
        <v>0</v>
      </c>
      <c r="M575" s="10">
        <f t="shared" si="286"/>
        <v>1680.4</v>
      </c>
      <c r="N575" s="10">
        <f t="shared" si="286"/>
        <v>0</v>
      </c>
      <c r="O575" s="10">
        <f t="shared" si="286"/>
        <v>1680.4</v>
      </c>
      <c r="P575" s="10">
        <f t="shared" si="286"/>
        <v>0</v>
      </c>
      <c r="Q575" s="10">
        <f t="shared" si="286"/>
        <v>1680.4</v>
      </c>
      <c r="R575" s="10">
        <f t="shared" si="286"/>
        <v>0</v>
      </c>
    </row>
    <row r="576" spans="1:18" ht="37.5">
      <c r="A576" s="47" t="s">
        <v>531</v>
      </c>
      <c r="B576" s="30">
        <v>546</v>
      </c>
      <c r="C576" s="15" t="s">
        <v>126</v>
      </c>
      <c r="D576" s="15" t="s">
        <v>120</v>
      </c>
      <c r="E576" s="15" t="s">
        <v>9</v>
      </c>
      <c r="F576" s="15"/>
      <c r="G576" s="10">
        <f aca="true" t="shared" si="287" ref="G576:H578">G577</f>
        <v>1680.4</v>
      </c>
      <c r="H576" s="10">
        <f t="shared" si="287"/>
        <v>0</v>
      </c>
      <c r="I576" s="10">
        <f aca="true" t="shared" si="288" ref="I576:R578">I577</f>
        <v>1680.4</v>
      </c>
      <c r="J576" s="10">
        <f t="shared" si="288"/>
        <v>0</v>
      </c>
      <c r="K576" s="10">
        <f t="shared" si="288"/>
        <v>1680.4</v>
      </c>
      <c r="L576" s="10">
        <f t="shared" si="288"/>
        <v>0</v>
      </c>
      <c r="M576" s="10">
        <f t="shared" si="288"/>
        <v>1680.4</v>
      </c>
      <c r="N576" s="10">
        <f t="shared" si="288"/>
        <v>0</v>
      </c>
      <c r="O576" s="10">
        <f t="shared" si="288"/>
        <v>1680.4</v>
      </c>
      <c r="P576" s="10">
        <f t="shared" si="288"/>
        <v>0</v>
      </c>
      <c r="Q576" s="10">
        <f t="shared" si="288"/>
        <v>1680.4</v>
      </c>
      <c r="R576" s="10">
        <f t="shared" si="288"/>
        <v>0</v>
      </c>
    </row>
    <row r="577" spans="1:18" ht="37.5">
      <c r="A577" s="47" t="s">
        <v>40</v>
      </c>
      <c r="B577" s="30">
        <v>546</v>
      </c>
      <c r="C577" s="15" t="s">
        <v>126</v>
      </c>
      <c r="D577" s="15" t="s">
        <v>120</v>
      </c>
      <c r="E577" s="15" t="s">
        <v>41</v>
      </c>
      <c r="F577" s="15"/>
      <c r="G577" s="10">
        <f t="shared" si="287"/>
        <v>1680.4</v>
      </c>
      <c r="H577" s="10">
        <f t="shared" si="287"/>
        <v>0</v>
      </c>
      <c r="I577" s="10">
        <f t="shared" si="288"/>
        <v>1680.4</v>
      </c>
      <c r="J577" s="10">
        <f t="shared" si="288"/>
        <v>0</v>
      </c>
      <c r="K577" s="10">
        <f t="shared" si="288"/>
        <v>1680.4</v>
      </c>
      <c r="L577" s="10">
        <f t="shared" si="288"/>
        <v>0</v>
      </c>
      <c r="M577" s="10">
        <f t="shared" si="288"/>
        <v>1680.4</v>
      </c>
      <c r="N577" s="10">
        <f t="shared" si="288"/>
        <v>0</v>
      </c>
      <c r="O577" s="10">
        <f t="shared" si="288"/>
        <v>1680.4</v>
      </c>
      <c r="P577" s="10">
        <f t="shared" si="288"/>
        <v>0</v>
      </c>
      <c r="Q577" s="10">
        <f t="shared" si="288"/>
        <v>1680.4</v>
      </c>
      <c r="R577" s="10">
        <f t="shared" si="288"/>
        <v>0</v>
      </c>
    </row>
    <row r="578" spans="1:18" ht="18.75">
      <c r="A578" s="47" t="s">
        <v>93</v>
      </c>
      <c r="B578" s="30">
        <v>546</v>
      </c>
      <c r="C578" s="15" t="s">
        <v>126</v>
      </c>
      <c r="D578" s="15" t="s">
        <v>120</v>
      </c>
      <c r="E578" s="15" t="s">
        <v>44</v>
      </c>
      <c r="F578" s="15"/>
      <c r="G578" s="10">
        <f t="shared" si="287"/>
        <v>1680.4</v>
      </c>
      <c r="H578" s="10">
        <f t="shared" si="287"/>
        <v>0</v>
      </c>
      <c r="I578" s="10">
        <f t="shared" si="288"/>
        <v>1680.4</v>
      </c>
      <c r="J578" s="10">
        <f t="shared" si="288"/>
        <v>0</v>
      </c>
      <c r="K578" s="10">
        <f t="shared" si="288"/>
        <v>1680.4</v>
      </c>
      <c r="L578" s="10">
        <f t="shared" si="288"/>
        <v>0</v>
      </c>
      <c r="M578" s="10">
        <f t="shared" si="288"/>
        <v>1680.4</v>
      </c>
      <c r="N578" s="10">
        <f t="shared" si="288"/>
        <v>0</v>
      </c>
      <c r="O578" s="10">
        <f t="shared" si="288"/>
        <v>1680.4</v>
      </c>
      <c r="P578" s="10">
        <f t="shared" si="288"/>
        <v>0</v>
      </c>
      <c r="Q578" s="10">
        <f t="shared" si="288"/>
        <v>1680.4</v>
      </c>
      <c r="R578" s="10">
        <f t="shared" si="288"/>
        <v>0</v>
      </c>
    </row>
    <row r="579" spans="1:18" ht="56.25">
      <c r="A579" s="47" t="s">
        <v>300</v>
      </c>
      <c r="B579" s="30">
        <v>546</v>
      </c>
      <c r="C579" s="15" t="s">
        <v>126</v>
      </c>
      <c r="D579" s="15" t="s">
        <v>120</v>
      </c>
      <c r="E579" s="15" t="s">
        <v>533</v>
      </c>
      <c r="F579" s="15"/>
      <c r="G579" s="10">
        <f>G581+G580</f>
        <v>1680.4</v>
      </c>
      <c r="H579" s="10">
        <f aca="true" t="shared" si="289" ref="H579:R579">H581+H580</f>
        <v>0</v>
      </c>
      <c r="I579" s="10">
        <f t="shared" si="289"/>
        <v>1680.4</v>
      </c>
      <c r="J579" s="10">
        <f t="shared" si="289"/>
        <v>0</v>
      </c>
      <c r="K579" s="10">
        <f t="shared" si="289"/>
        <v>1680.4</v>
      </c>
      <c r="L579" s="10">
        <f t="shared" si="289"/>
        <v>0</v>
      </c>
      <c r="M579" s="10">
        <f t="shared" si="289"/>
        <v>1680.4</v>
      </c>
      <c r="N579" s="10">
        <f t="shared" si="289"/>
        <v>0</v>
      </c>
      <c r="O579" s="10">
        <f t="shared" si="289"/>
        <v>1680.4</v>
      </c>
      <c r="P579" s="10">
        <f t="shared" si="289"/>
        <v>0</v>
      </c>
      <c r="Q579" s="10">
        <f t="shared" si="289"/>
        <v>1680.4</v>
      </c>
      <c r="R579" s="10">
        <f t="shared" si="289"/>
        <v>0</v>
      </c>
    </row>
    <row r="580" spans="1:18" ht="37.5">
      <c r="A580" s="47" t="s">
        <v>92</v>
      </c>
      <c r="B580" s="30">
        <v>546</v>
      </c>
      <c r="C580" s="15" t="s">
        <v>126</v>
      </c>
      <c r="D580" s="15" t="s">
        <v>120</v>
      </c>
      <c r="E580" s="15" t="s">
        <v>533</v>
      </c>
      <c r="F580" s="15" t="s">
        <v>177</v>
      </c>
      <c r="G580" s="10">
        <f>H580+I580+J580</f>
        <v>10</v>
      </c>
      <c r="H580" s="10"/>
      <c r="I580" s="10">
        <v>10</v>
      </c>
      <c r="J580" s="10"/>
      <c r="K580" s="10">
        <f>L580+M580+N580</f>
        <v>10</v>
      </c>
      <c r="L580" s="10"/>
      <c r="M580" s="10">
        <v>10</v>
      </c>
      <c r="N580" s="10"/>
      <c r="O580" s="10">
        <f>P580+Q580+R580</f>
        <v>10</v>
      </c>
      <c r="P580" s="100"/>
      <c r="Q580" s="10">
        <v>10</v>
      </c>
      <c r="R580" s="100"/>
    </row>
    <row r="581" spans="1:18" ht="18.75">
      <c r="A581" s="47" t="s">
        <v>90</v>
      </c>
      <c r="B581" s="30">
        <v>546</v>
      </c>
      <c r="C581" s="15" t="s">
        <v>126</v>
      </c>
      <c r="D581" s="15" t="s">
        <v>120</v>
      </c>
      <c r="E581" s="15" t="s">
        <v>533</v>
      </c>
      <c r="F581" s="15" t="s">
        <v>208</v>
      </c>
      <c r="G581" s="10">
        <f>H581+I581+J581</f>
        <v>1670.4</v>
      </c>
      <c r="H581" s="10"/>
      <c r="I581" s="10">
        <v>1670.4</v>
      </c>
      <c r="J581" s="10"/>
      <c r="K581" s="10">
        <f>L581+M581+N581</f>
        <v>1670.4</v>
      </c>
      <c r="L581" s="10"/>
      <c r="M581" s="10">
        <v>1670.4</v>
      </c>
      <c r="N581" s="10"/>
      <c r="O581" s="10">
        <f>P581+Q581+R581</f>
        <v>1670.4</v>
      </c>
      <c r="P581" s="100"/>
      <c r="Q581" s="10">
        <v>1670.4</v>
      </c>
      <c r="R581" s="100"/>
    </row>
    <row r="582" spans="1:18" ht="18.75">
      <c r="A582" s="47" t="s">
        <v>138</v>
      </c>
      <c r="B582" s="30">
        <v>546</v>
      </c>
      <c r="C582" s="15" t="s">
        <v>126</v>
      </c>
      <c r="D582" s="15" t="s">
        <v>123</v>
      </c>
      <c r="E582" s="15"/>
      <c r="F582" s="15"/>
      <c r="G582" s="10">
        <f>G583+G599</f>
        <v>22377</v>
      </c>
      <c r="H582" s="10">
        <f aca="true" t="shared" si="290" ref="H582:R582">H583+H599</f>
        <v>21137.1</v>
      </c>
      <c r="I582" s="10">
        <f t="shared" si="290"/>
        <v>1239.8999999999999</v>
      </c>
      <c r="J582" s="10">
        <f t="shared" si="290"/>
        <v>0</v>
      </c>
      <c r="K582" s="10">
        <f t="shared" si="290"/>
        <v>19984.5</v>
      </c>
      <c r="L582" s="10">
        <f t="shared" si="290"/>
        <v>18869.7</v>
      </c>
      <c r="M582" s="10">
        <f t="shared" si="290"/>
        <v>1114.8</v>
      </c>
      <c r="N582" s="10">
        <f t="shared" si="290"/>
        <v>0</v>
      </c>
      <c r="O582" s="10">
        <f t="shared" si="290"/>
        <v>19915.4</v>
      </c>
      <c r="P582" s="10">
        <f t="shared" si="290"/>
        <v>18821.9</v>
      </c>
      <c r="Q582" s="10">
        <f t="shared" si="290"/>
        <v>1093.5</v>
      </c>
      <c r="R582" s="10">
        <f t="shared" si="290"/>
        <v>0</v>
      </c>
    </row>
    <row r="583" spans="1:18" ht="37.5">
      <c r="A583" s="47" t="s">
        <v>531</v>
      </c>
      <c r="B583" s="30">
        <v>546</v>
      </c>
      <c r="C583" s="15" t="s">
        <v>126</v>
      </c>
      <c r="D583" s="15" t="s">
        <v>123</v>
      </c>
      <c r="E583" s="15" t="s">
        <v>9</v>
      </c>
      <c r="F583" s="15"/>
      <c r="G583" s="10">
        <f>G584</f>
        <v>20005.6</v>
      </c>
      <c r="H583" s="10">
        <f>H584</f>
        <v>18884.3</v>
      </c>
      <c r="I583" s="10">
        <f aca="true" t="shared" si="291" ref="I583:R583">I584</f>
        <v>1121.3</v>
      </c>
      <c r="J583" s="10">
        <f t="shared" si="291"/>
        <v>0</v>
      </c>
      <c r="K583" s="10">
        <f t="shared" si="291"/>
        <v>19984.5</v>
      </c>
      <c r="L583" s="10">
        <f t="shared" si="291"/>
        <v>18869.7</v>
      </c>
      <c r="M583" s="10">
        <f t="shared" si="291"/>
        <v>1114.8</v>
      </c>
      <c r="N583" s="10">
        <f t="shared" si="291"/>
        <v>0</v>
      </c>
      <c r="O583" s="10">
        <f t="shared" si="291"/>
        <v>19915.4</v>
      </c>
      <c r="P583" s="10">
        <f t="shared" si="291"/>
        <v>18821.9</v>
      </c>
      <c r="Q583" s="10">
        <f t="shared" si="291"/>
        <v>1093.5</v>
      </c>
      <c r="R583" s="10">
        <f t="shared" si="291"/>
        <v>0</v>
      </c>
    </row>
    <row r="584" spans="1:18" ht="37.5">
      <c r="A584" s="47" t="s">
        <v>40</v>
      </c>
      <c r="B584" s="30">
        <v>546</v>
      </c>
      <c r="C584" s="15" t="s">
        <v>126</v>
      </c>
      <c r="D584" s="15" t="s">
        <v>123</v>
      </c>
      <c r="E584" s="15" t="s">
        <v>41</v>
      </c>
      <c r="F584" s="15"/>
      <c r="G584" s="10">
        <f aca="true" t="shared" si="292" ref="G584:R584">G585+G589+G596</f>
        <v>20005.6</v>
      </c>
      <c r="H584" s="10">
        <f t="shared" si="292"/>
        <v>18884.3</v>
      </c>
      <c r="I584" s="10">
        <f t="shared" si="292"/>
        <v>1121.3</v>
      </c>
      <c r="J584" s="10">
        <f t="shared" si="292"/>
        <v>0</v>
      </c>
      <c r="K584" s="10">
        <f t="shared" si="292"/>
        <v>19984.5</v>
      </c>
      <c r="L584" s="10">
        <f t="shared" si="292"/>
        <v>18869.7</v>
      </c>
      <c r="M584" s="10">
        <f t="shared" si="292"/>
        <v>1114.8</v>
      </c>
      <c r="N584" s="10">
        <f t="shared" si="292"/>
        <v>0</v>
      </c>
      <c r="O584" s="10">
        <f t="shared" si="292"/>
        <v>19915.4</v>
      </c>
      <c r="P584" s="10">
        <f t="shared" si="292"/>
        <v>18821.9</v>
      </c>
      <c r="Q584" s="10">
        <f t="shared" si="292"/>
        <v>1093.5</v>
      </c>
      <c r="R584" s="10">
        <f t="shared" si="292"/>
        <v>0</v>
      </c>
    </row>
    <row r="585" spans="1:18" ht="38.25" customHeight="1">
      <c r="A585" s="47" t="s">
        <v>24</v>
      </c>
      <c r="B585" s="30">
        <v>546</v>
      </c>
      <c r="C585" s="15" t="s">
        <v>126</v>
      </c>
      <c r="D585" s="15" t="s">
        <v>123</v>
      </c>
      <c r="E585" s="15" t="s">
        <v>43</v>
      </c>
      <c r="F585" s="15"/>
      <c r="G585" s="10">
        <f>G586</f>
        <v>349.8</v>
      </c>
      <c r="H585" s="10">
        <f aca="true" t="shared" si="293" ref="H585:R585">H586</f>
        <v>0</v>
      </c>
      <c r="I585" s="10">
        <f t="shared" si="293"/>
        <v>349.8</v>
      </c>
      <c r="J585" s="10">
        <f t="shared" si="293"/>
        <v>0</v>
      </c>
      <c r="K585" s="10">
        <f t="shared" si="293"/>
        <v>349.8</v>
      </c>
      <c r="L585" s="10">
        <f t="shared" si="293"/>
        <v>0</v>
      </c>
      <c r="M585" s="10">
        <f t="shared" si="293"/>
        <v>349.8</v>
      </c>
      <c r="N585" s="10">
        <f t="shared" si="293"/>
        <v>0</v>
      </c>
      <c r="O585" s="10">
        <f t="shared" si="293"/>
        <v>349.8</v>
      </c>
      <c r="P585" s="10">
        <f t="shared" si="293"/>
        <v>0</v>
      </c>
      <c r="Q585" s="10">
        <f t="shared" si="293"/>
        <v>349.8</v>
      </c>
      <c r="R585" s="10">
        <f t="shared" si="293"/>
        <v>0</v>
      </c>
    </row>
    <row r="586" spans="1:18" ht="56.25">
      <c r="A586" s="47" t="s">
        <v>343</v>
      </c>
      <c r="B586" s="30">
        <v>546</v>
      </c>
      <c r="C586" s="15" t="s">
        <v>126</v>
      </c>
      <c r="D586" s="15" t="s">
        <v>123</v>
      </c>
      <c r="E586" s="15" t="s">
        <v>42</v>
      </c>
      <c r="F586" s="15"/>
      <c r="G586" s="10">
        <f>G587+G588</f>
        <v>349.8</v>
      </c>
      <c r="H586" s="10">
        <f aca="true" t="shared" si="294" ref="H586:R586">H587+H588</f>
        <v>0</v>
      </c>
      <c r="I586" s="10">
        <f t="shared" si="294"/>
        <v>349.8</v>
      </c>
      <c r="J586" s="10">
        <f t="shared" si="294"/>
        <v>0</v>
      </c>
      <c r="K586" s="10">
        <f t="shared" si="294"/>
        <v>349.8</v>
      </c>
      <c r="L586" s="10">
        <f t="shared" si="294"/>
        <v>0</v>
      </c>
      <c r="M586" s="10">
        <f t="shared" si="294"/>
        <v>349.8</v>
      </c>
      <c r="N586" s="10">
        <f t="shared" si="294"/>
        <v>0</v>
      </c>
      <c r="O586" s="10">
        <f t="shared" si="294"/>
        <v>349.8</v>
      </c>
      <c r="P586" s="10">
        <f t="shared" si="294"/>
        <v>0</v>
      </c>
      <c r="Q586" s="10">
        <f t="shared" si="294"/>
        <v>349.8</v>
      </c>
      <c r="R586" s="10">
        <f t="shared" si="294"/>
        <v>0</v>
      </c>
    </row>
    <row r="587" spans="1:18" ht="37.5">
      <c r="A587" s="47" t="s">
        <v>92</v>
      </c>
      <c r="B587" s="30">
        <v>546</v>
      </c>
      <c r="C587" s="30">
        <v>10</v>
      </c>
      <c r="D587" s="15" t="s">
        <v>123</v>
      </c>
      <c r="E587" s="15" t="s">
        <v>42</v>
      </c>
      <c r="F587" s="15" t="s">
        <v>177</v>
      </c>
      <c r="G587" s="10">
        <f>H587+I587+J587</f>
        <v>10</v>
      </c>
      <c r="H587" s="10"/>
      <c r="I587" s="10">
        <v>10</v>
      </c>
      <c r="J587" s="10"/>
      <c r="K587" s="10">
        <f>L587+M587+N587</f>
        <v>10</v>
      </c>
      <c r="L587" s="10"/>
      <c r="M587" s="10">
        <v>10</v>
      </c>
      <c r="N587" s="10"/>
      <c r="O587" s="10">
        <f>P587+Q587+R587</f>
        <v>10</v>
      </c>
      <c r="P587" s="10"/>
      <c r="Q587" s="10">
        <v>10</v>
      </c>
      <c r="R587" s="10"/>
    </row>
    <row r="588" spans="1:18" ht="37.5">
      <c r="A588" s="47" t="s">
        <v>221</v>
      </c>
      <c r="B588" s="30">
        <v>546</v>
      </c>
      <c r="C588" s="30">
        <v>10</v>
      </c>
      <c r="D588" s="15" t="s">
        <v>123</v>
      </c>
      <c r="E588" s="15" t="s">
        <v>42</v>
      </c>
      <c r="F588" s="15" t="s">
        <v>220</v>
      </c>
      <c r="G588" s="10">
        <f>H588+I588+J588</f>
        <v>339.8</v>
      </c>
      <c r="H588" s="10"/>
      <c r="I588" s="10">
        <v>339.8</v>
      </c>
      <c r="J588" s="10"/>
      <c r="K588" s="10">
        <f>L588+M588+N588</f>
        <v>339.8</v>
      </c>
      <c r="L588" s="10"/>
      <c r="M588" s="10">
        <v>339.8</v>
      </c>
      <c r="N588" s="10"/>
      <c r="O588" s="10">
        <f>P588+Q588+R588</f>
        <v>339.8</v>
      </c>
      <c r="P588" s="10"/>
      <c r="Q588" s="10">
        <v>339.8</v>
      </c>
      <c r="R588" s="10"/>
    </row>
    <row r="589" spans="1:18" ht="18.75">
      <c r="A589" s="47" t="s">
        <v>93</v>
      </c>
      <c r="B589" s="30">
        <v>546</v>
      </c>
      <c r="C589" s="30">
        <v>10</v>
      </c>
      <c r="D589" s="15" t="s">
        <v>123</v>
      </c>
      <c r="E589" s="15" t="s">
        <v>532</v>
      </c>
      <c r="F589" s="15"/>
      <c r="G589" s="10">
        <f aca="true" t="shared" si="295" ref="G589:R589">G590+G592+G594</f>
        <v>2230.5999999999995</v>
      </c>
      <c r="H589" s="10">
        <f t="shared" si="295"/>
        <v>1459.1</v>
      </c>
      <c r="I589" s="10">
        <f t="shared" si="295"/>
        <v>771.5</v>
      </c>
      <c r="J589" s="10">
        <f t="shared" si="295"/>
        <v>0</v>
      </c>
      <c r="K589" s="10">
        <f t="shared" si="295"/>
        <v>2209.5</v>
      </c>
      <c r="L589" s="10">
        <f t="shared" si="295"/>
        <v>1444.5</v>
      </c>
      <c r="M589" s="10">
        <f t="shared" si="295"/>
        <v>765</v>
      </c>
      <c r="N589" s="10">
        <f t="shared" si="295"/>
        <v>0</v>
      </c>
      <c r="O589" s="10">
        <f t="shared" si="295"/>
        <v>2140.4</v>
      </c>
      <c r="P589" s="10">
        <f t="shared" si="295"/>
        <v>1396.7</v>
      </c>
      <c r="Q589" s="10">
        <f t="shared" si="295"/>
        <v>743.7</v>
      </c>
      <c r="R589" s="10">
        <f t="shared" si="295"/>
        <v>0</v>
      </c>
    </row>
    <row r="590" spans="1:18" ht="37.5">
      <c r="A590" s="47" t="s">
        <v>301</v>
      </c>
      <c r="B590" s="30">
        <v>546</v>
      </c>
      <c r="C590" s="30">
        <v>10</v>
      </c>
      <c r="D590" s="15" t="s">
        <v>123</v>
      </c>
      <c r="E590" s="15" t="s">
        <v>534</v>
      </c>
      <c r="F590" s="15"/>
      <c r="G590" s="10">
        <f>G591</f>
        <v>120.2</v>
      </c>
      <c r="H590" s="10">
        <f aca="true" t="shared" si="296" ref="H590:R590">H591</f>
        <v>0</v>
      </c>
      <c r="I590" s="10">
        <f t="shared" si="296"/>
        <v>120.2</v>
      </c>
      <c r="J590" s="10">
        <f t="shared" si="296"/>
        <v>0</v>
      </c>
      <c r="K590" s="10">
        <f t="shared" si="296"/>
        <v>120.2</v>
      </c>
      <c r="L590" s="10">
        <f t="shared" si="296"/>
        <v>0</v>
      </c>
      <c r="M590" s="10">
        <f t="shared" si="296"/>
        <v>120.2</v>
      </c>
      <c r="N590" s="10">
        <f t="shared" si="296"/>
        <v>0</v>
      </c>
      <c r="O590" s="10">
        <f t="shared" si="296"/>
        <v>120.2</v>
      </c>
      <c r="P590" s="10">
        <f t="shared" si="296"/>
        <v>0</v>
      </c>
      <c r="Q590" s="10">
        <f t="shared" si="296"/>
        <v>120.2</v>
      </c>
      <c r="R590" s="10">
        <f t="shared" si="296"/>
        <v>0</v>
      </c>
    </row>
    <row r="591" spans="1:18" ht="18.75">
      <c r="A591" s="47" t="s">
        <v>90</v>
      </c>
      <c r="B591" s="30">
        <v>546</v>
      </c>
      <c r="C591" s="30">
        <v>10</v>
      </c>
      <c r="D591" s="15" t="s">
        <v>123</v>
      </c>
      <c r="E591" s="15" t="s">
        <v>535</v>
      </c>
      <c r="F591" s="15" t="s">
        <v>208</v>
      </c>
      <c r="G591" s="10">
        <f>H591+I591+J591</f>
        <v>120.2</v>
      </c>
      <c r="H591" s="10"/>
      <c r="I591" s="10">
        <v>120.2</v>
      </c>
      <c r="J591" s="10"/>
      <c r="K591" s="10">
        <f>L591+M591+N591</f>
        <v>120.2</v>
      </c>
      <c r="L591" s="10"/>
      <c r="M591" s="10">
        <v>120.2</v>
      </c>
      <c r="N591" s="10"/>
      <c r="O591" s="10">
        <f>P591+Q591+R591</f>
        <v>120.2</v>
      </c>
      <c r="P591" s="100"/>
      <c r="Q591" s="100">
        <v>120.2</v>
      </c>
      <c r="R591" s="100"/>
    </row>
    <row r="592" spans="1:18" ht="18.75">
      <c r="A592" s="47" t="s">
        <v>415</v>
      </c>
      <c r="B592" s="30">
        <v>546</v>
      </c>
      <c r="C592" s="30">
        <v>10</v>
      </c>
      <c r="D592" s="15" t="s">
        <v>123</v>
      </c>
      <c r="E592" s="15" t="s">
        <v>536</v>
      </c>
      <c r="F592" s="15"/>
      <c r="G592" s="10">
        <f>G593</f>
        <v>2110.3999999999996</v>
      </c>
      <c r="H592" s="10">
        <f aca="true" t="shared" si="297" ref="H592:R592">H593</f>
        <v>1459.1</v>
      </c>
      <c r="I592" s="10">
        <f t="shared" si="297"/>
        <v>651.3</v>
      </c>
      <c r="J592" s="10">
        <f t="shared" si="297"/>
        <v>0</v>
      </c>
      <c r="K592" s="10">
        <f t="shared" si="297"/>
        <v>2089.3</v>
      </c>
      <c r="L592" s="10">
        <f t="shared" si="297"/>
        <v>1444.5</v>
      </c>
      <c r="M592" s="10">
        <f t="shared" si="297"/>
        <v>644.8</v>
      </c>
      <c r="N592" s="10">
        <f t="shared" si="297"/>
        <v>0</v>
      </c>
      <c r="O592" s="10">
        <f t="shared" si="297"/>
        <v>2020.2</v>
      </c>
      <c r="P592" s="10">
        <f t="shared" si="297"/>
        <v>1396.7</v>
      </c>
      <c r="Q592" s="10">
        <f t="shared" si="297"/>
        <v>623.5</v>
      </c>
      <c r="R592" s="10">
        <f t="shared" si="297"/>
        <v>0</v>
      </c>
    </row>
    <row r="593" spans="1:18" ht="37.5">
      <c r="A593" s="47" t="s">
        <v>221</v>
      </c>
      <c r="B593" s="30">
        <v>546</v>
      </c>
      <c r="C593" s="30">
        <v>10</v>
      </c>
      <c r="D593" s="15" t="s">
        <v>123</v>
      </c>
      <c r="E593" s="15" t="s">
        <v>536</v>
      </c>
      <c r="F593" s="15" t="s">
        <v>220</v>
      </c>
      <c r="G593" s="10">
        <f>H593+I593+J593</f>
        <v>2110.3999999999996</v>
      </c>
      <c r="H593" s="10">
        <v>1459.1</v>
      </c>
      <c r="I593" s="10">
        <v>651.3</v>
      </c>
      <c r="J593" s="10"/>
      <c r="K593" s="10">
        <f>L593+M593+N593</f>
        <v>2089.3</v>
      </c>
      <c r="L593" s="10">
        <v>1444.5</v>
      </c>
      <c r="M593" s="10">
        <v>644.8</v>
      </c>
      <c r="N593" s="10"/>
      <c r="O593" s="10">
        <f>P593+Q593+R593</f>
        <v>2020.2</v>
      </c>
      <c r="P593" s="100">
        <v>1396.7</v>
      </c>
      <c r="Q593" s="100">
        <v>623.5</v>
      </c>
      <c r="R593" s="100"/>
    </row>
    <row r="594" spans="1:18" ht="56.25">
      <c r="A594" s="47" t="s">
        <v>629</v>
      </c>
      <c r="B594" s="30">
        <v>546</v>
      </c>
      <c r="C594" s="30">
        <v>10</v>
      </c>
      <c r="D594" s="15" t="s">
        <v>123</v>
      </c>
      <c r="E594" s="15" t="s">
        <v>630</v>
      </c>
      <c r="F594" s="15"/>
      <c r="G594" s="10">
        <f>G595</f>
        <v>0</v>
      </c>
      <c r="H594" s="10">
        <f aca="true" t="shared" si="298" ref="H594:R594">H595</f>
        <v>0</v>
      </c>
      <c r="I594" s="10">
        <f t="shared" si="298"/>
        <v>0</v>
      </c>
      <c r="J594" s="10">
        <f t="shared" si="298"/>
        <v>0</v>
      </c>
      <c r="K594" s="10">
        <f t="shared" si="298"/>
        <v>0</v>
      </c>
      <c r="L594" s="10">
        <f t="shared" si="298"/>
        <v>0</v>
      </c>
      <c r="M594" s="10">
        <f t="shared" si="298"/>
        <v>0</v>
      </c>
      <c r="N594" s="10">
        <f t="shared" si="298"/>
        <v>0</v>
      </c>
      <c r="O594" s="10">
        <f t="shared" si="298"/>
        <v>0</v>
      </c>
      <c r="P594" s="10">
        <f t="shared" si="298"/>
        <v>0</v>
      </c>
      <c r="Q594" s="10">
        <f t="shared" si="298"/>
        <v>0</v>
      </c>
      <c r="R594" s="10">
        <f t="shared" si="298"/>
        <v>0</v>
      </c>
    </row>
    <row r="595" spans="1:18" ht="37.5">
      <c r="A595" s="47" t="s">
        <v>221</v>
      </c>
      <c r="B595" s="30">
        <v>546</v>
      </c>
      <c r="C595" s="30">
        <v>10</v>
      </c>
      <c r="D595" s="15" t="s">
        <v>123</v>
      </c>
      <c r="E595" s="15" t="s">
        <v>630</v>
      </c>
      <c r="F595" s="15" t="s">
        <v>220</v>
      </c>
      <c r="G595" s="10">
        <f>H595+I595+J595</f>
        <v>0</v>
      </c>
      <c r="H595" s="10"/>
      <c r="I595" s="10"/>
      <c r="J595" s="10"/>
      <c r="K595" s="10">
        <f>L595+M595+N595</f>
        <v>0</v>
      </c>
      <c r="L595" s="10"/>
      <c r="M595" s="10"/>
      <c r="N595" s="10"/>
      <c r="O595" s="10">
        <f>P595+Q595+R595</f>
        <v>0</v>
      </c>
      <c r="P595" s="18"/>
      <c r="Q595" s="18"/>
      <c r="R595" s="18"/>
    </row>
    <row r="596" spans="1:18" ht="81" customHeight="1">
      <c r="A596" s="47" t="s">
        <v>439</v>
      </c>
      <c r="B596" s="30">
        <v>546</v>
      </c>
      <c r="C596" s="30">
        <v>10</v>
      </c>
      <c r="D596" s="15" t="s">
        <v>123</v>
      </c>
      <c r="E596" s="28" t="s">
        <v>438</v>
      </c>
      <c r="F596" s="15"/>
      <c r="G596" s="10">
        <f>G597</f>
        <v>17425.2</v>
      </c>
      <c r="H596" s="10">
        <f aca="true" t="shared" si="299" ref="H596:R597">H597</f>
        <v>17425.2</v>
      </c>
      <c r="I596" s="10">
        <f t="shared" si="299"/>
        <v>0</v>
      </c>
      <c r="J596" s="10">
        <f t="shared" si="299"/>
        <v>0</v>
      </c>
      <c r="K596" s="10">
        <f t="shared" si="299"/>
        <v>17425.2</v>
      </c>
      <c r="L596" s="10">
        <f t="shared" si="299"/>
        <v>17425.2</v>
      </c>
      <c r="M596" s="10">
        <f t="shared" si="299"/>
        <v>0</v>
      </c>
      <c r="N596" s="10">
        <f t="shared" si="299"/>
        <v>0</v>
      </c>
      <c r="O596" s="10">
        <f t="shared" si="299"/>
        <v>17425.2</v>
      </c>
      <c r="P596" s="10">
        <f t="shared" si="299"/>
        <v>17425.2</v>
      </c>
      <c r="Q596" s="10">
        <f t="shared" si="299"/>
        <v>0</v>
      </c>
      <c r="R596" s="10">
        <f t="shared" si="299"/>
        <v>0</v>
      </c>
    </row>
    <row r="597" spans="1:18" ht="100.5" customHeight="1">
      <c r="A597" s="54" t="s">
        <v>440</v>
      </c>
      <c r="B597" s="30">
        <v>546</v>
      </c>
      <c r="C597" s="30">
        <v>10</v>
      </c>
      <c r="D597" s="15" t="s">
        <v>123</v>
      </c>
      <c r="E597" s="15" t="s">
        <v>436</v>
      </c>
      <c r="F597" s="15"/>
      <c r="G597" s="10">
        <f>G598</f>
        <v>17425.2</v>
      </c>
      <c r="H597" s="10">
        <f t="shared" si="299"/>
        <v>17425.2</v>
      </c>
      <c r="I597" s="10">
        <f t="shared" si="299"/>
        <v>0</v>
      </c>
      <c r="J597" s="10">
        <f t="shared" si="299"/>
        <v>0</v>
      </c>
      <c r="K597" s="10">
        <f t="shared" si="299"/>
        <v>17425.2</v>
      </c>
      <c r="L597" s="10">
        <f t="shared" si="299"/>
        <v>17425.2</v>
      </c>
      <c r="M597" s="10">
        <f t="shared" si="299"/>
        <v>0</v>
      </c>
      <c r="N597" s="10">
        <f t="shared" si="299"/>
        <v>0</v>
      </c>
      <c r="O597" s="10">
        <f t="shared" si="299"/>
        <v>17425.2</v>
      </c>
      <c r="P597" s="10">
        <f t="shared" si="299"/>
        <v>17425.2</v>
      </c>
      <c r="Q597" s="10">
        <f t="shared" si="299"/>
        <v>0</v>
      </c>
      <c r="R597" s="10">
        <f t="shared" si="299"/>
        <v>0</v>
      </c>
    </row>
    <row r="598" spans="1:18" ht="18.75">
      <c r="A598" s="47" t="s">
        <v>90</v>
      </c>
      <c r="B598" s="30">
        <v>546</v>
      </c>
      <c r="C598" s="30">
        <v>10</v>
      </c>
      <c r="D598" s="15" t="s">
        <v>123</v>
      </c>
      <c r="E598" s="15" t="s">
        <v>436</v>
      </c>
      <c r="F598" s="15" t="s">
        <v>208</v>
      </c>
      <c r="G598" s="10">
        <f>H598+I598+J598</f>
        <v>17425.2</v>
      </c>
      <c r="H598" s="10">
        <v>17425.2</v>
      </c>
      <c r="I598" s="10"/>
      <c r="J598" s="10"/>
      <c r="K598" s="10">
        <f>L598+M598+N598</f>
        <v>17425.2</v>
      </c>
      <c r="L598" s="10">
        <v>17425.2</v>
      </c>
      <c r="M598" s="10"/>
      <c r="N598" s="10"/>
      <c r="O598" s="10">
        <f>P598+Q598+R598</f>
        <v>17425.2</v>
      </c>
      <c r="P598" s="10">
        <v>17425.2</v>
      </c>
      <c r="Q598" s="100"/>
      <c r="R598" s="100"/>
    </row>
    <row r="599" spans="1:18" ht="60" customHeight="1">
      <c r="A599" s="47" t="s">
        <v>628</v>
      </c>
      <c r="B599" s="30">
        <v>546</v>
      </c>
      <c r="C599" s="15" t="s">
        <v>126</v>
      </c>
      <c r="D599" s="15" t="s">
        <v>123</v>
      </c>
      <c r="E599" s="30" t="s">
        <v>102</v>
      </c>
      <c r="F599" s="15"/>
      <c r="G599" s="10">
        <f>G600</f>
        <v>2371.4</v>
      </c>
      <c r="H599" s="10">
        <f aca="true" t="shared" si="300" ref="H599:R601">H600</f>
        <v>2252.8</v>
      </c>
      <c r="I599" s="10">
        <f t="shared" si="300"/>
        <v>118.6</v>
      </c>
      <c r="J599" s="10">
        <f t="shared" si="300"/>
        <v>0</v>
      </c>
      <c r="K599" s="10">
        <f t="shared" si="300"/>
        <v>0</v>
      </c>
      <c r="L599" s="10">
        <f t="shared" si="300"/>
        <v>0</v>
      </c>
      <c r="M599" s="10">
        <f t="shared" si="300"/>
        <v>0</v>
      </c>
      <c r="N599" s="10">
        <f t="shared" si="300"/>
        <v>0</v>
      </c>
      <c r="O599" s="10">
        <f t="shared" si="300"/>
        <v>0</v>
      </c>
      <c r="P599" s="10">
        <f t="shared" si="300"/>
        <v>0</v>
      </c>
      <c r="Q599" s="10">
        <f t="shared" si="300"/>
        <v>0</v>
      </c>
      <c r="R599" s="10">
        <f t="shared" si="300"/>
        <v>0</v>
      </c>
    </row>
    <row r="600" spans="1:18" ht="45.75" customHeight="1">
      <c r="A600" s="47" t="s">
        <v>561</v>
      </c>
      <c r="B600" s="30">
        <v>546</v>
      </c>
      <c r="C600" s="15" t="s">
        <v>126</v>
      </c>
      <c r="D600" s="15" t="s">
        <v>123</v>
      </c>
      <c r="E600" s="30" t="s">
        <v>103</v>
      </c>
      <c r="F600" s="15"/>
      <c r="G600" s="10">
        <f>G601</f>
        <v>2371.4</v>
      </c>
      <c r="H600" s="10">
        <f t="shared" si="300"/>
        <v>2252.8</v>
      </c>
      <c r="I600" s="10">
        <f t="shared" si="300"/>
        <v>118.6</v>
      </c>
      <c r="J600" s="10">
        <f t="shared" si="300"/>
        <v>0</v>
      </c>
      <c r="K600" s="10">
        <f t="shared" si="300"/>
        <v>0</v>
      </c>
      <c r="L600" s="10">
        <f t="shared" si="300"/>
        <v>0</v>
      </c>
      <c r="M600" s="10">
        <f t="shared" si="300"/>
        <v>0</v>
      </c>
      <c r="N600" s="10">
        <f t="shared" si="300"/>
        <v>0</v>
      </c>
      <c r="O600" s="10">
        <f t="shared" si="300"/>
        <v>0</v>
      </c>
      <c r="P600" s="10">
        <f t="shared" si="300"/>
        <v>0</v>
      </c>
      <c r="Q600" s="10">
        <f t="shared" si="300"/>
        <v>0</v>
      </c>
      <c r="R600" s="10">
        <f t="shared" si="300"/>
        <v>0</v>
      </c>
    </row>
    <row r="601" spans="1:18" ht="37.5">
      <c r="A601" s="47" t="s">
        <v>454</v>
      </c>
      <c r="B601" s="30">
        <v>546</v>
      </c>
      <c r="C601" s="15" t="s">
        <v>126</v>
      </c>
      <c r="D601" s="15" t="s">
        <v>123</v>
      </c>
      <c r="E601" s="30" t="s">
        <v>512</v>
      </c>
      <c r="F601" s="15"/>
      <c r="G601" s="10">
        <f>G602</f>
        <v>2371.4</v>
      </c>
      <c r="H601" s="10">
        <f t="shared" si="300"/>
        <v>2252.8</v>
      </c>
      <c r="I601" s="10">
        <f t="shared" si="300"/>
        <v>118.6</v>
      </c>
      <c r="J601" s="10">
        <f t="shared" si="300"/>
        <v>0</v>
      </c>
      <c r="K601" s="10">
        <f t="shared" si="300"/>
        <v>0</v>
      </c>
      <c r="L601" s="10">
        <f t="shared" si="300"/>
        <v>0</v>
      </c>
      <c r="M601" s="10">
        <f t="shared" si="300"/>
        <v>0</v>
      </c>
      <c r="N601" s="10">
        <f t="shared" si="300"/>
        <v>0</v>
      </c>
      <c r="O601" s="10">
        <f t="shared" si="300"/>
        <v>0</v>
      </c>
      <c r="P601" s="10">
        <f t="shared" si="300"/>
        <v>0</v>
      </c>
      <c r="Q601" s="10">
        <f t="shared" si="300"/>
        <v>0</v>
      </c>
      <c r="R601" s="10">
        <f t="shared" si="300"/>
        <v>0</v>
      </c>
    </row>
    <row r="602" spans="1:18" ht="37.5">
      <c r="A602" s="47" t="s">
        <v>221</v>
      </c>
      <c r="B602" s="30">
        <v>546</v>
      </c>
      <c r="C602" s="15" t="s">
        <v>126</v>
      </c>
      <c r="D602" s="15" t="s">
        <v>123</v>
      </c>
      <c r="E602" s="30" t="s">
        <v>512</v>
      </c>
      <c r="F602" s="15" t="s">
        <v>220</v>
      </c>
      <c r="G602" s="10">
        <f>H602+I602+J602</f>
        <v>2371.4</v>
      </c>
      <c r="H602" s="10">
        <v>2252.8</v>
      </c>
      <c r="I602" s="10">
        <v>118.6</v>
      </c>
      <c r="J602" s="10"/>
      <c r="K602" s="10">
        <f>L602+M602+N602</f>
        <v>0</v>
      </c>
      <c r="L602" s="10"/>
      <c r="M602" s="10"/>
      <c r="N602" s="10"/>
      <c r="O602" s="10">
        <f>P602+Q602+R602</f>
        <v>0</v>
      </c>
      <c r="P602" s="18"/>
      <c r="Q602" s="18"/>
      <c r="R602" s="18"/>
    </row>
    <row r="603" spans="1:18" ht="18.75">
      <c r="A603" s="47" t="s">
        <v>449</v>
      </c>
      <c r="B603" s="30">
        <v>546</v>
      </c>
      <c r="C603" s="15" t="s">
        <v>126</v>
      </c>
      <c r="D603" s="15" t="s">
        <v>136</v>
      </c>
      <c r="E603" s="30"/>
      <c r="F603" s="15"/>
      <c r="G603" s="10">
        <f>G604</f>
        <v>301.5</v>
      </c>
      <c r="H603" s="10">
        <f aca="true" t="shared" si="301" ref="H603:R603">H604</f>
        <v>0</v>
      </c>
      <c r="I603" s="10">
        <f t="shared" si="301"/>
        <v>301.5</v>
      </c>
      <c r="J603" s="10">
        <f t="shared" si="301"/>
        <v>0</v>
      </c>
      <c r="K603" s="10">
        <f t="shared" si="301"/>
        <v>301.5</v>
      </c>
      <c r="L603" s="10">
        <f t="shared" si="301"/>
        <v>0</v>
      </c>
      <c r="M603" s="10">
        <f t="shared" si="301"/>
        <v>301.5</v>
      </c>
      <c r="N603" s="10">
        <f t="shared" si="301"/>
        <v>0</v>
      </c>
      <c r="O603" s="10">
        <f t="shared" si="301"/>
        <v>301.5</v>
      </c>
      <c r="P603" s="10">
        <f t="shared" si="301"/>
        <v>0</v>
      </c>
      <c r="Q603" s="10">
        <f t="shared" si="301"/>
        <v>301.5</v>
      </c>
      <c r="R603" s="10">
        <f t="shared" si="301"/>
        <v>0</v>
      </c>
    </row>
    <row r="604" spans="1:18" ht="56.25">
      <c r="A604" s="47" t="s">
        <v>557</v>
      </c>
      <c r="B604" s="30">
        <v>546</v>
      </c>
      <c r="C604" s="15" t="s">
        <v>126</v>
      </c>
      <c r="D604" s="15" t="s">
        <v>136</v>
      </c>
      <c r="E604" s="15" t="s">
        <v>555</v>
      </c>
      <c r="F604" s="15"/>
      <c r="G604" s="10">
        <f>G605</f>
        <v>301.5</v>
      </c>
      <c r="H604" s="10">
        <f aca="true" t="shared" si="302" ref="H604:R606">H605</f>
        <v>0</v>
      </c>
      <c r="I604" s="10">
        <f t="shared" si="302"/>
        <v>301.5</v>
      </c>
      <c r="J604" s="10">
        <f t="shared" si="302"/>
        <v>0</v>
      </c>
      <c r="K604" s="10">
        <f t="shared" si="302"/>
        <v>301.5</v>
      </c>
      <c r="L604" s="10">
        <f t="shared" si="302"/>
        <v>0</v>
      </c>
      <c r="M604" s="10">
        <f t="shared" si="302"/>
        <v>301.5</v>
      </c>
      <c r="N604" s="10">
        <f t="shared" si="302"/>
        <v>0</v>
      </c>
      <c r="O604" s="10">
        <f t="shared" si="302"/>
        <v>301.5</v>
      </c>
      <c r="P604" s="10">
        <f t="shared" si="302"/>
        <v>0</v>
      </c>
      <c r="Q604" s="10">
        <f t="shared" si="302"/>
        <v>301.5</v>
      </c>
      <c r="R604" s="10">
        <f t="shared" si="302"/>
        <v>0</v>
      </c>
    </row>
    <row r="605" spans="1:18" ht="18.75">
      <c r="A605" s="47" t="s">
        <v>556</v>
      </c>
      <c r="B605" s="30">
        <v>546</v>
      </c>
      <c r="C605" s="15" t="s">
        <v>126</v>
      </c>
      <c r="D605" s="15" t="s">
        <v>136</v>
      </c>
      <c r="E605" s="15" t="s">
        <v>559</v>
      </c>
      <c r="F605" s="15"/>
      <c r="G605" s="10">
        <f>G606</f>
        <v>301.5</v>
      </c>
      <c r="H605" s="10">
        <f t="shared" si="302"/>
        <v>0</v>
      </c>
      <c r="I605" s="10">
        <f t="shared" si="302"/>
        <v>301.5</v>
      </c>
      <c r="J605" s="10">
        <f t="shared" si="302"/>
        <v>0</v>
      </c>
      <c r="K605" s="10">
        <f t="shared" si="302"/>
        <v>301.5</v>
      </c>
      <c r="L605" s="10">
        <f t="shared" si="302"/>
        <v>0</v>
      </c>
      <c r="M605" s="10">
        <f t="shared" si="302"/>
        <v>301.5</v>
      </c>
      <c r="N605" s="10">
        <f t="shared" si="302"/>
        <v>0</v>
      </c>
      <c r="O605" s="10">
        <f t="shared" si="302"/>
        <v>301.5</v>
      </c>
      <c r="P605" s="10">
        <f t="shared" si="302"/>
        <v>0</v>
      </c>
      <c r="Q605" s="10">
        <f t="shared" si="302"/>
        <v>301.5</v>
      </c>
      <c r="R605" s="10">
        <f t="shared" si="302"/>
        <v>0</v>
      </c>
    </row>
    <row r="606" spans="1:18" ht="37.5">
      <c r="A606" s="47" t="s">
        <v>564</v>
      </c>
      <c r="B606" s="30">
        <v>546</v>
      </c>
      <c r="C606" s="15" t="s">
        <v>126</v>
      </c>
      <c r="D606" s="15" t="s">
        <v>136</v>
      </c>
      <c r="E606" s="15" t="s">
        <v>562</v>
      </c>
      <c r="F606" s="15"/>
      <c r="G606" s="10">
        <f>G607</f>
        <v>301.5</v>
      </c>
      <c r="H606" s="10">
        <f t="shared" si="302"/>
        <v>0</v>
      </c>
      <c r="I606" s="10">
        <f t="shared" si="302"/>
        <v>301.5</v>
      </c>
      <c r="J606" s="10">
        <f t="shared" si="302"/>
        <v>0</v>
      </c>
      <c r="K606" s="10">
        <f t="shared" si="302"/>
        <v>301.5</v>
      </c>
      <c r="L606" s="10">
        <f t="shared" si="302"/>
        <v>0</v>
      </c>
      <c r="M606" s="10">
        <f t="shared" si="302"/>
        <v>301.5</v>
      </c>
      <c r="N606" s="10">
        <f t="shared" si="302"/>
        <v>0</v>
      </c>
      <c r="O606" s="10">
        <f t="shared" si="302"/>
        <v>301.5</v>
      </c>
      <c r="P606" s="10">
        <f t="shared" si="302"/>
        <v>0</v>
      </c>
      <c r="Q606" s="10">
        <f t="shared" si="302"/>
        <v>301.5</v>
      </c>
      <c r="R606" s="10">
        <f t="shared" si="302"/>
        <v>0</v>
      </c>
    </row>
    <row r="607" spans="1:18" ht="37.5">
      <c r="A607" s="47" t="s">
        <v>91</v>
      </c>
      <c r="B607" s="30">
        <v>546</v>
      </c>
      <c r="C607" s="15" t="s">
        <v>126</v>
      </c>
      <c r="D607" s="15" t="s">
        <v>136</v>
      </c>
      <c r="E607" s="15" t="s">
        <v>562</v>
      </c>
      <c r="F607" s="15" t="s">
        <v>188</v>
      </c>
      <c r="G607" s="10">
        <f>H607+I607+J607</f>
        <v>301.5</v>
      </c>
      <c r="H607" s="10"/>
      <c r="I607" s="10">
        <v>301.5</v>
      </c>
      <c r="J607" s="10"/>
      <c r="K607" s="10">
        <f>L607+M607+N607</f>
        <v>301.5</v>
      </c>
      <c r="L607" s="10"/>
      <c r="M607" s="10">
        <v>301.5</v>
      </c>
      <c r="N607" s="10"/>
      <c r="O607" s="10">
        <f>P607+Q607+R607</f>
        <v>301.5</v>
      </c>
      <c r="P607" s="10"/>
      <c r="Q607" s="10">
        <v>301.5</v>
      </c>
      <c r="R607" s="10"/>
    </row>
    <row r="608" spans="1:18" ht="18.75">
      <c r="A608" s="47" t="s">
        <v>159</v>
      </c>
      <c r="B608" s="30">
        <v>546</v>
      </c>
      <c r="C608" s="15" t="s">
        <v>142</v>
      </c>
      <c r="D608" s="15" t="s">
        <v>405</v>
      </c>
      <c r="E608" s="15"/>
      <c r="F608" s="15"/>
      <c r="G608" s="10">
        <f>G609</f>
        <v>6682</v>
      </c>
      <c r="H608" s="10">
        <f aca="true" t="shared" si="303" ref="H608:R608">H609</f>
        <v>300</v>
      </c>
      <c r="I608" s="10">
        <f t="shared" si="303"/>
        <v>6004.5</v>
      </c>
      <c r="J608" s="10">
        <f t="shared" si="303"/>
        <v>377.5</v>
      </c>
      <c r="K608" s="10">
        <f t="shared" si="303"/>
        <v>6466.500000000001</v>
      </c>
      <c r="L608" s="10">
        <f t="shared" si="303"/>
        <v>0</v>
      </c>
      <c r="M608" s="10">
        <f t="shared" si="303"/>
        <v>6089.000000000001</v>
      </c>
      <c r="N608" s="10">
        <f t="shared" si="303"/>
        <v>377.5</v>
      </c>
      <c r="O608" s="10">
        <f t="shared" si="303"/>
        <v>6551.000000000001</v>
      </c>
      <c r="P608" s="10">
        <f t="shared" si="303"/>
        <v>0</v>
      </c>
      <c r="Q608" s="10">
        <f t="shared" si="303"/>
        <v>6173.500000000001</v>
      </c>
      <c r="R608" s="10">
        <f t="shared" si="303"/>
        <v>377.5</v>
      </c>
    </row>
    <row r="609" spans="1:18" ht="18.75">
      <c r="A609" s="47" t="s">
        <v>160</v>
      </c>
      <c r="B609" s="30">
        <v>546</v>
      </c>
      <c r="C609" s="15" t="s">
        <v>142</v>
      </c>
      <c r="D609" s="15" t="s">
        <v>124</v>
      </c>
      <c r="E609" s="15"/>
      <c r="F609" s="15"/>
      <c r="G609" s="10">
        <f>G610</f>
        <v>6682</v>
      </c>
      <c r="H609" s="10">
        <f aca="true" t="shared" si="304" ref="H609:R609">H610</f>
        <v>300</v>
      </c>
      <c r="I609" s="10">
        <f t="shared" si="304"/>
        <v>6004.5</v>
      </c>
      <c r="J609" s="10">
        <f t="shared" si="304"/>
        <v>377.5</v>
      </c>
      <c r="K609" s="10">
        <f t="shared" si="304"/>
        <v>6466.500000000001</v>
      </c>
      <c r="L609" s="10">
        <f t="shared" si="304"/>
        <v>0</v>
      </c>
      <c r="M609" s="10">
        <f t="shared" si="304"/>
        <v>6089.000000000001</v>
      </c>
      <c r="N609" s="10">
        <f t="shared" si="304"/>
        <v>377.5</v>
      </c>
      <c r="O609" s="10">
        <f t="shared" si="304"/>
        <v>6551.000000000001</v>
      </c>
      <c r="P609" s="10">
        <f t="shared" si="304"/>
        <v>0</v>
      </c>
      <c r="Q609" s="10">
        <f t="shared" si="304"/>
        <v>6173.500000000001</v>
      </c>
      <c r="R609" s="10">
        <f t="shared" si="304"/>
        <v>377.5</v>
      </c>
    </row>
    <row r="610" spans="1:18" ht="45" customHeight="1">
      <c r="A610" s="47" t="s">
        <v>479</v>
      </c>
      <c r="B610" s="30">
        <v>546</v>
      </c>
      <c r="C610" s="15" t="s">
        <v>142</v>
      </c>
      <c r="D610" s="15" t="s">
        <v>124</v>
      </c>
      <c r="E610" s="15" t="s">
        <v>295</v>
      </c>
      <c r="F610" s="15"/>
      <c r="G610" s="10">
        <f>G611+G627+G632+G635+G622</f>
        <v>6682</v>
      </c>
      <c r="H610" s="10">
        <f aca="true" t="shared" si="305" ref="H610:R610">H611+H627+H632+H635+H622</f>
        <v>300</v>
      </c>
      <c r="I610" s="10">
        <f t="shared" si="305"/>
        <v>6004.5</v>
      </c>
      <c r="J610" s="10">
        <f t="shared" si="305"/>
        <v>377.5</v>
      </c>
      <c r="K610" s="10">
        <f t="shared" si="305"/>
        <v>6466.500000000001</v>
      </c>
      <c r="L610" s="10">
        <f t="shared" si="305"/>
        <v>0</v>
      </c>
      <c r="M610" s="10">
        <f t="shared" si="305"/>
        <v>6089.000000000001</v>
      </c>
      <c r="N610" s="10">
        <f t="shared" si="305"/>
        <v>377.5</v>
      </c>
      <c r="O610" s="10">
        <f t="shared" si="305"/>
        <v>6551.000000000001</v>
      </c>
      <c r="P610" s="10">
        <f t="shared" si="305"/>
        <v>0</v>
      </c>
      <c r="Q610" s="10">
        <f t="shared" si="305"/>
        <v>6173.500000000001</v>
      </c>
      <c r="R610" s="10">
        <f t="shared" si="305"/>
        <v>377.5</v>
      </c>
    </row>
    <row r="611" spans="1:18" ht="18.75">
      <c r="A611" s="47" t="s">
        <v>0</v>
      </c>
      <c r="B611" s="30">
        <v>546</v>
      </c>
      <c r="C611" s="15" t="s">
        <v>142</v>
      </c>
      <c r="D611" s="15" t="s">
        <v>124</v>
      </c>
      <c r="E611" s="15" t="s">
        <v>1</v>
      </c>
      <c r="F611" s="15"/>
      <c r="G611" s="10">
        <f>G612+G614+G616+G618+G620</f>
        <v>6172.4</v>
      </c>
      <c r="H611" s="10">
        <f aca="true" t="shared" si="306" ref="H611:R611">H612+H614+H616+H618+H620</f>
        <v>300</v>
      </c>
      <c r="I611" s="10">
        <f t="shared" si="306"/>
        <v>5732.4</v>
      </c>
      <c r="J611" s="10">
        <f t="shared" si="306"/>
        <v>140</v>
      </c>
      <c r="K611" s="10">
        <f t="shared" si="306"/>
        <v>5956.900000000001</v>
      </c>
      <c r="L611" s="10">
        <f t="shared" si="306"/>
        <v>0</v>
      </c>
      <c r="M611" s="10">
        <f t="shared" si="306"/>
        <v>5816.900000000001</v>
      </c>
      <c r="N611" s="10">
        <f t="shared" si="306"/>
        <v>140</v>
      </c>
      <c r="O611" s="10">
        <f t="shared" si="306"/>
        <v>6041.400000000001</v>
      </c>
      <c r="P611" s="10">
        <f t="shared" si="306"/>
        <v>0</v>
      </c>
      <c r="Q611" s="10">
        <f t="shared" si="306"/>
        <v>5901.400000000001</v>
      </c>
      <c r="R611" s="10">
        <f t="shared" si="306"/>
        <v>140</v>
      </c>
    </row>
    <row r="612" spans="1:18" ht="37.5">
      <c r="A612" s="47" t="s">
        <v>360</v>
      </c>
      <c r="B612" s="30">
        <v>546</v>
      </c>
      <c r="C612" s="15" t="s">
        <v>142</v>
      </c>
      <c r="D612" s="15" t="s">
        <v>124</v>
      </c>
      <c r="E612" s="15" t="s">
        <v>3</v>
      </c>
      <c r="F612" s="15"/>
      <c r="G612" s="10">
        <f>G613</f>
        <v>4511.2</v>
      </c>
      <c r="H612" s="10">
        <f aca="true" t="shared" si="307" ref="H612:R612">H613</f>
        <v>0</v>
      </c>
      <c r="I612" s="10">
        <f t="shared" si="307"/>
        <v>4511.2</v>
      </c>
      <c r="J612" s="10">
        <f t="shared" si="307"/>
        <v>0</v>
      </c>
      <c r="K612" s="10">
        <f t="shared" si="307"/>
        <v>4629.1</v>
      </c>
      <c r="L612" s="10">
        <f t="shared" si="307"/>
        <v>0</v>
      </c>
      <c r="M612" s="10">
        <f t="shared" si="307"/>
        <v>4629.1</v>
      </c>
      <c r="N612" s="10">
        <f t="shared" si="307"/>
        <v>0</v>
      </c>
      <c r="O612" s="10">
        <f t="shared" si="307"/>
        <v>4713.6</v>
      </c>
      <c r="P612" s="10">
        <f t="shared" si="307"/>
        <v>0</v>
      </c>
      <c r="Q612" s="10">
        <f t="shared" si="307"/>
        <v>4713.6</v>
      </c>
      <c r="R612" s="10">
        <f t="shared" si="307"/>
        <v>0</v>
      </c>
    </row>
    <row r="613" spans="1:18" ht="18.75">
      <c r="A613" s="47" t="s">
        <v>191</v>
      </c>
      <c r="B613" s="30">
        <v>546</v>
      </c>
      <c r="C613" s="15" t="s">
        <v>142</v>
      </c>
      <c r="D613" s="15" t="s">
        <v>124</v>
      </c>
      <c r="E613" s="15" t="s">
        <v>3</v>
      </c>
      <c r="F613" s="15" t="s">
        <v>190</v>
      </c>
      <c r="G613" s="10">
        <f>H613+I613+J613</f>
        <v>4511.2</v>
      </c>
      <c r="H613" s="10"/>
      <c r="I613" s="10">
        <v>4511.2</v>
      </c>
      <c r="J613" s="10"/>
      <c r="K613" s="10">
        <f>L613+M613+N613</f>
        <v>4629.1</v>
      </c>
      <c r="L613" s="10"/>
      <c r="M613" s="10">
        <v>4629.1</v>
      </c>
      <c r="N613" s="10"/>
      <c r="O613" s="10">
        <f>P613+Q613+R613</f>
        <v>4713.6</v>
      </c>
      <c r="P613" s="100"/>
      <c r="Q613" s="100">
        <v>4713.6</v>
      </c>
      <c r="R613" s="100"/>
    </row>
    <row r="614" spans="1:18" ht="18.75">
      <c r="A614" s="47" t="s">
        <v>480</v>
      </c>
      <c r="B614" s="30">
        <v>546</v>
      </c>
      <c r="C614" s="15" t="s">
        <v>142</v>
      </c>
      <c r="D614" s="15" t="s">
        <v>124</v>
      </c>
      <c r="E614" s="15" t="s">
        <v>2</v>
      </c>
      <c r="F614" s="15"/>
      <c r="G614" s="10">
        <f>G615</f>
        <v>60</v>
      </c>
      <c r="H614" s="10">
        <f aca="true" t="shared" si="308" ref="H614:R614">H615</f>
        <v>0</v>
      </c>
      <c r="I614" s="10">
        <f t="shared" si="308"/>
        <v>60</v>
      </c>
      <c r="J614" s="10">
        <f t="shared" si="308"/>
        <v>0</v>
      </c>
      <c r="K614" s="10">
        <f t="shared" si="308"/>
        <v>60</v>
      </c>
      <c r="L614" s="10">
        <f t="shared" si="308"/>
        <v>0</v>
      </c>
      <c r="M614" s="10">
        <f t="shared" si="308"/>
        <v>60</v>
      </c>
      <c r="N614" s="10">
        <f t="shared" si="308"/>
        <v>0</v>
      </c>
      <c r="O614" s="10">
        <f t="shared" si="308"/>
        <v>60</v>
      </c>
      <c r="P614" s="10">
        <f t="shared" si="308"/>
        <v>0</v>
      </c>
      <c r="Q614" s="10">
        <f t="shared" si="308"/>
        <v>60</v>
      </c>
      <c r="R614" s="10">
        <f t="shared" si="308"/>
        <v>0</v>
      </c>
    </row>
    <row r="615" spans="1:18" ht="18.75">
      <c r="A615" s="47" t="s">
        <v>191</v>
      </c>
      <c r="B615" s="30">
        <v>546</v>
      </c>
      <c r="C615" s="15" t="s">
        <v>142</v>
      </c>
      <c r="D615" s="15" t="s">
        <v>124</v>
      </c>
      <c r="E615" s="15" t="s">
        <v>2</v>
      </c>
      <c r="F615" s="15" t="s">
        <v>190</v>
      </c>
      <c r="G615" s="10">
        <f>H615+I615+J615</f>
        <v>60</v>
      </c>
      <c r="H615" s="10"/>
      <c r="I615" s="10">
        <v>60</v>
      </c>
      <c r="J615" s="10"/>
      <c r="K615" s="10">
        <f>L615+M615+N615</f>
        <v>60</v>
      </c>
      <c r="L615" s="10"/>
      <c r="M615" s="10">
        <v>60</v>
      </c>
      <c r="N615" s="10"/>
      <c r="O615" s="10">
        <f>P615+Q615+R615</f>
        <v>60</v>
      </c>
      <c r="P615" s="18"/>
      <c r="Q615" s="18">
        <v>60</v>
      </c>
      <c r="R615" s="18"/>
    </row>
    <row r="616" spans="1:18" ht="75">
      <c r="A616" s="47" t="s">
        <v>342</v>
      </c>
      <c r="B616" s="30">
        <v>546</v>
      </c>
      <c r="C616" s="15" t="s">
        <v>142</v>
      </c>
      <c r="D616" s="15" t="s">
        <v>124</v>
      </c>
      <c r="E616" s="15" t="s">
        <v>82</v>
      </c>
      <c r="F616" s="15"/>
      <c r="G616" s="10">
        <f>G617</f>
        <v>140</v>
      </c>
      <c r="H616" s="10">
        <f aca="true" t="shared" si="309" ref="H616:R616">H617</f>
        <v>0</v>
      </c>
      <c r="I616" s="10">
        <f t="shared" si="309"/>
        <v>0</v>
      </c>
      <c r="J616" s="10">
        <f t="shared" si="309"/>
        <v>140</v>
      </c>
      <c r="K616" s="10">
        <f t="shared" si="309"/>
        <v>140</v>
      </c>
      <c r="L616" s="10">
        <f t="shared" si="309"/>
        <v>0</v>
      </c>
      <c r="M616" s="10">
        <f t="shared" si="309"/>
        <v>0</v>
      </c>
      <c r="N616" s="10">
        <f t="shared" si="309"/>
        <v>140</v>
      </c>
      <c r="O616" s="10">
        <f t="shared" si="309"/>
        <v>140</v>
      </c>
      <c r="P616" s="10">
        <f t="shared" si="309"/>
        <v>0</v>
      </c>
      <c r="Q616" s="10">
        <f t="shared" si="309"/>
        <v>0</v>
      </c>
      <c r="R616" s="10">
        <f t="shared" si="309"/>
        <v>140</v>
      </c>
    </row>
    <row r="617" spans="1:18" ht="18.75">
      <c r="A617" s="47" t="s">
        <v>191</v>
      </c>
      <c r="B617" s="30">
        <v>546</v>
      </c>
      <c r="C617" s="15" t="s">
        <v>142</v>
      </c>
      <c r="D617" s="15" t="s">
        <v>124</v>
      </c>
      <c r="E617" s="15" t="s">
        <v>82</v>
      </c>
      <c r="F617" s="15" t="s">
        <v>190</v>
      </c>
      <c r="G617" s="10">
        <f>H617+I617+J617</f>
        <v>140</v>
      </c>
      <c r="H617" s="10"/>
      <c r="I617" s="10"/>
      <c r="J617" s="10">
        <v>140</v>
      </c>
      <c r="K617" s="10">
        <f>L617+M617+N617</f>
        <v>140</v>
      </c>
      <c r="L617" s="10"/>
      <c r="M617" s="10"/>
      <c r="N617" s="10">
        <v>140</v>
      </c>
      <c r="O617" s="10">
        <f>P617+Q617+R617</f>
        <v>140</v>
      </c>
      <c r="P617" s="10"/>
      <c r="Q617" s="10"/>
      <c r="R617" s="10">
        <v>140</v>
      </c>
    </row>
    <row r="618" spans="1:18" ht="56.25">
      <c r="A618" s="50" t="s">
        <v>460</v>
      </c>
      <c r="B618" s="30">
        <v>546</v>
      </c>
      <c r="C618" s="15" t="s">
        <v>142</v>
      </c>
      <c r="D618" s="15" t="s">
        <v>124</v>
      </c>
      <c r="E618" s="15" t="s">
        <v>470</v>
      </c>
      <c r="F618" s="15"/>
      <c r="G618" s="10">
        <f>G619</f>
        <v>1127.8</v>
      </c>
      <c r="H618" s="10">
        <f aca="true" t="shared" si="310" ref="H618:R618">H619</f>
        <v>0</v>
      </c>
      <c r="I618" s="10">
        <f t="shared" si="310"/>
        <v>1127.8</v>
      </c>
      <c r="J618" s="10">
        <f t="shared" si="310"/>
        <v>0</v>
      </c>
      <c r="K618" s="10">
        <f t="shared" si="310"/>
        <v>1127.8</v>
      </c>
      <c r="L618" s="10">
        <f t="shared" si="310"/>
        <v>0</v>
      </c>
      <c r="M618" s="10">
        <f t="shared" si="310"/>
        <v>1127.8</v>
      </c>
      <c r="N618" s="10">
        <f t="shared" si="310"/>
        <v>0</v>
      </c>
      <c r="O618" s="10">
        <f t="shared" si="310"/>
        <v>1127.8</v>
      </c>
      <c r="P618" s="10">
        <f t="shared" si="310"/>
        <v>0</v>
      </c>
      <c r="Q618" s="10">
        <f t="shared" si="310"/>
        <v>1127.8</v>
      </c>
      <c r="R618" s="10">
        <f t="shared" si="310"/>
        <v>0</v>
      </c>
    </row>
    <row r="619" spans="1:18" ht="18.75">
      <c r="A619" s="47" t="s">
        <v>191</v>
      </c>
      <c r="B619" s="30">
        <v>546</v>
      </c>
      <c r="C619" s="15" t="s">
        <v>142</v>
      </c>
      <c r="D619" s="15" t="s">
        <v>124</v>
      </c>
      <c r="E619" s="15" t="s">
        <v>470</v>
      </c>
      <c r="F619" s="15" t="s">
        <v>190</v>
      </c>
      <c r="G619" s="10">
        <f>H619+I619+J619</f>
        <v>1127.8</v>
      </c>
      <c r="H619" s="10"/>
      <c r="I619" s="10">
        <v>1127.8</v>
      </c>
      <c r="J619" s="10"/>
      <c r="K619" s="10">
        <f>L619+M619+N619</f>
        <v>1127.8</v>
      </c>
      <c r="L619" s="10"/>
      <c r="M619" s="10">
        <v>1127.8</v>
      </c>
      <c r="N619" s="10"/>
      <c r="O619" s="10">
        <f>P619+Q619+R619</f>
        <v>1127.8</v>
      </c>
      <c r="P619" s="100"/>
      <c r="Q619" s="100">
        <v>1127.8</v>
      </c>
      <c r="R619" s="100"/>
    </row>
    <row r="620" spans="1:18" ht="56.25">
      <c r="A620" s="47" t="s">
        <v>645</v>
      </c>
      <c r="B620" s="30">
        <v>546</v>
      </c>
      <c r="C620" s="15" t="s">
        <v>142</v>
      </c>
      <c r="D620" s="15" t="s">
        <v>124</v>
      </c>
      <c r="E620" s="15" t="s">
        <v>644</v>
      </c>
      <c r="F620" s="15"/>
      <c r="G620" s="10">
        <f>G621</f>
        <v>333.4</v>
      </c>
      <c r="H620" s="10">
        <f aca="true" t="shared" si="311" ref="H620:R620">H621</f>
        <v>300</v>
      </c>
      <c r="I620" s="10">
        <f t="shared" si="311"/>
        <v>33.4</v>
      </c>
      <c r="J620" s="10">
        <f t="shared" si="311"/>
        <v>0</v>
      </c>
      <c r="K620" s="10">
        <f t="shared" si="311"/>
        <v>0</v>
      </c>
      <c r="L620" s="10">
        <f t="shared" si="311"/>
        <v>0</v>
      </c>
      <c r="M620" s="10">
        <f t="shared" si="311"/>
        <v>0</v>
      </c>
      <c r="N620" s="10">
        <f t="shared" si="311"/>
        <v>0</v>
      </c>
      <c r="O620" s="10">
        <f t="shared" si="311"/>
        <v>0</v>
      </c>
      <c r="P620" s="10">
        <f t="shared" si="311"/>
        <v>0</v>
      </c>
      <c r="Q620" s="10">
        <f t="shared" si="311"/>
        <v>0</v>
      </c>
      <c r="R620" s="10">
        <f t="shared" si="311"/>
        <v>0</v>
      </c>
    </row>
    <row r="621" spans="1:18" ht="18.75">
      <c r="A621" s="47" t="s">
        <v>191</v>
      </c>
      <c r="B621" s="30">
        <v>546</v>
      </c>
      <c r="C621" s="15" t="s">
        <v>142</v>
      </c>
      <c r="D621" s="15" t="s">
        <v>124</v>
      </c>
      <c r="E621" s="15" t="s">
        <v>644</v>
      </c>
      <c r="F621" s="15" t="s">
        <v>190</v>
      </c>
      <c r="G621" s="10">
        <f>H621+I621+J621</f>
        <v>333.4</v>
      </c>
      <c r="H621" s="10">
        <v>300</v>
      </c>
      <c r="I621" s="10">
        <v>33.4</v>
      </c>
      <c r="J621" s="10"/>
      <c r="K621" s="10">
        <f>L621+M621+N621</f>
        <v>0</v>
      </c>
      <c r="L621" s="10">
        <v>0</v>
      </c>
      <c r="M621" s="10"/>
      <c r="N621" s="10"/>
      <c r="O621" s="10">
        <f>P621+Q621+R621</f>
        <v>0</v>
      </c>
      <c r="P621" s="100">
        <v>0</v>
      </c>
      <c r="Q621" s="100"/>
      <c r="R621" s="100"/>
    </row>
    <row r="622" spans="1:18" ht="37.5">
      <c r="A622" s="47" t="s">
        <v>481</v>
      </c>
      <c r="B622" s="30">
        <v>546</v>
      </c>
      <c r="C622" s="15" t="s">
        <v>142</v>
      </c>
      <c r="D622" s="15" t="s">
        <v>124</v>
      </c>
      <c r="E622" s="15" t="s">
        <v>5</v>
      </c>
      <c r="F622" s="15"/>
      <c r="G622" s="10">
        <f>G623+G625</f>
        <v>50</v>
      </c>
      <c r="H622" s="10">
        <f aca="true" t="shared" si="312" ref="H622:R622">H623+H625</f>
        <v>0</v>
      </c>
      <c r="I622" s="10">
        <f t="shared" si="312"/>
        <v>30</v>
      </c>
      <c r="J622" s="10">
        <f t="shared" si="312"/>
        <v>20</v>
      </c>
      <c r="K622" s="10">
        <f t="shared" si="312"/>
        <v>50</v>
      </c>
      <c r="L622" s="10">
        <f t="shared" si="312"/>
        <v>0</v>
      </c>
      <c r="M622" s="10">
        <f t="shared" si="312"/>
        <v>30</v>
      </c>
      <c r="N622" s="10">
        <f t="shared" si="312"/>
        <v>20</v>
      </c>
      <c r="O622" s="10">
        <f t="shared" si="312"/>
        <v>50</v>
      </c>
      <c r="P622" s="10">
        <f t="shared" si="312"/>
        <v>0</v>
      </c>
      <c r="Q622" s="10">
        <f t="shared" si="312"/>
        <v>30</v>
      </c>
      <c r="R622" s="10">
        <f t="shared" si="312"/>
        <v>20</v>
      </c>
    </row>
    <row r="623" spans="1:18" ht="18.75">
      <c r="A623" s="47" t="s">
        <v>480</v>
      </c>
      <c r="B623" s="30">
        <v>546</v>
      </c>
      <c r="C623" s="15" t="s">
        <v>142</v>
      </c>
      <c r="D623" s="15" t="s">
        <v>124</v>
      </c>
      <c r="E623" s="15" t="s">
        <v>6</v>
      </c>
      <c r="F623" s="15"/>
      <c r="G623" s="10">
        <f>G624</f>
        <v>30</v>
      </c>
      <c r="H623" s="10">
        <f aca="true" t="shared" si="313" ref="H623:R623">H624</f>
        <v>0</v>
      </c>
      <c r="I623" s="10">
        <f t="shared" si="313"/>
        <v>30</v>
      </c>
      <c r="J623" s="10">
        <f t="shared" si="313"/>
        <v>0</v>
      </c>
      <c r="K623" s="10">
        <f t="shared" si="313"/>
        <v>30</v>
      </c>
      <c r="L623" s="10">
        <f t="shared" si="313"/>
        <v>0</v>
      </c>
      <c r="M623" s="10">
        <f t="shared" si="313"/>
        <v>30</v>
      </c>
      <c r="N623" s="10">
        <f t="shared" si="313"/>
        <v>0</v>
      </c>
      <c r="O623" s="10">
        <f t="shared" si="313"/>
        <v>30</v>
      </c>
      <c r="P623" s="10">
        <f t="shared" si="313"/>
        <v>0</v>
      </c>
      <c r="Q623" s="10">
        <f t="shared" si="313"/>
        <v>30</v>
      </c>
      <c r="R623" s="10">
        <f t="shared" si="313"/>
        <v>0</v>
      </c>
    </row>
    <row r="624" spans="1:18" ht="18.75">
      <c r="A624" s="47" t="s">
        <v>191</v>
      </c>
      <c r="B624" s="30">
        <v>546</v>
      </c>
      <c r="C624" s="15" t="s">
        <v>142</v>
      </c>
      <c r="D624" s="15" t="s">
        <v>124</v>
      </c>
      <c r="E624" s="15" t="s">
        <v>6</v>
      </c>
      <c r="F624" s="15" t="s">
        <v>190</v>
      </c>
      <c r="G624" s="10">
        <f>H624+I624+J624</f>
        <v>30</v>
      </c>
      <c r="H624" s="10"/>
      <c r="I624" s="10">
        <v>30</v>
      </c>
      <c r="J624" s="10"/>
      <c r="K624" s="10">
        <f>L624+M624+N624</f>
        <v>30</v>
      </c>
      <c r="L624" s="10"/>
      <c r="M624" s="10">
        <v>30</v>
      </c>
      <c r="N624" s="10"/>
      <c r="O624" s="10">
        <f>P624+Q624+R624</f>
        <v>30</v>
      </c>
      <c r="P624" s="100"/>
      <c r="Q624" s="100">
        <v>30</v>
      </c>
      <c r="R624" s="100"/>
    </row>
    <row r="625" spans="1:18" ht="77.25" customHeight="1">
      <c r="A625" s="47" t="s">
        <v>342</v>
      </c>
      <c r="B625" s="30">
        <v>546</v>
      </c>
      <c r="C625" s="15" t="s">
        <v>142</v>
      </c>
      <c r="D625" s="15" t="s">
        <v>124</v>
      </c>
      <c r="E625" s="15" t="s">
        <v>81</v>
      </c>
      <c r="F625" s="15"/>
      <c r="G625" s="10">
        <f>G626</f>
        <v>20</v>
      </c>
      <c r="H625" s="10">
        <f aca="true" t="shared" si="314" ref="H625:R625">H626</f>
        <v>0</v>
      </c>
      <c r="I625" s="10">
        <f t="shared" si="314"/>
        <v>0</v>
      </c>
      <c r="J625" s="10">
        <f t="shared" si="314"/>
        <v>20</v>
      </c>
      <c r="K625" s="10">
        <f t="shared" si="314"/>
        <v>20</v>
      </c>
      <c r="L625" s="10">
        <f t="shared" si="314"/>
        <v>0</v>
      </c>
      <c r="M625" s="10">
        <f t="shared" si="314"/>
        <v>0</v>
      </c>
      <c r="N625" s="10">
        <f t="shared" si="314"/>
        <v>20</v>
      </c>
      <c r="O625" s="10">
        <f t="shared" si="314"/>
        <v>20</v>
      </c>
      <c r="P625" s="10">
        <f t="shared" si="314"/>
        <v>0</v>
      </c>
      <c r="Q625" s="10">
        <f t="shared" si="314"/>
        <v>0</v>
      </c>
      <c r="R625" s="10">
        <f t="shared" si="314"/>
        <v>20</v>
      </c>
    </row>
    <row r="626" spans="1:18" ht="18.75">
      <c r="A626" s="47" t="s">
        <v>191</v>
      </c>
      <c r="B626" s="30">
        <v>546</v>
      </c>
      <c r="C626" s="15" t="s">
        <v>142</v>
      </c>
      <c r="D626" s="15" t="s">
        <v>124</v>
      </c>
      <c r="E626" s="15" t="s">
        <v>81</v>
      </c>
      <c r="F626" s="15" t="s">
        <v>190</v>
      </c>
      <c r="G626" s="10">
        <f>H626+I626+J626</f>
        <v>20</v>
      </c>
      <c r="H626" s="10"/>
      <c r="I626" s="10"/>
      <c r="J626" s="10">
        <v>20</v>
      </c>
      <c r="K626" s="10">
        <f>L626+M626+N626</f>
        <v>20</v>
      </c>
      <c r="L626" s="10"/>
      <c r="M626" s="10"/>
      <c r="N626" s="10">
        <v>20</v>
      </c>
      <c r="O626" s="10">
        <f>P626+Q626+R626</f>
        <v>20</v>
      </c>
      <c r="P626" s="100"/>
      <c r="Q626" s="100"/>
      <c r="R626" s="100">
        <v>20</v>
      </c>
    </row>
    <row r="627" spans="1:18" ht="18.75">
      <c r="A627" s="47" t="s">
        <v>4</v>
      </c>
      <c r="B627" s="30">
        <v>546</v>
      </c>
      <c r="C627" s="15" t="s">
        <v>142</v>
      </c>
      <c r="D627" s="15" t="s">
        <v>124</v>
      </c>
      <c r="E627" s="15" t="s">
        <v>7</v>
      </c>
      <c r="F627" s="15"/>
      <c r="G627" s="10">
        <f>G630+G628</f>
        <v>187.5</v>
      </c>
      <c r="H627" s="10">
        <f aca="true" t="shared" si="315" ref="H627:R627">H630+H628</f>
        <v>0</v>
      </c>
      <c r="I627" s="10">
        <f t="shared" si="315"/>
        <v>90</v>
      </c>
      <c r="J627" s="10">
        <f t="shared" si="315"/>
        <v>97.5</v>
      </c>
      <c r="K627" s="10">
        <f t="shared" si="315"/>
        <v>187.5</v>
      </c>
      <c r="L627" s="10">
        <f t="shared" si="315"/>
        <v>0</v>
      </c>
      <c r="M627" s="10">
        <f t="shared" si="315"/>
        <v>90</v>
      </c>
      <c r="N627" s="10">
        <f t="shared" si="315"/>
        <v>97.5</v>
      </c>
      <c r="O627" s="10">
        <f t="shared" si="315"/>
        <v>187.5</v>
      </c>
      <c r="P627" s="10">
        <f t="shared" si="315"/>
        <v>0</v>
      </c>
      <c r="Q627" s="10">
        <f t="shared" si="315"/>
        <v>90</v>
      </c>
      <c r="R627" s="10">
        <f t="shared" si="315"/>
        <v>97.5</v>
      </c>
    </row>
    <row r="628" spans="1:18" ht="18.75">
      <c r="A628" s="47" t="s">
        <v>480</v>
      </c>
      <c r="B628" s="30">
        <v>546</v>
      </c>
      <c r="C628" s="15" t="s">
        <v>142</v>
      </c>
      <c r="D628" s="15" t="s">
        <v>124</v>
      </c>
      <c r="E628" s="15" t="s">
        <v>8</v>
      </c>
      <c r="F628" s="15"/>
      <c r="G628" s="10">
        <f>G629</f>
        <v>90</v>
      </c>
      <c r="H628" s="10">
        <f aca="true" t="shared" si="316" ref="H628:R628">H629</f>
        <v>0</v>
      </c>
      <c r="I628" s="10">
        <f t="shared" si="316"/>
        <v>90</v>
      </c>
      <c r="J628" s="10">
        <f t="shared" si="316"/>
        <v>0</v>
      </c>
      <c r="K628" s="10">
        <f t="shared" si="316"/>
        <v>90</v>
      </c>
      <c r="L628" s="10">
        <f t="shared" si="316"/>
        <v>0</v>
      </c>
      <c r="M628" s="10">
        <f t="shared" si="316"/>
        <v>90</v>
      </c>
      <c r="N628" s="10">
        <f t="shared" si="316"/>
        <v>0</v>
      </c>
      <c r="O628" s="10">
        <f t="shared" si="316"/>
        <v>90</v>
      </c>
      <c r="P628" s="10">
        <f t="shared" si="316"/>
        <v>0</v>
      </c>
      <c r="Q628" s="10">
        <f t="shared" si="316"/>
        <v>90</v>
      </c>
      <c r="R628" s="10">
        <f t="shared" si="316"/>
        <v>0</v>
      </c>
    </row>
    <row r="629" spans="1:18" ht="18.75">
      <c r="A629" s="47" t="s">
        <v>191</v>
      </c>
      <c r="B629" s="30">
        <v>546</v>
      </c>
      <c r="C629" s="15" t="s">
        <v>142</v>
      </c>
      <c r="D629" s="15" t="s">
        <v>124</v>
      </c>
      <c r="E629" s="15" t="s">
        <v>8</v>
      </c>
      <c r="F629" s="15" t="s">
        <v>190</v>
      </c>
      <c r="G629" s="10">
        <f>H629+I629+J629</f>
        <v>90</v>
      </c>
      <c r="H629" s="10"/>
      <c r="I629" s="10">
        <v>90</v>
      </c>
      <c r="J629" s="10"/>
      <c r="K629" s="10">
        <f>L629+M629+N629</f>
        <v>90</v>
      </c>
      <c r="L629" s="10"/>
      <c r="M629" s="10">
        <v>90</v>
      </c>
      <c r="N629" s="10"/>
      <c r="O629" s="10">
        <f>P629+Q629+R629</f>
        <v>90</v>
      </c>
      <c r="P629" s="100"/>
      <c r="Q629" s="100">
        <v>90</v>
      </c>
      <c r="R629" s="100"/>
    </row>
    <row r="630" spans="1:18" ht="75">
      <c r="A630" s="47" t="s">
        <v>342</v>
      </c>
      <c r="B630" s="30">
        <v>546</v>
      </c>
      <c r="C630" s="15" t="s">
        <v>142</v>
      </c>
      <c r="D630" s="15" t="s">
        <v>124</v>
      </c>
      <c r="E630" s="15" t="s">
        <v>482</v>
      </c>
      <c r="F630" s="15"/>
      <c r="G630" s="10">
        <f>G631</f>
        <v>97.5</v>
      </c>
      <c r="H630" s="10">
        <f aca="true" t="shared" si="317" ref="H630:R630">H631</f>
        <v>0</v>
      </c>
      <c r="I630" s="10">
        <f t="shared" si="317"/>
        <v>0</v>
      </c>
      <c r="J630" s="10">
        <f t="shared" si="317"/>
        <v>97.5</v>
      </c>
      <c r="K630" s="10">
        <f t="shared" si="317"/>
        <v>97.5</v>
      </c>
      <c r="L630" s="10">
        <f t="shared" si="317"/>
        <v>0</v>
      </c>
      <c r="M630" s="10">
        <f t="shared" si="317"/>
        <v>0</v>
      </c>
      <c r="N630" s="10">
        <f t="shared" si="317"/>
        <v>97.5</v>
      </c>
      <c r="O630" s="10">
        <f t="shared" si="317"/>
        <v>97.5</v>
      </c>
      <c r="P630" s="10">
        <f t="shared" si="317"/>
        <v>0</v>
      </c>
      <c r="Q630" s="10">
        <f t="shared" si="317"/>
        <v>0</v>
      </c>
      <c r="R630" s="10">
        <f t="shared" si="317"/>
        <v>97.5</v>
      </c>
    </row>
    <row r="631" spans="1:18" ht="18.75">
      <c r="A631" s="47" t="s">
        <v>191</v>
      </c>
      <c r="B631" s="30">
        <v>546</v>
      </c>
      <c r="C631" s="15" t="s">
        <v>142</v>
      </c>
      <c r="D631" s="15" t="s">
        <v>124</v>
      </c>
      <c r="E631" s="15" t="s">
        <v>482</v>
      </c>
      <c r="F631" s="15" t="s">
        <v>190</v>
      </c>
      <c r="G631" s="10">
        <f>H631+I631+J631</f>
        <v>97.5</v>
      </c>
      <c r="H631" s="10"/>
      <c r="I631" s="10"/>
      <c r="J631" s="10">
        <v>97.5</v>
      </c>
      <c r="K631" s="10">
        <f>L631+M631+N631</f>
        <v>97.5</v>
      </c>
      <c r="L631" s="10"/>
      <c r="M631" s="10"/>
      <c r="N631" s="10">
        <v>97.5</v>
      </c>
      <c r="O631" s="10">
        <f>P631+Q631+R631</f>
        <v>97.5</v>
      </c>
      <c r="P631" s="10"/>
      <c r="Q631" s="10"/>
      <c r="R631" s="10">
        <v>97.5</v>
      </c>
    </row>
    <row r="632" spans="1:18" ht="37.5">
      <c r="A632" s="47" t="s">
        <v>484</v>
      </c>
      <c r="B632" s="30">
        <v>546</v>
      </c>
      <c r="C632" s="15" t="s">
        <v>142</v>
      </c>
      <c r="D632" s="15" t="s">
        <v>124</v>
      </c>
      <c r="E632" s="15" t="s">
        <v>80</v>
      </c>
      <c r="F632" s="15"/>
      <c r="G632" s="10">
        <f>G633</f>
        <v>152.1</v>
      </c>
      <c r="H632" s="10">
        <f aca="true" t="shared" si="318" ref="H632:R633">H633</f>
        <v>0</v>
      </c>
      <c r="I632" s="10">
        <f t="shared" si="318"/>
        <v>152.1</v>
      </c>
      <c r="J632" s="10">
        <f t="shared" si="318"/>
        <v>0</v>
      </c>
      <c r="K632" s="10">
        <f t="shared" si="318"/>
        <v>152.1</v>
      </c>
      <c r="L632" s="10">
        <f t="shared" si="318"/>
        <v>0</v>
      </c>
      <c r="M632" s="10">
        <f t="shared" si="318"/>
        <v>152.1</v>
      </c>
      <c r="N632" s="10">
        <f t="shared" si="318"/>
        <v>0</v>
      </c>
      <c r="O632" s="10">
        <f t="shared" si="318"/>
        <v>152.1</v>
      </c>
      <c r="P632" s="10">
        <f t="shared" si="318"/>
        <v>0</v>
      </c>
      <c r="Q632" s="10">
        <f t="shared" si="318"/>
        <v>152.1</v>
      </c>
      <c r="R632" s="10">
        <f t="shared" si="318"/>
        <v>0</v>
      </c>
    </row>
    <row r="633" spans="1:18" ht="18.75">
      <c r="A633" s="47" t="s">
        <v>480</v>
      </c>
      <c r="B633" s="30">
        <v>546</v>
      </c>
      <c r="C633" s="15" t="s">
        <v>142</v>
      </c>
      <c r="D633" s="15" t="s">
        <v>124</v>
      </c>
      <c r="E633" s="15" t="s">
        <v>483</v>
      </c>
      <c r="F633" s="15"/>
      <c r="G633" s="10">
        <f>G634</f>
        <v>152.1</v>
      </c>
      <c r="H633" s="10">
        <f t="shared" si="318"/>
        <v>0</v>
      </c>
      <c r="I633" s="10">
        <f t="shared" si="318"/>
        <v>152.1</v>
      </c>
      <c r="J633" s="10">
        <f t="shared" si="318"/>
        <v>0</v>
      </c>
      <c r="K633" s="10">
        <f t="shared" si="318"/>
        <v>152.1</v>
      </c>
      <c r="L633" s="10">
        <f t="shared" si="318"/>
        <v>0</v>
      </c>
      <c r="M633" s="10">
        <f t="shared" si="318"/>
        <v>152.1</v>
      </c>
      <c r="N633" s="10">
        <f t="shared" si="318"/>
        <v>0</v>
      </c>
      <c r="O633" s="10">
        <f t="shared" si="318"/>
        <v>152.1</v>
      </c>
      <c r="P633" s="10">
        <f t="shared" si="318"/>
        <v>0</v>
      </c>
      <c r="Q633" s="10">
        <f t="shared" si="318"/>
        <v>152.1</v>
      </c>
      <c r="R633" s="10">
        <f t="shared" si="318"/>
        <v>0</v>
      </c>
    </row>
    <row r="634" spans="1:18" ht="37.5">
      <c r="A634" s="47" t="s">
        <v>92</v>
      </c>
      <c r="B634" s="30">
        <v>546</v>
      </c>
      <c r="C634" s="15" t="s">
        <v>142</v>
      </c>
      <c r="D634" s="15" t="s">
        <v>124</v>
      </c>
      <c r="E634" s="15" t="s">
        <v>483</v>
      </c>
      <c r="F634" s="15" t="s">
        <v>177</v>
      </c>
      <c r="G634" s="10">
        <f>H634+I634+J634</f>
        <v>152.1</v>
      </c>
      <c r="H634" s="10"/>
      <c r="I634" s="10">
        <v>152.1</v>
      </c>
      <c r="J634" s="10"/>
      <c r="K634" s="10">
        <f>L634+M634+N634</f>
        <v>152.1</v>
      </c>
      <c r="L634" s="10"/>
      <c r="M634" s="10">
        <v>152.1</v>
      </c>
      <c r="N634" s="10"/>
      <c r="O634" s="10">
        <f>P634+Q634+R634</f>
        <v>152.1</v>
      </c>
      <c r="P634" s="100"/>
      <c r="Q634" s="100">
        <v>152.1</v>
      </c>
      <c r="R634" s="100"/>
    </row>
    <row r="635" spans="1:18" ht="37.5">
      <c r="A635" s="47" t="s">
        <v>79</v>
      </c>
      <c r="B635" s="30">
        <v>546</v>
      </c>
      <c r="C635" s="15" t="s">
        <v>142</v>
      </c>
      <c r="D635" s="15" t="s">
        <v>124</v>
      </c>
      <c r="E635" s="15" t="s">
        <v>485</v>
      </c>
      <c r="F635" s="15"/>
      <c r="G635" s="10">
        <f>G636+G638</f>
        <v>120</v>
      </c>
      <c r="H635" s="10">
        <f aca="true" t="shared" si="319" ref="H635:R635">H636+H638</f>
        <v>0</v>
      </c>
      <c r="I635" s="10">
        <f t="shared" si="319"/>
        <v>0</v>
      </c>
      <c r="J635" s="10">
        <f t="shared" si="319"/>
        <v>120</v>
      </c>
      <c r="K635" s="10">
        <f t="shared" si="319"/>
        <v>120</v>
      </c>
      <c r="L635" s="10">
        <f t="shared" si="319"/>
        <v>0</v>
      </c>
      <c r="M635" s="10">
        <f t="shared" si="319"/>
        <v>0</v>
      </c>
      <c r="N635" s="10">
        <f t="shared" si="319"/>
        <v>120</v>
      </c>
      <c r="O635" s="10">
        <f t="shared" si="319"/>
        <v>120</v>
      </c>
      <c r="P635" s="10">
        <f t="shared" si="319"/>
        <v>0</v>
      </c>
      <c r="Q635" s="10">
        <f t="shared" si="319"/>
        <v>0</v>
      </c>
      <c r="R635" s="10">
        <f t="shared" si="319"/>
        <v>120</v>
      </c>
    </row>
    <row r="636" spans="1:18" ht="78.75" customHeight="1">
      <c r="A636" s="47" t="s">
        <v>342</v>
      </c>
      <c r="B636" s="30">
        <v>546</v>
      </c>
      <c r="C636" s="15" t="s">
        <v>142</v>
      </c>
      <c r="D636" s="15" t="s">
        <v>124</v>
      </c>
      <c r="E636" s="15" t="s">
        <v>486</v>
      </c>
      <c r="F636" s="15"/>
      <c r="G636" s="10">
        <f>G637</f>
        <v>120</v>
      </c>
      <c r="H636" s="10">
        <f aca="true" t="shared" si="320" ref="H636:R636">H637</f>
        <v>0</v>
      </c>
      <c r="I636" s="10">
        <f t="shared" si="320"/>
        <v>0</v>
      </c>
      <c r="J636" s="10">
        <f t="shared" si="320"/>
        <v>120</v>
      </c>
      <c r="K636" s="10">
        <f t="shared" si="320"/>
        <v>120</v>
      </c>
      <c r="L636" s="10">
        <f t="shared" si="320"/>
        <v>0</v>
      </c>
      <c r="M636" s="10">
        <f t="shared" si="320"/>
        <v>0</v>
      </c>
      <c r="N636" s="10">
        <f t="shared" si="320"/>
        <v>120</v>
      </c>
      <c r="O636" s="10">
        <f t="shared" si="320"/>
        <v>120</v>
      </c>
      <c r="P636" s="10">
        <f t="shared" si="320"/>
        <v>0</v>
      </c>
      <c r="Q636" s="10">
        <f t="shared" si="320"/>
        <v>0</v>
      </c>
      <c r="R636" s="10">
        <f t="shared" si="320"/>
        <v>120</v>
      </c>
    </row>
    <row r="637" spans="1:18" ht="18.75">
      <c r="A637" s="47" t="s">
        <v>191</v>
      </c>
      <c r="B637" s="30">
        <v>546</v>
      </c>
      <c r="C637" s="15" t="s">
        <v>142</v>
      </c>
      <c r="D637" s="15" t="s">
        <v>124</v>
      </c>
      <c r="E637" s="15" t="s">
        <v>486</v>
      </c>
      <c r="F637" s="15" t="s">
        <v>190</v>
      </c>
      <c r="G637" s="10">
        <f>H637+I637+J637</f>
        <v>120</v>
      </c>
      <c r="H637" s="10"/>
      <c r="I637" s="10"/>
      <c r="J637" s="10">
        <v>120</v>
      </c>
      <c r="K637" s="10">
        <f>L637+M637+N637</f>
        <v>120</v>
      </c>
      <c r="L637" s="10"/>
      <c r="M637" s="10"/>
      <c r="N637" s="10">
        <v>120</v>
      </c>
      <c r="O637" s="10">
        <f>P637+Q637+R637</f>
        <v>120</v>
      </c>
      <c r="P637" s="100"/>
      <c r="Q637" s="10"/>
      <c r="R637" s="100">
        <v>120</v>
      </c>
    </row>
    <row r="638" spans="1:18" ht="63.75" customHeight="1">
      <c r="A638" s="50" t="s">
        <v>612</v>
      </c>
      <c r="B638" s="30">
        <v>546</v>
      </c>
      <c r="C638" s="15" t="s">
        <v>142</v>
      </c>
      <c r="D638" s="15" t="s">
        <v>124</v>
      </c>
      <c r="E638" s="40" t="s">
        <v>613</v>
      </c>
      <c r="F638" s="15"/>
      <c r="G638" s="10">
        <f>G639</f>
        <v>0</v>
      </c>
      <c r="H638" s="10">
        <f aca="true" t="shared" si="321" ref="H638:R638">H639</f>
        <v>0</v>
      </c>
      <c r="I638" s="10">
        <f t="shared" si="321"/>
        <v>0</v>
      </c>
      <c r="J638" s="10">
        <f t="shared" si="321"/>
        <v>0</v>
      </c>
      <c r="K638" s="10">
        <f t="shared" si="321"/>
        <v>0</v>
      </c>
      <c r="L638" s="10">
        <f t="shared" si="321"/>
        <v>0</v>
      </c>
      <c r="M638" s="10">
        <f t="shared" si="321"/>
        <v>0</v>
      </c>
      <c r="N638" s="10">
        <f t="shared" si="321"/>
        <v>0</v>
      </c>
      <c r="O638" s="10">
        <f t="shared" si="321"/>
        <v>0</v>
      </c>
      <c r="P638" s="10">
        <f t="shared" si="321"/>
        <v>0</v>
      </c>
      <c r="Q638" s="10">
        <f t="shared" si="321"/>
        <v>0</v>
      </c>
      <c r="R638" s="10">
        <f t="shared" si="321"/>
        <v>0</v>
      </c>
    </row>
    <row r="639" spans="1:18" ht="37.5">
      <c r="A639" s="47" t="s">
        <v>92</v>
      </c>
      <c r="B639" s="30">
        <v>546</v>
      </c>
      <c r="C639" s="15" t="s">
        <v>142</v>
      </c>
      <c r="D639" s="15" t="s">
        <v>124</v>
      </c>
      <c r="E639" s="58" t="s">
        <v>613</v>
      </c>
      <c r="F639" s="15" t="s">
        <v>177</v>
      </c>
      <c r="G639" s="10">
        <f>H639+I639+J639</f>
        <v>0</v>
      </c>
      <c r="H639" s="10"/>
      <c r="I639" s="10"/>
      <c r="J639" s="10"/>
      <c r="K639" s="10">
        <f>L639+M639+N639</f>
        <v>0</v>
      </c>
      <c r="L639" s="10"/>
      <c r="M639" s="10"/>
      <c r="N639" s="10"/>
      <c r="O639" s="10">
        <f>P639+Q639+R639</f>
        <v>0</v>
      </c>
      <c r="P639" s="10"/>
      <c r="Q639" s="10"/>
      <c r="R639" s="107"/>
    </row>
    <row r="640" spans="1:18" ht="27" customHeight="1">
      <c r="A640" s="48" t="s">
        <v>197</v>
      </c>
      <c r="B640" s="113">
        <v>547</v>
      </c>
      <c r="C640" s="113"/>
      <c r="D640" s="113"/>
      <c r="E640" s="113"/>
      <c r="F640" s="113"/>
      <c r="G640" s="13">
        <f>G641</f>
        <v>3631</v>
      </c>
      <c r="H640" s="13">
        <f aca="true" t="shared" si="322" ref="H640:R640">H641</f>
        <v>0</v>
      </c>
      <c r="I640" s="13">
        <f t="shared" si="322"/>
        <v>3306.3</v>
      </c>
      <c r="J640" s="13">
        <f t="shared" si="322"/>
        <v>324.70000000000005</v>
      </c>
      <c r="K640" s="13">
        <f t="shared" si="322"/>
        <v>3631</v>
      </c>
      <c r="L640" s="13">
        <f t="shared" si="322"/>
        <v>0</v>
      </c>
      <c r="M640" s="13">
        <f t="shared" si="322"/>
        <v>3306.3</v>
      </c>
      <c r="N640" s="13">
        <f t="shared" si="322"/>
        <v>324.70000000000005</v>
      </c>
      <c r="O640" s="13">
        <f t="shared" si="322"/>
        <v>3631</v>
      </c>
      <c r="P640" s="13">
        <f t="shared" si="322"/>
        <v>0</v>
      </c>
      <c r="Q640" s="13">
        <f t="shared" si="322"/>
        <v>3306.3</v>
      </c>
      <c r="R640" s="13">
        <f t="shared" si="322"/>
        <v>324.70000000000005</v>
      </c>
    </row>
    <row r="641" spans="1:18" ht="18.75">
      <c r="A641" s="47" t="s">
        <v>214</v>
      </c>
      <c r="B641" s="30">
        <v>547</v>
      </c>
      <c r="C641" s="15" t="s">
        <v>120</v>
      </c>
      <c r="D641" s="15" t="s">
        <v>405</v>
      </c>
      <c r="E641" s="30"/>
      <c r="F641" s="30"/>
      <c r="G641" s="10">
        <f>G642+G649</f>
        <v>3631</v>
      </c>
      <c r="H641" s="10">
        <f aca="true" t="shared" si="323" ref="H641:R641">H642+H649</f>
        <v>0</v>
      </c>
      <c r="I641" s="10">
        <f t="shared" si="323"/>
        <v>3306.3</v>
      </c>
      <c r="J641" s="10">
        <f t="shared" si="323"/>
        <v>324.70000000000005</v>
      </c>
      <c r="K641" s="10">
        <f t="shared" si="323"/>
        <v>3631</v>
      </c>
      <c r="L641" s="10">
        <f t="shared" si="323"/>
        <v>0</v>
      </c>
      <c r="M641" s="10">
        <f t="shared" si="323"/>
        <v>3306.3</v>
      </c>
      <c r="N641" s="10">
        <f t="shared" si="323"/>
        <v>324.70000000000005</v>
      </c>
      <c r="O641" s="10">
        <f t="shared" si="323"/>
        <v>3631</v>
      </c>
      <c r="P641" s="10">
        <f t="shared" si="323"/>
        <v>0</v>
      </c>
      <c r="Q641" s="10">
        <f t="shared" si="323"/>
        <v>3306.3</v>
      </c>
      <c r="R641" s="10">
        <f t="shared" si="323"/>
        <v>324.70000000000005</v>
      </c>
    </row>
    <row r="642" spans="1:18" ht="37.5">
      <c r="A642" s="47" t="s">
        <v>100</v>
      </c>
      <c r="B642" s="15" t="s">
        <v>310</v>
      </c>
      <c r="C642" s="15" t="s">
        <v>120</v>
      </c>
      <c r="D642" s="15" t="s">
        <v>124</v>
      </c>
      <c r="E642" s="15"/>
      <c r="F642" s="30"/>
      <c r="G642" s="10">
        <f>G643</f>
        <v>1576.1</v>
      </c>
      <c r="H642" s="10">
        <f aca="true" t="shared" si="324" ref="H642:R642">H643</f>
        <v>0</v>
      </c>
      <c r="I642" s="10">
        <f t="shared" si="324"/>
        <v>1576.1</v>
      </c>
      <c r="J642" s="10">
        <f t="shared" si="324"/>
        <v>0</v>
      </c>
      <c r="K642" s="10">
        <f t="shared" si="324"/>
        <v>1576.1</v>
      </c>
      <c r="L642" s="10">
        <f t="shared" si="324"/>
        <v>0</v>
      </c>
      <c r="M642" s="10">
        <f t="shared" si="324"/>
        <v>1576.1</v>
      </c>
      <c r="N642" s="10">
        <f t="shared" si="324"/>
        <v>0</v>
      </c>
      <c r="O642" s="10">
        <f t="shared" si="324"/>
        <v>1576.1</v>
      </c>
      <c r="P642" s="10">
        <f t="shared" si="324"/>
        <v>0</v>
      </c>
      <c r="Q642" s="10">
        <f t="shared" si="324"/>
        <v>1576.1</v>
      </c>
      <c r="R642" s="10">
        <f t="shared" si="324"/>
        <v>0</v>
      </c>
    </row>
    <row r="643" spans="1:18" ht="18.75">
      <c r="A643" s="47" t="s">
        <v>210</v>
      </c>
      <c r="B643" s="15">
        <v>547</v>
      </c>
      <c r="C643" s="15" t="s">
        <v>120</v>
      </c>
      <c r="D643" s="15" t="s">
        <v>124</v>
      </c>
      <c r="E643" s="15" t="s">
        <v>242</v>
      </c>
      <c r="F643" s="30"/>
      <c r="G643" s="10">
        <f>G644</f>
        <v>1576.1</v>
      </c>
      <c r="H643" s="10">
        <f>H644</f>
        <v>0</v>
      </c>
      <c r="I643" s="10">
        <f>I644</f>
        <v>1576.1</v>
      </c>
      <c r="J643" s="10">
        <f aca="true" t="shared" si="325" ref="J643:R643">J644</f>
        <v>0</v>
      </c>
      <c r="K643" s="10">
        <f t="shared" si="325"/>
        <v>1576.1</v>
      </c>
      <c r="L643" s="10">
        <f t="shared" si="325"/>
        <v>0</v>
      </c>
      <c r="M643" s="10">
        <f t="shared" si="325"/>
        <v>1576.1</v>
      </c>
      <c r="N643" s="10">
        <f t="shared" si="325"/>
        <v>0</v>
      </c>
      <c r="O643" s="10">
        <f t="shared" si="325"/>
        <v>1576.1</v>
      </c>
      <c r="P643" s="10">
        <f t="shared" si="325"/>
        <v>0</v>
      </c>
      <c r="Q643" s="10">
        <f t="shared" si="325"/>
        <v>1576.1</v>
      </c>
      <c r="R643" s="10">
        <f t="shared" si="325"/>
        <v>0</v>
      </c>
    </row>
    <row r="644" spans="1:18" ht="18.75">
      <c r="A644" s="47" t="s">
        <v>144</v>
      </c>
      <c r="B644" s="15">
        <v>547</v>
      </c>
      <c r="C644" s="15" t="s">
        <v>120</v>
      </c>
      <c r="D644" s="15" t="s">
        <v>309</v>
      </c>
      <c r="E644" s="15" t="s">
        <v>308</v>
      </c>
      <c r="F644" s="30"/>
      <c r="G644" s="10">
        <f>G645+G647</f>
        <v>1576.1</v>
      </c>
      <c r="H644" s="10">
        <f aca="true" t="shared" si="326" ref="H644:R644">H645+H647</f>
        <v>0</v>
      </c>
      <c r="I644" s="10">
        <f t="shared" si="326"/>
        <v>1576.1</v>
      </c>
      <c r="J644" s="10">
        <f t="shared" si="326"/>
        <v>0</v>
      </c>
      <c r="K644" s="10">
        <f t="shared" si="326"/>
        <v>1576.1</v>
      </c>
      <c r="L644" s="10">
        <f t="shared" si="326"/>
        <v>0</v>
      </c>
      <c r="M644" s="10">
        <f t="shared" si="326"/>
        <v>1576.1</v>
      </c>
      <c r="N644" s="10">
        <f t="shared" si="326"/>
        <v>0</v>
      </c>
      <c r="O644" s="10">
        <f t="shared" si="326"/>
        <v>1576.1</v>
      </c>
      <c r="P644" s="10">
        <f t="shared" si="326"/>
        <v>0</v>
      </c>
      <c r="Q644" s="10">
        <f t="shared" si="326"/>
        <v>1576.1</v>
      </c>
      <c r="R644" s="10">
        <f t="shared" si="326"/>
        <v>0</v>
      </c>
    </row>
    <row r="645" spans="1:18" ht="37.5">
      <c r="A645" s="47" t="s">
        <v>222</v>
      </c>
      <c r="B645" s="15">
        <v>547</v>
      </c>
      <c r="C645" s="15" t="s">
        <v>120</v>
      </c>
      <c r="D645" s="15" t="s">
        <v>309</v>
      </c>
      <c r="E645" s="15" t="s">
        <v>244</v>
      </c>
      <c r="F645" s="30"/>
      <c r="G645" s="10">
        <f>G646</f>
        <v>1263.6</v>
      </c>
      <c r="H645" s="10">
        <f aca="true" t="shared" si="327" ref="H645:R645">H646</f>
        <v>0</v>
      </c>
      <c r="I645" s="10">
        <f t="shared" si="327"/>
        <v>1263.6</v>
      </c>
      <c r="J645" s="10">
        <f t="shared" si="327"/>
        <v>0</v>
      </c>
      <c r="K645" s="10">
        <f t="shared" si="327"/>
        <v>1263.6</v>
      </c>
      <c r="L645" s="10">
        <f t="shared" si="327"/>
        <v>0</v>
      </c>
      <c r="M645" s="10">
        <f t="shared" si="327"/>
        <v>1263.6</v>
      </c>
      <c r="N645" s="10">
        <f t="shared" si="327"/>
        <v>0</v>
      </c>
      <c r="O645" s="10">
        <f t="shared" si="327"/>
        <v>1263.6</v>
      </c>
      <c r="P645" s="10">
        <f t="shared" si="327"/>
        <v>0</v>
      </c>
      <c r="Q645" s="10">
        <f t="shared" si="327"/>
        <v>1263.6</v>
      </c>
      <c r="R645" s="10">
        <f t="shared" si="327"/>
        <v>0</v>
      </c>
    </row>
    <row r="646" spans="1:18" ht="32.25" customHeight="1">
      <c r="A646" s="47" t="s">
        <v>173</v>
      </c>
      <c r="B646" s="15">
        <v>547</v>
      </c>
      <c r="C646" s="15" t="s">
        <v>120</v>
      </c>
      <c r="D646" s="15" t="s">
        <v>124</v>
      </c>
      <c r="E646" s="15" t="s">
        <v>244</v>
      </c>
      <c r="F646" s="30">
        <v>120</v>
      </c>
      <c r="G646" s="10">
        <f>H646+I646+J646</f>
        <v>1263.6</v>
      </c>
      <c r="H646" s="10"/>
      <c r="I646" s="10">
        <v>1263.6</v>
      </c>
      <c r="J646" s="10"/>
      <c r="K646" s="10">
        <f>L646+M646+N646</f>
        <v>1263.6</v>
      </c>
      <c r="L646" s="10"/>
      <c r="M646" s="10">
        <v>1263.6</v>
      </c>
      <c r="N646" s="10"/>
      <c r="O646" s="10">
        <f>P646+Q646+R646</f>
        <v>1263.6</v>
      </c>
      <c r="P646" s="10">
        <v>0</v>
      </c>
      <c r="Q646" s="10">
        <v>1263.6</v>
      </c>
      <c r="R646" s="10"/>
    </row>
    <row r="647" spans="1:18" ht="56.25">
      <c r="A647" s="47" t="s">
        <v>460</v>
      </c>
      <c r="B647" s="15">
        <v>547</v>
      </c>
      <c r="C647" s="15" t="s">
        <v>120</v>
      </c>
      <c r="D647" s="15" t="s">
        <v>124</v>
      </c>
      <c r="E647" s="15" t="s">
        <v>586</v>
      </c>
      <c r="F647" s="30"/>
      <c r="G647" s="10">
        <f>G648</f>
        <v>312.5</v>
      </c>
      <c r="H647" s="10">
        <f aca="true" t="shared" si="328" ref="H647:R647">H648</f>
        <v>0</v>
      </c>
      <c r="I647" s="10">
        <f t="shared" si="328"/>
        <v>312.5</v>
      </c>
      <c r="J647" s="10">
        <f t="shared" si="328"/>
        <v>0</v>
      </c>
      <c r="K647" s="10">
        <f t="shared" si="328"/>
        <v>312.5</v>
      </c>
      <c r="L647" s="10">
        <f t="shared" si="328"/>
        <v>0</v>
      </c>
      <c r="M647" s="10">
        <f t="shared" si="328"/>
        <v>312.5</v>
      </c>
      <c r="N647" s="10">
        <f t="shared" si="328"/>
        <v>0</v>
      </c>
      <c r="O647" s="10">
        <f t="shared" si="328"/>
        <v>312.5</v>
      </c>
      <c r="P647" s="10">
        <f t="shared" si="328"/>
        <v>0</v>
      </c>
      <c r="Q647" s="10">
        <f t="shared" si="328"/>
        <v>312.5</v>
      </c>
      <c r="R647" s="10">
        <f t="shared" si="328"/>
        <v>0</v>
      </c>
    </row>
    <row r="648" spans="1:18" ht="26.25" customHeight="1">
      <c r="A648" s="47" t="s">
        <v>173</v>
      </c>
      <c r="B648" s="15">
        <v>547</v>
      </c>
      <c r="C648" s="15" t="s">
        <v>120</v>
      </c>
      <c r="D648" s="15" t="s">
        <v>124</v>
      </c>
      <c r="E648" s="15" t="s">
        <v>587</v>
      </c>
      <c r="F648" s="30">
        <v>120</v>
      </c>
      <c r="G648" s="10">
        <f>H648+I647+J648</f>
        <v>312.5</v>
      </c>
      <c r="H648" s="10"/>
      <c r="I648" s="10">
        <v>312.5</v>
      </c>
      <c r="J648" s="10"/>
      <c r="K648" s="10">
        <f>L648+M648+N648</f>
        <v>312.5</v>
      </c>
      <c r="L648" s="10"/>
      <c r="M648" s="10">
        <v>312.5</v>
      </c>
      <c r="N648" s="10"/>
      <c r="O648" s="10">
        <f>P648+Q648+R648</f>
        <v>312.5</v>
      </c>
      <c r="P648" s="100"/>
      <c r="Q648" s="100">
        <v>312.5</v>
      </c>
      <c r="R648" s="100"/>
    </row>
    <row r="649" spans="1:18" ht="56.25">
      <c r="A649" s="47" t="s">
        <v>198</v>
      </c>
      <c r="B649" s="30">
        <v>547</v>
      </c>
      <c r="C649" s="15" t="s">
        <v>120</v>
      </c>
      <c r="D649" s="15" t="s">
        <v>123</v>
      </c>
      <c r="E649" s="30"/>
      <c r="F649" s="30"/>
      <c r="G649" s="10">
        <f>G650+G655</f>
        <v>2054.9</v>
      </c>
      <c r="H649" s="10">
        <f aca="true" t="shared" si="329" ref="H649:R649">H650+H655</f>
        <v>0</v>
      </c>
      <c r="I649" s="10">
        <f t="shared" si="329"/>
        <v>1730.2</v>
      </c>
      <c r="J649" s="10">
        <f t="shared" si="329"/>
        <v>324.70000000000005</v>
      </c>
      <c r="K649" s="10">
        <f t="shared" si="329"/>
        <v>2054.9</v>
      </c>
      <c r="L649" s="10">
        <f t="shared" si="329"/>
        <v>0</v>
      </c>
      <c r="M649" s="10">
        <f t="shared" si="329"/>
        <v>1730.2</v>
      </c>
      <c r="N649" s="10">
        <f t="shared" si="329"/>
        <v>324.70000000000005</v>
      </c>
      <c r="O649" s="10">
        <f t="shared" si="329"/>
        <v>2054.9</v>
      </c>
      <c r="P649" s="10">
        <f t="shared" si="329"/>
        <v>0</v>
      </c>
      <c r="Q649" s="10">
        <f t="shared" si="329"/>
        <v>1730.2</v>
      </c>
      <c r="R649" s="10">
        <f t="shared" si="329"/>
        <v>324.70000000000005</v>
      </c>
    </row>
    <row r="650" spans="1:18" ht="18.75">
      <c r="A650" s="47" t="s">
        <v>341</v>
      </c>
      <c r="B650" s="30">
        <v>547</v>
      </c>
      <c r="C650" s="15" t="s">
        <v>120</v>
      </c>
      <c r="D650" s="15" t="s">
        <v>123</v>
      </c>
      <c r="E650" s="30" t="s">
        <v>237</v>
      </c>
      <c r="F650" s="15"/>
      <c r="G650" s="10">
        <f>G651</f>
        <v>324.70000000000005</v>
      </c>
      <c r="H650" s="10">
        <f aca="true" t="shared" si="330" ref="H650:R651">H651</f>
        <v>0</v>
      </c>
      <c r="I650" s="10">
        <f t="shared" si="330"/>
        <v>0</v>
      </c>
      <c r="J650" s="10">
        <f t="shared" si="330"/>
        <v>324.70000000000005</v>
      </c>
      <c r="K650" s="10">
        <f t="shared" si="330"/>
        <v>324.70000000000005</v>
      </c>
      <c r="L650" s="10">
        <f t="shared" si="330"/>
        <v>0</v>
      </c>
      <c r="M650" s="10">
        <f t="shared" si="330"/>
        <v>0</v>
      </c>
      <c r="N650" s="10">
        <f t="shared" si="330"/>
        <v>324.70000000000005</v>
      </c>
      <c r="O650" s="10">
        <f t="shared" si="330"/>
        <v>324.70000000000005</v>
      </c>
      <c r="P650" s="10">
        <f t="shared" si="330"/>
        <v>0</v>
      </c>
      <c r="Q650" s="10">
        <f t="shared" si="330"/>
        <v>0</v>
      </c>
      <c r="R650" s="10">
        <f t="shared" si="330"/>
        <v>324.70000000000005</v>
      </c>
    </row>
    <row r="651" spans="1:18" ht="37.5">
      <c r="A651" s="47" t="s">
        <v>231</v>
      </c>
      <c r="B651" s="30">
        <v>547</v>
      </c>
      <c r="C651" s="15" t="s">
        <v>120</v>
      </c>
      <c r="D651" s="15" t="s">
        <v>123</v>
      </c>
      <c r="E651" s="30" t="s">
        <v>238</v>
      </c>
      <c r="F651" s="15"/>
      <c r="G651" s="10">
        <f>G652</f>
        <v>324.70000000000005</v>
      </c>
      <c r="H651" s="10">
        <f t="shared" si="330"/>
        <v>0</v>
      </c>
      <c r="I651" s="10">
        <f t="shared" si="330"/>
        <v>0</v>
      </c>
      <c r="J651" s="10">
        <f t="shared" si="330"/>
        <v>324.70000000000005</v>
      </c>
      <c r="K651" s="10">
        <f t="shared" si="330"/>
        <v>324.70000000000005</v>
      </c>
      <c r="L651" s="10">
        <f t="shared" si="330"/>
        <v>0</v>
      </c>
      <c r="M651" s="10">
        <f t="shared" si="330"/>
        <v>0</v>
      </c>
      <c r="N651" s="10">
        <f t="shared" si="330"/>
        <v>324.70000000000005</v>
      </c>
      <c r="O651" s="10">
        <f t="shared" si="330"/>
        <v>324.70000000000005</v>
      </c>
      <c r="P651" s="10">
        <f t="shared" si="330"/>
        <v>0</v>
      </c>
      <c r="Q651" s="10">
        <f t="shared" si="330"/>
        <v>0</v>
      </c>
      <c r="R651" s="10">
        <f t="shared" si="330"/>
        <v>324.70000000000005</v>
      </c>
    </row>
    <row r="652" spans="1:18" ht="37.5">
      <c r="A652" s="47" t="s">
        <v>571</v>
      </c>
      <c r="B652" s="30">
        <v>547</v>
      </c>
      <c r="C652" s="15" t="s">
        <v>120</v>
      </c>
      <c r="D652" s="15" t="s">
        <v>123</v>
      </c>
      <c r="E652" s="30" t="s">
        <v>118</v>
      </c>
      <c r="F652" s="15"/>
      <c r="G652" s="10">
        <f>G653+G654</f>
        <v>324.70000000000005</v>
      </c>
      <c r="H652" s="10">
        <f aca="true" t="shared" si="331" ref="H652:R652">H653+H654</f>
        <v>0</v>
      </c>
      <c r="I652" s="10">
        <f t="shared" si="331"/>
        <v>0</v>
      </c>
      <c r="J652" s="10">
        <f t="shared" si="331"/>
        <v>324.70000000000005</v>
      </c>
      <c r="K652" s="10">
        <f t="shared" si="331"/>
        <v>324.70000000000005</v>
      </c>
      <c r="L652" s="10">
        <f t="shared" si="331"/>
        <v>0</v>
      </c>
      <c r="M652" s="10">
        <f t="shared" si="331"/>
        <v>0</v>
      </c>
      <c r="N652" s="10">
        <f t="shared" si="331"/>
        <v>324.70000000000005</v>
      </c>
      <c r="O652" s="10">
        <f t="shared" si="331"/>
        <v>324.70000000000005</v>
      </c>
      <c r="P652" s="10">
        <f t="shared" si="331"/>
        <v>0</v>
      </c>
      <c r="Q652" s="10">
        <f t="shared" si="331"/>
        <v>0</v>
      </c>
      <c r="R652" s="10">
        <f t="shared" si="331"/>
        <v>324.70000000000005</v>
      </c>
    </row>
    <row r="653" spans="1:18" ht="26.25" customHeight="1">
      <c r="A653" s="47" t="s">
        <v>173</v>
      </c>
      <c r="B653" s="30">
        <v>547</v>
      </c>
      <c r="C653" s="15" t="s">
        <v>120</v>
      </c>
      <c r="D653" s="15" t="s">
        <v>123</v>
      </c>
      <c r="E653" s="30" t="s">
        <v>118</v>
      </c>
      <c r="F653" s="15" t="s">
        <v>174</v>
      </c>
      <c r="G653" s="10">
        <f>H653+I652+J653</f>
        <v>237.3</v>
      </c>
      <c r="H653" s="10"/>
      <c r="I653" s="10"/>
      <c r="J653" s="10">
        <v>237.3</v>
      </c>
      <c r="K653" s="10">
        <f>L653+M653+N653</f>
        <v>237.3</v>
      </c>
      <c r="L653" s="10"/>
      <c r="M653" s="10"/>
      <c r="N653" s="10">
        <v>237.3</v>
      </c>
      <c r="O653" s="10">
        <f>P653+Q653+R653</f>
        <v>237.3</v>
      </c>
      <c r="P653" s="10"/>
      <c r="Q653" s="10"/>
      <c r="R653" s="10">
        <v>237.3</v>
      </c>
    </row>
    <row r="654" spans="1:18" ht="37.5">
      <c r="A654" s="47" t="s">
        <v>92</v>
      </c>
      <c r="B654" s="30">
        <v>547</v>
      </c>
      <c r="C654" s="15" t="s">
        <v>120</v>
      </c>
      <c r="D654" s="15" t="s">
        <v>123</v>
      </c>
      <c r="E654" s="30" t="s">
        <v>118</v>
      </c>
      <c r="F654" s="15" t="s">
        <v>177</v>
      </c>
      <c r="G654" s="10">
        <f>H654+I653+J654</f>
        <v>87.4</v>
      </c>
      <c r="H654" s="10"/>
      <c r="I654" s="10"/>
      <c r="J654" s="10">
        <v>87.4</v>
      </c>
      <c r="K654" s="10">
        <f>L654+M654+N654</f>
        <v>87.4</v>
      </c>
      <c r="L654" s="10"/>
      <c r="M654" s="10"/>
      <c r="N654" s="10">
        <v>87.4</v>
      </c>
      <c r="O654" s="10">
        <f>P654+Q654+R654</f>
        <v>87.4</v>
      </c>
      <c r="P654" s="10"/>
      <c r="Q654" s="10"/>
      <c r="R654" s="10">
        <v>87.4</v>
      </c>
    </row>
    <row r="655" spans="1:18" ht="18.75">
      <c r="A655" s="47" t="s">
        <v>211</v>
      </c>
      <c r="B655" s="30">
        <v>547</v>
      </c>
      <c r="C655" s="15" t="s">
        <v>120</v>
      </c>
      <c r="D655" s="15" t="s">
        <v>123</v>
      </c>
      <c r="E655" s="30" t="s">
        <v>234</v>
      </c>
      <c r="F655" s="15"/>
      <c r="G655" s="10">
        <f aca="true" t="shared" si="332" ref="G655:R655">G656+G659</f>
        <v>1730.2</v>
      </c>
      <c r="H655" s="10">
        <f t="shared" si="332"/>
        <v>0</v>
      </c>
      <c r="I655" s="10">
        <f t="shared" si="332"/>
        <v>1730.2</v>
      </c>
      <c r="J655" s="10">
        <f t="shared" si="332"/>
        <v>0</v>
      </c>
      <c r="K655" s="10">
        <f t="shared" si="332"/>
        <v>1730.2</v>
      </c>
      <c r="L655" s="10">
        <f t="shared" si="332"/>
        <v>0</v>
      </c>
      <c r="M655" s="10">
        <f t="shared" si="332"/>
        <v>1730.2</v>
      </c>
      <c r="N655" s="10">
        <f t="shared" si="332"/>
        <v>0</v>
      </c>
      <c r="O655" s="10">
        <f t="shared" si="332"/>
        <v>1730.2</v>
      </c>
      <c r="P655" s="10">
        <f t="shared" si="332"/>
        <v>0</v>
      </c>
      <c r="Q655" s="10">
        <f t="shared" si="332"/>
        <v>1730.2</v>
      </c>
      <c r="R655" s="10">
        <f t="shared" si="332"/>
        <v>0</v>
      </c>
    </row>
    <row r="656" spans="1:18" ht="24" customHeight="1">
      <c r="A656" s="47" t="s">
        <v>189</v>
      </c>
      <c r="B656" s="30">
        <v>547</v>
      </c>
      <c r="C656" s="15" t="s">
        <v>120</v>
      </c>
      <c r="D656" s="15" t="s">
        <v>123</v>
      </c>
      <c r="E656" s="30" t="s">
        <v>235</v>
      </c>
      <c r="F656" s="15"/>
      <c r="G656" s="10">
        <f>G657+G658</f>
        <v>1440</v>
      </c>
      <c r="H656" s="10">
        <f aca="true" t="shared" si="333" ref="H656:R656">H657+H658</f>
        <v>0</v>
      </c>
      <c r="I656" s="10">
        <f t="shared" si="333"/>
        <v>1440</v>
      </c>
      <c r="J656" s="10">
        <f t="shared" si="333"/>
        <v>0</v>
      </c>
      <c r="K656" s="10">
        <f t="shared" si="333"/>
        <v>1440</v>
      </c>
      <c r="L656" s="10">
        <f t="shared" si="333"/>
        <v>0</v>
      </c>
      <c r="M656" s="10">
        <f t="shared" si="333"/>
        <v>1440</v>
      </c>
      <c r="N656" s="10">
        <f t="shared" si="333"/>
        <v>0</v>
      </c>
      <c r="O656" s="10">
        <f t="shared" si="333"/>
        <v>1440</v>
      </c>
      <c r="P656" s="10">
        <f t="shared" si="333"/>
        <v>0</v>
      </c>
      <c r="Q656" s="10">
        <f t="shared" si="333"/>
        <v>1440</v>
      </c>
      <c r="R656" s="10">
        <f t="shared" si="333"/>
        <v>0</v>
      </c>
    </row>
    <row r="657" spans="1:18" ht="27.75" customHeight="1">
      <c r="A657" s="47" t="s">
        <v>173</v>
      </c>
      <c r="B657" s="30">
        <v>547</v>
      </c>
      <c r="C657" s="15" t="s">
        <v>120</v>
      </c>
      <c r="D657" s="15" t="s">
        <v>123</v>
      </c>
      <c r="E657" s="30" t="s">
        <v>235</v>
      </c>
      <c r="F657" s="15" t="s">
        <v>174</v>
      </c>
      <c r="G657" s="10">
        <f>H657+I657+J657</f>
        <v>904.6</v>
      </c>
      <c r="H657" s="10"/>
      <c r="I657" s="10">
        <v>904.6</v>
      </c>
      <c r="J657" s="10"/>
      <c r="K657" s="10">
        <f>L657+M657+N657</f>
        <v>904.6</v>
      </c>
      <c r="L657" s="10"/>
      <c r="M657" s="10">
        <v>904.6</v>
      </c>
      <c r="N657" s="10"/>
      <c r="O657" s="10">
        <f>P657+Q657+R657</f>
        <v>904.6</v>
      </c>
      <c r="P657" s="10"/>
      <c r="Q657" s="10">
        <v>904.6</v>
      </c>
      <c r="R657" s="10"/>
    </row>
    <row r="658" spans="1:18" ht="37.5">
      <c r="A658" s="47" t="s">
        <v>92</v>
      </c>
      <c r="B658" s="30">
        <v>547</v>
      </c>
      <c r="C658" s="15" t="s">
        <v>120</v>
      </c>
      <c r="D658" s="15" t="s">
        <v>123</v>
      </c>
      <c r="E658" s="30" t="s">
        <v>235</v>
      </c>
      <c r="F658" s="15" t="s">
        <v>177</v>
      </c>
      <c r="G658" s="10">
        <f>H658+I658+J658</f>
        <v>535.4</v>
      </c>
      <c r="H658" s="10"/>
      <c r="I658" s="10">
        <v>535.4</v>
      </c>
      <c r="J658" s="10"/>
      <c r="K658" s="10">
        <f>L658+M658+N658</f>
        <v>535.4</v>
      </c>
      <c r="L658" s="10"/>
      <c r="M658" s="10">
        <v>535.4</v>
      </c>
      <c r="N658" s="10"/>
      <c r="O658" s="10">
        <f>P658+Q658+R658</f>
        <v>535.4</v>
      </c>
      <c r="P658" s="10"/>
      <c r="Q658" s="10">
        <v>535.4</v>
      </c>
      <c r="R658" s="10"/>
    </row>
    <row r="659" spans="1:18" ht="56.25">
      <c r="A659" s="47" t="s">
        <v>460</v>
      </c>
      <c r="B659" s="30">
        <v>547</v>
      </c>
      <c r="C659" s="15" t="s">
        <v>120</v>
      </c>
      <c r="D659" s="15" t="s">
        <v>123</v>
      </c>
      <c r="E659" s="30" t="s">
        <v>588</v>
      </c>
      <c r="F659" s="15"/>
      <c r="G659" s="10">
        <f>G660</f>
        <v>290.2</v>
      </c>
      <c r="H659" s="10">
        <f aca="true" t="shared" si="334" ref="H659:R659">H660</f>
        <v>0</v>
      </c>
      <c r="I659" s="10">
        <f t="shared" si="334"/>
        <v>290.2</v>
      </c>
      <c r="J659" s="10">
        <f t="shared" si="334"/>
        <v>0</v>
      </c>
      <c r="K659" s="10">
        <f t="shared" si="334"/>
        <v>290.2</v>
      </c>
      <c r="L659" s="10">
        <f t="shared" si="334"/>
        <v>0</v>
      </c>
      <c r="M659" s="10">
        <f t="shared" si="334"/>
        <v>290.2</v>
      </c>
      <c r="N659" s="10">
        <f t="shared" si="334"/>
        <v>0</v>
      </c>
      <c r="O659" s="10">
        <f t="shared" si="334"/>
        <v>290.2</v>
      </c>
      <c r="P659" s="10">
        <f t="shared" si="334"/>
        <v>0</v>
      </c>
      <c r="Q659" s="10">
        <f t="shared" si="334"/>
        <v>290.2</v>
      </c>
      <c r="R659" s="10">
        <f t="shared" si="334"/>
        <v>0</v>
      </c>
    </row>
    <row r="660" spans="1:18" ht="29.25" customHeight="1">
      <c r="A660" s="47" t="s">
        <v>173</v>
      </c>
      <c r="B660" s="30">
        <v>547</v>
      </c>
      <c r="C660" s="15" t="s">
        <v>120</v>
      </c>
      <c r="D660" s="15" t="s">
        <v>123</v>
      </c>
      <c r="E660" s="30" t="s">
        <v>588</v>
      </c>
      <c r="F660" s="15" t="s">
        <v>174</v>
      </c>
      <c r="G660" s="10">
        <f>H660+I660+J660</f>
        <v>290.2</v>
      </c>
      <c r="H660" s="10"/>
      <c r="I660" s="101">
        <v>290.2</v>
      </c>
      <c r="J660" s="10"/>
      <c r="K660" s="10">
        <f>L660+M660+N660</f>
        <v>290.2</v>
      </c>
      <c r="L660" s="10"/>
      <c r="M660" s="10">
        <v>290.2</v>
      </c>
      <c r="N660" s="10"/>
      <c r="O660" s="10">
        <f>P660+Q660+R660</f>
        <v>290.2</v>
      </c>
      <c r="P660" s="10"/>
      <c r="Q660" s="10">
        <v>290.2</v>
      </c>
      <c r="R660" s="10"/>
    </row>
    <row r="661" spans="1:18" ht="18.75">
      <c r="A661" s="147" t="s">
        <v>329</v>
      </c>
      <c r="B661" s="148"/>
      <c r="C661" s="148"/>
      <c r="D661" s="148"/>
      <c r="E661" s="148"/>
      <c r="F661" s="149"/>
      <c r="G661" s="108">
        <f aca="true" t="shared" si="335" ref="G661:R661">G15+G44+G127+G290+G640</f>
        <v>764258.0999999999</v>
      </c>
      <c r="H661" s="108">
        <f t="shared" si="335"/>
        <v>413203</v>
      </c>
      <c r="I661" s="108">
        <f t="shared" si="335"/>
        <v>347078.4</v>
      </c>
      <c r="J661" s="108">
        <f t="shared" si="335"/>
        <v>3976.7</v>
      </c>
      <c r="K661" s="108">
        <f t="shared" si="335"/>
        <v>778886</v>
      </c>
      <c r="L661" s="108">
        <f t="shared" si="335"/>
        <v>423981.39999999997</v>
      </c>
      <c r="M661" s="108">
        <f t="shared" si="335"/>
        <v>350978.5</v>
      </c>
      <c r="N661" s="108">
        <f t="shared" si="335"/>
        <v>3926.1000000000004</v>
      </c>
      <c r="O661" s="108">
        <f t="shared" si="335"/>
        <v>718870.2999999999</v>
      </c>
      <c r="P661" s="108">
        <f t="shared" si="335"/>
        <v>360043.5</v>
      </c>
      <c r="Q661" s="108">
        <f t="shared" si="335"/>
        <v>354900.7</v>
      </c>
      <c r="R661" s="108">
        <f t="shared" si="335"/>
        <v>3926.1000000000004</v>
      </c>
    </row>
    <row r="662" spans="1:18" ht="19.5" thickBot="1">
      <c r="A662" s="76" t="s">
        <v>403</v>
      </c>
      <c r="B662" s="17"/>
      <c r="C662" s="17"/>
      <c r="D662" s="17"/>
      <c r="E662" s="17"/>
      <c r="F662" s="17"/>
      <c r="G662" s="109">
        <v>0</v>
      </c>
      <c r="H662" s="109"/>
      <c r="I662" s="110"/>
      <c r="J662" s="109"/>
      <c r="K662" s="109">
        <f>L662+M662+N662</f>
        <v>10000</v>
      </c>
      <c r="L662" s="13"/>
      <c r="M662" s="13">
        <v>10000</v>
      </c>
      <c r="N662" s="13"/>
      <c r="O662" s="109">
        <f>P662+Q662+R662</f>
        <v>20000</v>
      </c>
      <c r="P662" s="13"/>
      <c r="Q662" s="13">
        <v>20000</v>
      </c>
      <c r="R662" s="111"/>
    </row>
    <row r="663" spans="1:18" ht="19.5" thickBot="1">
      <c r="A663" s="77" t="s">
        <v>139</v>
      </c>
      <c r="B663" s="78"/>
      <c r="C663" s="78"/>
      <c r="D663" s="78"/>
      <c r="E663" s="78"/>
      <c r="F663" s="78" t="s">
        <v>167</v>
      </c>
      <c r="G663" s="110">
        <f aca="true" t="shared" si="336" ref="G663:R663">G661+G662</f>
        <v>764258.0999999999</v>
      </c>
      <c r="H663" s="110">
        <f t="shared" si="336"/>
        <v>413203</v>
      </c>
      <c r="I663" s="110">
        <f t="shared" si="336"/>
        <v>347078.4</v>
      </c>
      <c r="J663" s="110">
        <f t="shared" si="336"/>
        <v>3976.7</v>
      </c>
      <c r="K663" s="110">
        <f t="shared" si="336"/>
        <v>788886</v>
      </c>
      <c r="L663" s="110">
        <f t="shared" si="336"/>
        <v>423981.39999999997</v>
      </c>
      <c r="M663" s="110">
        <f t="shared" si="336"/>
        <v>360978.5</v>
      </c>
      <c r="N663" s="110">
        <f t="shared" si="336"/>
        <v>3926.1000000000004</v>
      </c>
      <c r="O663" s="110">
        <f t="shared" si="336"/>
        <v>738870.2999999999</v>
      </c>
      <c r="P663" s="110">
        <f t="shared" si="336"/>
        <v>360043.5</v>
      </c>
      <c r="Q663" s="110">
        <f t="shared" si="336"/>
        <v>374900.7</v>
      </c>
      <c r="R663" s="110">
        <f t="shared" si="336"/>
        <v>3926.1000000000004</v>
      </c>
    </row>
    <row r="664" spans="7:18" ht="18">
      <c r="G664" s="129"/>
      <c r="H664" s="130"/>
      <c r="I664" s="131"/>
      <c r="J664" s="130"/>
      <c r="K664" s="130"/>
      <c r="L664" s="130"/>
      <c r="M664" s="130"/>
      <c r="N664" s="130"/>
      <c r="O664" s="130"/>
      <c r="P664" s="88"/>
      <c r="Q664" s="88"/>
      <c r="R664" s="88"/>
    </row>
    <row r="665" spans="7:18" ht="18">
      <c r="G665" s="131"/>
      <c r="H665" s="131"/>
      <c r="I665" s="1"/>
      <c r="J665" s="131"/>
      <c r="K665" s="131"/>
      <c r="L665" s="131"/>
      <c r="M665" s="131"/>
      <c r="N665" s="131"/>
      <c r="O665" s="131"/>
      <c r="P665" s="89"/>
      <c r="Q665" s="89"/>
      <c r="R665" s="89"/>
    </row>
    <row r="666" spans="7:15" ht="12.75">
      <c r="G666" s="1"/>
      <c r="H666" s="1"/>
      <c r="I666" s="1"/>
      <c r="J666" s="1"/>
      <c r="K666" s="1"/>
      <c r="L666" s="1"/>
      <c r="M666" s="1"/>
      <c r="N666" s="1"/>
      <c r="O666" s="1"/>
    </row>
    <row r="667" spans="7:15" ht="12.75">
      <c r="G667" s="1"/>
      <c r="H667" s="1"/>
      <c r="I667" s="1"/>
      <c r="J667" s="1"/>
      <c r="K667" s="1"/>
      <c r="L667" s="1"/>
      <c r="M667" s="1"/>
      <c r="N667" s="1"/>
      <c r="O667" s="1"/>
    </row>
    <row r="668" spans="5:18" ht="20.25">
      <c r="E668" s="90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</row>
    <row r="669" spans="7:18" ht="20.25">
      <c r="G669" s="116"/>
      <c r="H669" s="116"/>
      <c r="I669" s="116"/>
      <c r="J669" s="116"/>
      <c r="K669" s="117"/>
      <c r="L669" s="117"/>
      <c r="M669" s="117"/>
      <c r="N669" s="117"/>
      <c r="O669" s="95"/>
      <c r="P669" s="95"/>
      <c r="Q669" s="95"/>
      <c r="R669" s="95"/>
    </row>
    <row r="670" spans="7:18" ht="20.25"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</row>
    <row r="671" spans="7:18" ht="20.25">
      <c r="G671" s="116"/>
      <c r="H671" s="116"/>
      <c r="I671" s="116"/>
      <c r="J671" s="116"/>
      <c r="K671" s="117"/>
      <c r="L671" s="117"/>
      <c r="M671" s="117"/>
      <c r="N671" s="117"/>
      <c r="O671" s="95"/>
      <c r="P671" s="95"/>
      <c r="Q671" s="95"/>
      <c r="R671" s="95"/>
    </row>
    <row r="683" ht="3" customHeight="1"/>
  </sheetData>
  <sheetProtection/>
  <mergeCells count="15">
    <mergeCell ref="F3:O3"/>
    <mergeCell ref="F4:O4"/>
    <mergeCell ref="F5:O5"/>
    <mergeCell ref="F1:O1"/>
    <mergeCell ref="F2:O2"/>
    <mergeCell ref="A8:O8"/>
    <mergeCell ref="A7:O7"/>
    <mergeCell ref="E12:E13"/>
    <mergeCell ref="F12:F13"/>
    <mergeCell ref="A661:F661"/>
    <mergeCell ref="G12:R12"/>
    <mergeCell ref="A12:A13"/>
    <mergeCell ref="B12:B13"/>
    <mergeCell ref="C12:C13"/>
    <mergeCell ref="D12:D13"/>
  </mergeCells>
  <printOptions horizontalCentered="1"/>
  <pageMargins left="0.5905511811023623" right="0.1968503937007874" top="0.5905511811023623" bottom="0.5905511811023623" header="0" footer="0"/>
  <pageSetup fitToHeight="17" fitToWidth="1" horizontalDpi="600" verticalDpi="600" orientation="portrait" paperSize="9" scale="49" r:id="rId1"/>
  <rowBreaks count="1" manualBreakCount="1">
    <brk id="14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47"/>
  <sheetViews>
    <sheetView tabSelected="1" view="pageBreakPreview" zoomScale="60" zoomScaleNormal="85" zoomScalePageLayoutView="0" workbookViewId="0" topLeftCell="A59">
      <selection activeCell="A61" sqref="A61"/>
    </sheetView>
  </sheetViews>
  <sheetFormatPr defaultColWidth="9.00390625" defaultRowHeight="12.75"/>
  <cols>
    <col min="1" max="1" width="75.625" style="26" customWidth="1"/>
    <col min="2" max="2" width="18.00390625" style="26" customWidth="1"/>
    <col min="3" max="3" width="9.75390625" style="26" customWidth="1"/>
    <col min="4" max="4" width="9.75390625" style="21" customWidth="1"/>
    <col min="5" max="5" width="8.75390625" style="21" customWidth="1"/>
    <col min="6" max="6" width="10.00390625" style="21" customWidth="1"/>
    <col min="7" max="7" width="14.875" style="21" customWidth="1"/>
    <col min="8" max="8" width="15.75390625" style="21" customWidth="1"/>
    <col min="9" max="9" width="16.00390625" style="21" customWidth="1"/>
    <col min="10" max="10" width="9.25390625" style="21" bestFit="1" customWidth="1"/>
    <col min="11" max="16384" width="9.125" style="21" customWidth="1"/>
  </cols>
  <sheetData>
    <row r="1" spans="4:9" ht="18.75">
      <c r="D1" s="114"/>
      <c r="E1" s="114"/>
      <c r="F1" s="153" t="s">
        <v>656</v>
      </c>
      <c r="G1" s="153"/>
      <c r="H1" s="153"/>
      <c r="I1" s="153"/>
    </row>
    <row r="2" spans="4:9" ht="18.75">
      <c r="D2" s="114"/>
      <c r="E2" s="114"/>
      <c r="F2" s="153" t="s">
        <v>171</v>
      </c>
      <c r="G2" s="153"/>
      <c r="H2" s="153"/>
      <c r="I2" s="153"/>
    </row>
    <row r="3" spans="4:9" ht="18.75">
      <c r="D3" s="114"/>
      <c r="E3" s="114"/>
      <c r="F3" s="153" t="s">
        <v>150</v>
      </c>
      <c r="G3" s="153"/>
      <c r="H3" s="153"/>
      <c r="I3" s="153"/>
    </row>
    <row r="4" spans="1:9" ht="18.75">
      <c r="A4" s="26" t="s">
        <v>167</v>
      </c>
      <c r="D4" s="114"/>
      <c r="E4" s="114"/>
      <c r="F4" s="153" t="s">
        <v>631</v>
      </c>
      <c r="G4" s="153"/>
      <c r="H4" s="153"/>
      <c r="I4" s="153"/>
    </row>
    <row r="5" spans="4:9" ht="18.75">
      <c r="D5" s="114"/>
      <c r="F5" s="153" t="s">
        <v>632</v>
      </c>
      <c r="G5" s="153"/>
      <c r="H5" s="153"/>
      <c r="I5" s="153"/>
    </row>
    <row r="6" spans="4:6" ht="18.75">
      <c r="D6" s="114"/>
      <c r="F6" s="114"/>
    </row>
    <row r="7" spans="1:7" ht="18.75">
      <c r="A7" s="154"/>
      <c r="B7" s="154"/>
      <c r="C7" s="154"/>
      <c r="D7" s="154"/>
      <c r="E7" s="154"/>
      <c r="F7" s="154"/>
      <c r="G7" s="115"/>
    </row>
    <row r="8" spans="1:9" ht="12" customHeight="1">
      <c r="A8" s="140" t="s">
        <v>331</v>
      </c>
      <c r="B8" s="140"/>
      <c r="C8" s="140"/>
      <c r="D8" s="140"/>
      <c r="E8" s="140"/>
      <c r="F8" s="140"/>
      <c r="G8" s="140"/>
      <c r="H8" s="140"/>
      <c r="I8" s="140"/>
    </row>
    <row r="9" spans="1:9" ht="11.25" customHeight="1">
      <c r="A9" s="140"/>
      <c r="B9" s="140"/>
      <c r="C9" s="140"/>
      <c r="D9" s="140"/>
      <c r="E9" s="140"/>
      <c r="F9" s="140"/>
      <c r="G9" s="140"/>
      <c r="H9" s="140"/>
      <c r="I9" s="140"/>
    </row>
    <row r="10" spans="1:9" ht="18.75">
      <c r="A10" s="139" t="s">
        <v>636</v>
      </c>
      <c r="B10" s="139"/>
      <c r="C10" s="139"/>
      <c r="D10" s="139"/>
      <c r="E10" s="139"/>
      <c r="F10" s="139"/>
      <c r="G10" s="139"/>
      <c r="H10" s="139"/>
      <c r="I10" s="139"/>
    </row>
    <row r="11" spans="1:9" ht="18.75">
      <c r="A11" s="112"/>
      <c r="B11" s="112"/>
      <c r="C11" s="112"/>
      <c r="D11" s="112"/>
      <c r="E11" s="112"/>
      <c r="F11" s="112"/>
      <c r="G11" s="112"/>
      <c r="H11" s="112"/>
      <c r="I11" s="112"/>
    </row>
    <row r="12" spans="1:9" ht="18.75">
      <c r="A12" s="31"/>
      <c r="B12" s="31"/>
      <c r="C12" s="31"/>
      <c r="D12" s="31"/>
      <c r="E12" s="31"/>
      <c r="F12" s="31"/>
      <c r="G12" s="31"/>
      <c r="H12" s="31"/>
      <c r="I12" s="31"/>
    </row>
    <row r="13" spans="6:9" ht="18.75">
      <c r="F13" s="2"/>
      <c r="H13" s="25"/>
      <c r="I13" s="7" t="s">
        <v>228</v>
      </c>
    </row>
    <row r="14" spans="1:9" ht="18.75">
      <c r="A14" s="141" t="s">
        <v>119</v>
      </c>
      <c r="B14" s="141" t="s">
        <v>407</v>
      </c>
      <c r="C14" s="141" t="s">
        <v>186</v>
      </c>
      <c r="D14" s="141" t="s">
        <v>657</v>
      </c>
      <c r="E14" s="141" t="s">
        <v>578</v>
      </c>
      <c r="F14" s="141" t="s">
        <v>408</v>
      </c>
      <c r="G14" s="141" t="s">
        <v>168</v>
      </c>
      <c r="H14" s="141"/>
      <c r="I14" s="141"/>
    </row>
    <row r="15" spans="1:9" ht="25.5" customHeight="1">
      <c r="A15" s="141"/>
      <c r="B15" s="141"/>
      <c r="C15" s="141"/>
      <c r="D15" s="141"/>
      <c r="E15" s="141"/>
      <c r="F15" s="141"/>
      <c r="G15" s="5" t="s">
        <v>361</v>
      </c>
      <c r="H15" s="5" t="s">
        <v>453</v>
      </c>
      <c r="I15" s="5" t="s">
        <v>634</v>
      </c>
    </row>
    <row r="16" spans="1:9" ht="18.75">
      <c r="A16" s="132">
        <v>1</v>
      </c>
      <c r="B16" s="132">
        <v>2</v>
      </c>
      <c r="C16" s="132">
        <v>3</v>
      </c>
      <c r="D16" s="5">
        <v>4</v>
      </c>
      <c r="E16" s="5">
        <v>5</v>
      </c>
      <c r="F16" s="5">
        <v>6</v>
      </c>
      <c r="G16" s="5">
        <v>7</v>
      </c>
      <c r="H16" s="132">
        <v>8</v>
      </c>
      <c r="I16" s="5">
        <v>9</v>
      </c>
    </row>
    <row r="17" spans="1:9" ht="62.25" customHeight="1">
      <c r="A17" s="48" t="s">
        <v>474</v>
      </c>
      <c r="B17" s="12" t="s">
        <v>254</v>
      </c>
      <c r="C17" s="12"/>
      <c r="D17" s="12"/>
      <c r="E17" s="12"/>
      <c r="F17" s="12"/>
      <c r="G17" s="13">
        <f>G18+G33</f>
        <v>2484.8</v>
      </c>
      <c r="H17" s="13">
        <f>H18+H33</f>
        <v>1889.4</v>
      </c>
      <c r="I17" s="13">
        <f>I18+I33</f>
        <v>2089.5</v>
      </c>
    </row>
    <row r="18" spans="1:9" ht="37.5">
      <c r="A18" s="47" t="s">
        <v>475</v>
      </c>
      <c r="B18" s="30" t="s">
        <v>255</v>
      </c>
      <c r="C18" s="30"/>
      <c r="D18" s="15"/>
      <c r="E18" s="15"/>
      <c r="F18" s="15"/>
      <c r="G18" s="10">
        <f>G30+G19+G23+G27</f>
        <v>1436</v>
      </c>
      <c r="H18" s="10">
        <f>H30+H19+H23+H27</f>
        <v>449</v>
      </c>
      <c r="I18" s="10">
        <f>I30+I19+I23+I27</f>
        <v>449</v>
      </c>
    </row>
    <row r="19" spans="1:9" ht="37.5">
      <c r="A19" s="47" t="s">
        <v>381</v>
      </c>
      <c r="B19" s="15" t="s">
        <v>382</v>
      </c>
      <c r="C19" s="30"/>
      <c r="D19" s="15"/>
      <c r="E19" s="15"/>
      <c r="F19" s="15"/>
      <c r="G19" s="10">
        <f>G20</f>
        <v>68</v>
      </c>
      <c r="H19" s="10">
        <f>H20</f>
        <v>103</v>
      </c>
      <c r="I19" s="10">
        <f>I20</f>
        <v>103</v>
      </c>
    </row>
    <row r="20" spans="1:9" ht="18.75">
      <c r="A20" s="47" t="s">
        <v>224</v>
      </c>
      <c r="B20" s="15" t="s">
        <v>383</v>
      </c>
      <c r="C20" s="30"/>
      <c r="D20" s="15"/>
      <c r="E20" s="15"/>
      <c r="F20" s="15"/>
      <c r="G20" s="10">
        <f>G21+G22</f>
        <v>68</v>
      </c>
      <c r="H20" s="10">
        <f>H21+H22</f>
        <v>103</v>
      </c>
      <c r="I20" s="10">
        <f>I21+I22</f>
        <v>103</v>
      </c>
    </row>
    <row r="21" spans="1:9" ht="18.75">
      <c r="A21" s="47" t="s">
        <v>191</v>
      </c>
      <c r="B21" s="15" t="s">
        <v>383</v>
      </c>
      <c r="C21" s="30">
        <v>115</v>
      </c>
      <c r="D21" s="15" t="s">
        <v>129</v>
      </c>
      <c r="E21" s="15" t="s">
        <v>124</v>
      </c>
      <c r="F21" s="15" t="s">
        <v>190</v>
      </c>
      <c r="G21" s="10">
        <v>40</v>
      </c>
      <c r="H21" s="10">
        <v>80</v>
      </c>
      <c r="I21" s="10">
        <v>80</v>
      </c>
    </row>
    <row r="22" spans="1:9" ht="37.5">
      <c r="A22" s="47" t="s">
        <v>92</v>
      </c>
      <c r="B22" s="15" t="s">
        <v>383</v>
      </c>
      <c r="C22" s="30">
        <v>546</v>
      </c>
      <c r="D22" s="15" t="s">
        <v>120</v>
      </c>
      <c r="E22" s="15" t="s">
        <v>121</v>
      </c>
      <c r="F22" s="15" t="s">
        <v>177</v>
      </c>
      <c r="G22" s="10">
        <v>28</v>
      </c>
      <c r="H22" s="10">
        <v>23</v>
      </c>
      <c r="I22" s="10">
        <v>23</v>
      </c>
    </row>
    <row r="23" spans="1:9" ht="53.25" customHeight="1">
      <c r="A23" s="47" t="s">
        <v>417</v>
      </c>
      <c r="B23" s="15" t="s">
        <v>379</v>
      </c>
      <c r="C23" s="30"/>
      <c r="D23" s="15"/>
      <c r="E23" s="15"/>
      <c r="F23" s="15"/>
      <c r="G23" s="10">
        <f>G24</f>
        <v>1200</v>
      </c>
      <c r="H23" s="10">
        <f>H24</f>
        <v>346</v>
      </c>
      <c r="I23" s="10">
        <f>I24</f>
        <v>346</v>
      </c>
    </row>
    <row r="24" spans="1:9" ht="18.75">
      <c r="A24" s="47" t="s">
        <v>224</v>
      </c>
      <c r="B24" s="15" t="s">
        <v>391</v>
      </c>
      <c r="C24" s="30"/>
      <c r="D24" s="15"/>
      <c r="E24" s="15"/>
      <c r="F24" s="15"/>
      <c r="G24" s="10">
        <f>G26+G25</f>
        <v>1200</v>
      </c>
      <c r="H24" s="10">
        <f>H26+H25</f>
        <v>346</v>
      </c>
      <c r="I24" s="10">
        <f>I26+I25</f>
        <v>346</v>
      </c>
    </row>
    <row r="25" spans="1:9" ht="18.75">
      <c r="A25" s="47" t="s">
        <v>191</v>
      </c>
      <c r="B25" s="15" t="s">
        <v>380</v>
      </c>
      <c r="C25" s="30">
        <v>115</v>
      </c>
      <c r="D25" s="15" t="s">
        <v>129</v>
      </c>
      <c r="E25" s="15" t="s">
        <v>124</v>
      </c>
      <c r="F25" s="15" t="s">
        <v>190</v>
      </c>
      <c r="G25" s="10">
        <v>200</v>
      </c>
      <c r="H25" s="10">
        <v>200</v>
      </c>
      <c r="I25" s="10">
        <v>200</v>
      </c>
    </row>
    <row r="26" spans="1:9" ht="37.5">
      <c r="A26" s="47" t="s">
        <v>92</v>
      </c>
      <c r="B26" s="15" t="s">
        <v>391</v>
      </c>
      <c r="C26" s="30">
        <v>546</v>
      </c>
      <c r="D26" s="15" t="s">
        <v>120</v>
      </c>
      <c r="E26" s="15" t="s">
        <v>121</v>
      </c>
      <c r="F26" s="15" t="s">
        <v>177</v>
      </c>
      <c r="G26" s="10">
        <v>1000</v>
      </c>
      <c r="H26" s="10">
        <v>146</v>
      </c>
      <c r="I26" s="10">
        <v>146</v>
      </c>
    </row>
    <row r="27" spans="1:9" ht="56.25">
      <c r="A27" s="47" t="s">
        <v>476</v>
      </c>
      <c r="B27" s="15" t="s">
        <v>55</v>
      </c>
      <c r="C27" s="30"/>
      <c r="D27" s="15"/>
      <c r="E27" s="15"/>
      <c r="F27" s="15"/>
      <c r="G27" s="10">
        <f aca="true" t="shared" si="0" ref="G27:I28">G28</f>
        <v>168</v>
      </c>
      <c r="H27" s="10">
        <f t="shared" si="0"/>
        <v>0</v>
      </c>
      <c r="I27" s="10">
        <f t="shared" si="0"/>
        <v>0</v>
      </c>
    </row>
    <row r="28" spans="1:9" ht="18.75">
      <c r="A28" s="47" t="s">
        <v>224</v>
      </c>
      <c r="B28" s="15" t="s">
        <v>389</v>
      </c>
      <c r="C28" s="30"/>
      <c r="D28" s="15"/>
      <c r="E28" s="15"/>
      <c r="F28" s="15"/>
      <c r="G28" s="10">
        <f t="shared" si="0"/>
        <v>168</v>
      </c>
      <c r="H28" s="10">
        <f t="shared" si="0"/>
        <v>0</v>
      </c>
      <c r="I28" s="10">
        <f t="shared" si="0"/>
        <v>0</v>
      </c>
    </row>
    <row r="29" spans="1:9" ht="36.75" customHeight="1">
      <c r="A29" s="47" t="s">
        <v>92</v>
      </c>
      <c r="B29" s="15" t="s">
        <v>389</v>
      </c>
      <c r="C29" s="30">
        <v>546</v>
      </c>
      <c r="D29" s="15" t="s">
        <v>128</v>
      </c>
      <c r="E29" s="15" t="s">
        <v>124</v>
      </c>
      <c r="F29" s="15" t="s">
        <v>177</v>
      </c>
      <c r="G29" s="10">
        <v>168</v>
      </c>
      <c r="H29" s="10">
        <v>0</v>
      </c>
      <c r="I29" s="10">
        <v>0</v>
      </c>
    </row>
    <row r="30" spans="1:9" ht="56.25" hidden="1">
      <c r="A30" s="47" t="s">
        <v>327</v>
      </c>
      <c r="B30" s="15" t="s">
        <v>83</v>
      </c>
      <c r="C30" s="30"/>
      <c r="D30" s="15"/>
      <c r="E30" s="15"/>
      <c r="F30" s="15"/>
      <c r="G30" s="10"/>
      <c r="H30" s="10"/>
      <c r="I30" s="10"/>
    </row>
    <row r="31" spans="1:9" ht="78.75" customHeight="1" hidden="1">
      <c r="A31" s="47" t="s">
        <v>394</v>
      </c>
      <c r="B31" s="15" t="s">
        <v>344</v>
      </c>
      <c r="C31" s="30"/>
      <c r="D31" s="15"/>
      <c r="E31" s="15"/>
      <c r="F31" s="15"/>
      <c r="G31" s="10"/>
      <c r="H31" s="10"/>
      <c r="I31" s="10"/>
    </row>
    <row r="32" spans="1:9" ht="37.5" hidden="1">
      <c r="A32" s="47" t="s">
        <v>92</v>
      </c>
      <c r="B32" s="15" t="s">
        <v>344</v>
      </c>
      <c r="C32" s="30">
        <v>546</v>
      </c>
      <c r="D32" s="15" t="s">
        <v>128</v>
      </c>
      <c r="E32" s="15" t="s">
        <v>124</v>
      </c>
      <c r="F32" s="15" t="s">
        <v>177</v>
      </c>
      <c r="G32" s="10"/>
      <c r="H32" s="10"/>
      <c r="I32" s="10"/>
    </row>
    <row r="33" spans="1:9" ht="56.25">
      <c r="A33" s="47" t="s">
        <v>477</v>
      </c>
      <c r="B33" s="15" t="s">
        <v>12</v>
      </c>
      <c r="C33" s="15"/>
      <c r="D33" s="15"/>
      <c r="E33" s="15"/>
      <c r="F33" s="15"/>
      <c r="G33" s="10">
        <f>G40+G43+G34+G47</f>
        <v>1048.8</v>
      </c>
      <c r="H33" s="10">
        <f>H40+H43+H34+H47</f>
        <v>1440.4</v>
      </c>
      <c r="I33" s="10">
        <f>I40+I43+I34+I47</f>
        <v>1640.5</v>
      </c>
    </row>
    <row r="34" spans="1:9" ht="37.5">
      <c r="A34" s="47" t="s">
        <v>85</v>
      </c>
      <c r="B34" s="15" t="s">
        <v>84</v>
      </c>
      <c r="C34" s="15"/>
      <c r="D34" s="15"/>
      <c r="E34" s="15"/>
      <c r="F34" s="15"/>
      <c r="G34" s="10">
        <f>G35+G38</f>
        <v>100</v>
      </c>
      <c r="H34" s="10">
        <f>H35+H38</f>
        <v>250</v>
      </c>
      <c r="I34" s="10">
        <f>I35+I38</f>
        <v>450</v>
      </c>
    </row>
    <row r="35" spans="1:9" ht="27.75" customHeight="1">
      <c r="A35" s="47" t="s">
        <v>388</v>
      </c>
      <c r="B35" s="15" t="s">
        <v>395</v>
      </c>
      <c r="C35" s="15"/>
      <c r="D35" s="15"/>
      <c r="E35" s="15"/>
      <c r="F35" s="15"/>
      <c r="G35" s="10">
        <f>G36+G37</f>
        <v>100</v>
      </c>
      <c r="H35" s="10">
        <f>H36+H37</f>
        <v>150</v>
      </c>
      <c r="I35" s="10">
        <f>I36+I37</f>
        <v>250</v>
      </c>
    </row>
    <row r="36" spans="1:9" ht="18.75">
      <c r="A36" s="47" t="s">
        <v>155</v>
      </c>
      <c r="B36" s="15" t="s">
        <v>390</v>
      </c>
      <c r="C36" s="15" t="s">
        <v>320</v>
      </c>
      <c r="D36" s="15" t="s">
        <v>136</v>
      </c>
      <c r="E36" s="15" t="s">
        <v>128</v>
      </c>
      <c r="F36" s="15" t="s">
        <v>184</v>
      </c>
      <c r="G36" s="10">
        <v>100</v>
      </c>
      <c r="H36" s="10">
        <v>150</v>
      </c>
      <c r="I36" s="10">
        <v>150</v>
      </c>
    </row>
    <row r="37" spans="1:9" ht="37.5">
      <c r="A37" s="47" t="s">
        <v>92</v>
      </c>
      <c r="B37" s="15" t="s">
        <v>390</v>
      </c>
      <c r="C37" s="15" t="s">
        <v>320</v>
      </c>
      <c r="D37" s="15" t="s">
        <v>136</v>
      </c>
      <c r="E37" s="15" t="s">
        <v>128</v>
      </c>
      <c r="F37" s="15" t="s">
        <v>177</v>
      </c>
      <c r="G37" s="10">
        <v>0</v>
      </c>
      <c r="H37" s="10">
        <v>0</v>
      </c>
      <c r="I37" s="10">
        <v>100</v>
      </c>
    </row>
    <row r="38" spans="1:9" ht="30" customHeight="1">
      <c r="A38" s="47" t="s">
        <v>566</v>
      </c>
      <c r="B38" s="15" t="s">
        <v>565</v>
      </c>
      <c r="C38" s="15"/>
      <c r="D38" s="15"/>
      <c r="E38" s="15"/>
      <c r="F38" s="15"/>
      <c r="G38" s="10">
        <f>G39</f>
        <v>0</v>
      </c>
      <c r="H38" s="10">
        <f>H39</f>
        <v>100</v>
      </c>
      <c r="I38" s="10">
        <f>I39</f>
        <v>200</v>
      </c>
    </row>
    <row r="39" spans="1:9" ht="37.5">
      <c r="A39" s="47" t="s">
        <v>92</v>
      </c>
      <c r="B39" s="15" t="s">
        <v>565</v>
      </c>
      <c r="C39" s="15" t="s">
        <v>320</v>
      </c>
      <c r="D39" s="15" t="s">
        <v>128</v>
      </c>
      <c r="E39" s="15" t="s">
        <v>124</v>
      </c>
      <c r="F39" s="15" t="s">
        <v>177</v>
      </c>
      <c r="G39" s="10">
        <v>0</v>
      </c>
      <c r="H39" s="10">
        <v>100</v>
      </c>
      <c r="I39" s="10">
        <v>200</v>
      </c>
    </row>
    <row r="40" spans="1:9" ht="46.5" customHeight="1">
      <c r="A40" s="47" t="s">
        <v>14</v>
      </c>
      <c r="B40" s="15" t="s">
        <v>13</v>
      </c>
      <c r="C40" s="15"/>
      <c r="D40" s="15"/>
      <c r="E40" s="15"/>
      <c r="F40" s="15"/>
      <c r="G40" s="10">
        <f aca="true" t="shared" si="1" ref="G40:I41">G41</f>
        <v>160</v>
      </c>
      <c r="H40" s="10">
        <f t="shared" si="1"/>
        <v>400</v>
      </c>
      <c r="I40" s="10">
        <f t="shared" si="1"/>
        <v>400</v>
      </c>
    </row>
    <row r="41" spans="1:9" ht="37.5">
      <c r="A41" s="47" t="s">
        <v>217</v>
      </c>
      <c r="B41" s="15" t="s">
        <v>30</v>
      </c>
      <c r="C41" s="15"/>
      <c r="D41" s="15"/>
      <c r="E41" s="15"/>
      <c r="F41" s="15"/>
      <c r="G41" s="10">
        <f t="shared" si="1"/>
        <v>160</v>
      </c>
      <c r="H41" s="10">
        <f t="shared" si="1"/>
        <v>400</v>
      </c>
      <c r="I41" s="10">
        <f t="shared" si="1"/>
        <v>400</v>
      </c>
    </row>
    <row r="42" spans="1:9" ht="37.5">
      <c r="A42" s="47" t="s">
        <v>92</v>
      </c>
      <c r="B42" s="15" t="s">
        <v>30</v>
      </c>
      <c r="C42" s="15" t="s">
        <v>320</v>
      </c>
      <c r="D42" s="15" t="s">
        <v>136</v>
      </c>
      <c r="E42" s="15" t="s">
        <v>128</v>
      </c>
      <c r="F42" s="15" t="s">
        <v>177</v>
      </c>
      <c r="G42" s="10">
        <v>160</v>
      </c>
      <c r="H42" s="10">
        <v>400</v>
      </c>
      <c r="I42" s="10">
        <v>400</v>
      </c>
    </row>
    <row r="43" spans="1:9" ht="56.25">
      <c r="A43" s="47" t="s">
        <v>478</v>
      </c>
      <c r="B43" s="15" t="s">
        <v>15</v>
      </c>
      <c r="C43" s="15"/>
      <c r="D43" s="15"/>
      <c r="E43" s="15"/>
      <c r="F43" s="15"/>
      <c r="G43" s="10">
        <f>G44</f>
        <v>237.29999999999998</v>
      </c>
      <c r="H43" s="10">
        <f>H44</f>
        <v>238.89999999999998</v>
      </c>
      <c r="I43" s="10">
        <f>I44</f>
        <v>239</v>
      </c>
    </row>
    <row r="44" spans="1:9" ht="96" customHeight="1">
      <c r="A44" s="47" t="s">
        <v>446</v>
      </c>
      <c r="B44" s="15" t="s">
        <v>447</v>
      </c>
      <c r="C44" s="15"/>
      <c r="D44" s="15"/>
      <c r="E44" s="15"/>
      <c r="F44" s="15"/>
      <c r="G44" s="10">
        <f>G45+G46</f>
        <v>237.29999999999998</v>
      </c>
      <c r="H44" s="10">
        <f>H45+H46</f>
        <v>238.89999999999998</v>
      </c>
      <c r="I44" s="10">
        <f>I45+I46</f>
        <v>239</v>
      </c>
    </row>
    <row r="45" spans="1:9" ht="37.5">
      <c r="A45" s="47" t="s">
        <v>173</v>
      </c>
      <c r="B45" s="15" t="s">
        <v>448</v>
      </c>
      <c r="C45" s="15" t="s">
        <v>320</v>
      </c>
      <c r="D45" s="15" t="s">
        <v>136</v>
      </c>
      <c r="E45" s="15" t="s">
        <v>128</v>
      </c>
      <c r="F45" s="15" t="s">
        <v>174</v>
      </c>
      <c r="G45" s="10">
        <v>179.2</v>
      </c>
      <c r="H45" s="10">
        <v>179.2</v>
      </c>
      <c r="I45" s="10">
        <v>179.2</v>
      </c>
    </row>
    <row r="46" spans="1:9" ht="37.5">
      <c r="A46" s="47" t="s">
        <v>92</v>
      </c>
      <c r="B46" s="15" t="s">
        <v>448</v>
      </c>
      <c r="C46" s="15" t="s">
        <v>320</v>
      </c>
      <c r="D46" s="15" t="s">
        <v>136</v>
      </c>
      <c r="E46" s="15" t="s">
        <v>128</v>
      </c>
      <c r="F46" s="15" t="s">
        <v>177</v>
      </c>
      <c r="G46" s="10">
        <v>58.1</v>
      </c>
      <c r="H46" s="10">
        <v>59.7</v>
      </c>
      <c r="I46" s="10">
        <v>59.8</v>
      </c>
    </row>
    <row r="47" spans="1:9" ht="44.25" customHeight="1">
      <c r="A47" s="47" t="s">
        <v>384</v>
      </c>
      <c r="B47" s="15" t="s">
        <v>396</v>
      </c>
      <c r="C47" s="15"/>
      <c r="D47" s="15"/>
      <c r="E47" s="15"/>
      <c r="F47" s="15"/>
      <c r="G47" s="10">
        <f aca="true" t="shared" si="2" ref="G47:I48">G48</f>
        <v>551.5</v>
      </c>
      <c r="H47" s="10">
        <f t="shared" si="2"/>
        <v>551.5</v>
      </c>
      <c r="I47" s="10">
        <f t="shared" si="2"/>
        <v>551.5</v>
      </c>
    </row>
    <row r="48" spans="1:9" ht="117" customHeight="1">
      <c r="A48" s="54" t="s">
        <v>426</v>
      </c>
      <c r="B48" s="15" t="s">
        <v>386</v>
      </c>
      <c r="C48" s="15"/>
      <c r="D48" s="15"/>
      <c r="E48" s="15"/>
      <c r="F48" s="15"/>
      <c r="G48" s="10">
        <f t="shared" si="2"/>
        <v>551.5</v>
      </c>
      <c r="H48" s="10">
        <f t="shared" si="2"/>
        <v>551.5</v>
      </c>
      <c r="I48" s="10">
        <f t="shared" si="2"/>
        <v>551.5</v>
      </c>
    </row>
    <row r="49" spans="1:9" ht="37.5">
      <c r="A49" s="47" t="s">
        <v>92</v>
      </c>
      <c r="B49" s="15" t="s">
        <v>386</v>
      </c>
      <c r="C49" s="15" t="s">
        <v>320</v>
      </c>
      <c r="D49" s="15" t="s">
        <v>125</v>
      </c>
      <c r="E49" s="15" t="s">
        <v>129</v>
      </c>
      <c r="F49" s="15" t="s">
        <v>177</v>
      </c>
      <c r="G49" s="10">
        <v>551.5</v>
      </c>
      <c r="H49" s="10">
        <v>551.5</v>
      </c>
      <c r="I49" s="10">
        <v>551.5</v>
      </c>
    </row>
    <row r="50" spans="1:9" ht="57.75" customHeight="1">
      <c r="A50" s="48" t="s">
        <v>479</v>
      </c>
      <c r="B50" s="12" t="s">
        <v>295</v>
      </c>
      <c r="C50" s="12"/>
      <c r="D50" s="12"/>
      <c r="E50" s="12"/>
      <c r="F50" s="12"/>
      <c r="G50" s="13">
        <f>G51+G68+G75+G78+G63</f>
        <v>7052</v>
      </c>
      <c r="H50" s="13">
        <f>H51+H68+H75+H78+H63</f>
        <v>6836.500000000001</v>
      </c>
      <c r="I50" s="13">
        <f>I51+I68+I75+I78+I63</f>
        <v>6921.000000000001</v>
      </c>
    </row>
    <row r="51" spans="1:9" ht="39.75" customHeight="1">
      <c r="A51" s="47" t="s">
        <v>0</v>
      </c>
      <c r="B51" s="15" t="s">
        <v>1</v>
      </c>
      <c r="C51" s="15"/>
      <c r="D51" s="15"/>
      <c r="E51" s="15"/>
      <c r="F51" s="15"/>
      <c r="G51" s="10">
        <f>G52+G54+G57+G59+G61</f>
        <v>6282.4</v>
      </c>
      <c r="H51" s="10">
        <f>H52+H54+H57+H59+H61</f>
        <v>6066.900000000001</v>
      </c>
      <c r="I51" s="10">
        <f>I52+I54+I57+I59+I61</f>
        <v>6151.400000000001</v>
      </c>
    </row>
    <row r="52" spans="1:9" ht="37.5">
      <c r="A52" s="47" t="s">
        <v>360</v>
      </c>
      <c r="B52" s="15" t="s">
        <v>3</v>
      </c>
      <c r="C52" s="15"/>
      <c r="D52" s="15"/>
      <c r="E52" s="15"/>
      <c r="F52" s="15"/>
      <c r="G52" s="10">
        <f>G53</f>
        <v>4511.2</v>
      </c>
      <c r="H52" s="10">
        <f>H53</f>
        <v>4629.1</v>
      </c>
      <c r="I52" s="10">
        <f>I53</f>
        <v>4713.6</v>
      </c>
    </row>
    <row r="53" spans="1:9" ht="18.75">
      <c r="A53" s="47" t="s">
        <v>191</v>
      </c>
      <c r="B53" s="15" t="s">
        <v>3</v>
      </c>
      <c r="C53" s="15" t="s">
        <v>320</v>
      </c>
      <c r="D53" s="15" t="s">
        <v>142</v>
      </c>
      <c r="E53" s="15" t="s">
        <v>124</v>
      </c>
      <c r="F53" s="15" t="s">
        <v>190</v>
      </c>
      <c r="G53" s="10">
        <v>4511.2</v>
      </c>
      <c r="H53" s="10">
        <v>4629.1</v>
      </c>
      <c r="I53" s="10">
        <v>4713.6</v>
      </c>
    </row>
    <row r="54" spans="1:9" ht="18.75">
      <c r="A54" s="47" t="s">
        <v>480</v>
      </c>
      <c r="B54" s="15" t="s">
        <v>2</v>
      </c>
      <c r="C54" s="15"/>
      <c r="D54" s="15"/>
      <c r="E54" s="15"/>
      <c r="F54" s="15"/>
      <c r="G54" s="10">
        <f>G55+G56</f>
        <v>170</v>
      </c>
      <c r="H54" s="10">
        <f>H55+H56</f>
        <v>170</v>
      </c>
      <c r="I54" s="10">
        <f>I55+I56</f>
        <v>170</v>
      </c>
    </row>
    <row r="55" spans="1:9" ht="18.75">
      <c r="A55" s="47" t="s">
        <v>191</v>
      </c>
      <c r="B55" s="15" t="s">
        <v>2</v>
      </c>
      <c r="C55" s="15" t="s">
        <v>339</v>
      </c>
      <c r="D55" s="15" t="s">
        <v>142</v>
      </c>
      <c r="E55" s="15" t="s">
        <v>124</v>
      </c>
      <c r="F55" s="15" t="s">
        <v>190</v>
      </c>
      <c r="G55" s="10">
        <v>110</v>
      </c>
      <c r="H55" s="10">
        <v>110</v>
      </c>
      <c r="I55" s="10">
        <v>110</v>
      </c>
    </row>
    <row r="56" spans="1:9" ht="18.75">
      <c r="A56" s="47" t="s">
        <v>191</v>
      </c>
      <c r="B56" s="15" t="s">
        <v>2</v>
      </c>
      <c r="C56" s="15" t="s">
        <v>320</v>
      </c>
      <c r="D56" s="15" t="s">
        <v>142</v>
      </c>
      <c r="E56" s="15" t="s">
        <v>124</v>
      </c>
      <c r="F56" s="15" t="s">
        <v>190</v>
      </c>
      <c r="G56" s="10">
        <v>60</v>
      </c>
      <c r="H56" s="10">
        <v>60</v>
      </c>
      <c r="I56" s="10">
        <v>60</v>
      </c>
    </row>
    <row r="57" spans="1:9" ht="93.75" customHeight="1">
      <c r="A57" s="47" t="s">
        <v>342</v>
      </c>
      <c r="B57" s="15" t="s">
        <v>82</v>
      </c>
      <c r="C57" s="15"/>
      <c r="D57" s="15"/>
      <c r="E57" s="15"/>
      <c r="F57" s="15"/>
      <c r="G57" s="10">
        <f>G58</f>
        <v>140</v>
      </c>
      <c r="H57" s="10">
        <f>H58</f>
        <v>140</v>
      </c>
      <c r="I57" s="10">
        <f>I58</f>
        <v>140</v>
      </c>
    </row>
    <row r="58" spans="1:9" ht="18.75">
      <c r="A58" s="47" t="s">
        <v>191</v>
      </c>
      <c r="B58" s="15" t="s">
        <v>82</v>
      </c>
      <c r="C58" s="15" t="s">
        <v>320</v>
      </c>
      <c r="D58" s="15" t="s">
        <v>142</v>
      </c>
      <c r="E58" s="15" t="s">
        <v>124</v>
      </c>
      <c r="F58" s="15" t="s">
        <v>190</v>
      </c>
      <c r="G58" s="10">
        <v>140</v>
      </c>
      <c r="H58" s="10">
        <v>140</v>
      </c>
      <c r="I58" s="10">
        <v>140</v>
      </c>
    </row>
    <row r="59" spans="1:9" ht="56.25">
      <c r="A59" s="47" t="s">
        <v>460</v>
      </c>
      <c r="B59" s="15" t="s">
        <v>470</v>
      </c>
      <c r="C59" s="15"/>
      <c r="D59" s="15"/>
      <c r="E59" s="15"/>
      <c r="F59" s="15"/>
      <c r="G59" s="10">
        <f>G60</f>
        <v>1127.8</v>
      </c>
      <c r="H59" s="10">
        <f>H60</f>
        <v>1127.8</v>
      </c>
      <c r="I59" s="10">
        <f>I60</f>
        <v>1127.8</v>
      </c>
    </row>
    <row r="60" spans="1:9" ht="18.75">
      <c r="A60" s="47" t="s">
        <v>191</v>
      </c>
      <c r="B60" s="15" t="s">
        <v>470</v>
      </c>
      <c r="C60" s="15" t="s">
        <v>320</v>
      </c>
      <c r="D60" s="15" t="s">
        <v>142</v>
      </c>
      <c r="E60" s="15" t="s">
        <v>124</v>
      </c>
      <c r="F60" s="15" t="s">
        <v>190</v>
      </c>
      <c r="G60" s="10">
        <v>1127.8</v>
      </c>
      <c r="H60" s="10">
        <v>1127.8</v>
      </c>
      <c r="I60" s="10">
        <v>1127.8</v>
      </c>
    </row>
    <row r="61" spans="1:9" ht="56.25">
      <c r="A61" s="47" t="s">
        <v>645</v>
      </c>
      <c r="B61" s="15" t="s">
        <v>644</v>
      </c>
      <c r="C61" s="15"/>
      <c r="D61" s="15"/>
      <c r="E61" s="15"/>
      <c r="F61" s="15"/>
      <c r="G61" s="10">
        <f>G62</f>
        <v>333.4</v>
      </c>
      <c r="H61" s="10">
        <f>H62</f>
        <v>0</v>
      </c>
      <c r="I61" s="10">
        <f>I62</f>
        <v>0</v>
      </c>
    </row>
    <row r="62" spans="1:9" ht="18.75">
      <c r="A62" s="47" t="s">
        <v>191</v>
      </c>
      <c r="B62" s="15" t="s">
        <v>644</v>
      </c>
      <c r="C62" s="15" t="s">
        <v>320</v>
      </c>
      <c r="D62" s="15" t="s">
        <v>142</v>
      </c>
      <c r="E62" s="15" t="s">
        <v>124</v>
      </c>
      <c r="F62" s="15" t="s">
        <v>190</v>
      </c>
      <c r="G62" s="10">
        <v>333.4</v>
      </c>
      <c r="H62" s="10">
        <v>0</v>
      </c>
      <c r="I62" s="10">
        <v>0</v>
      </c>
    </row>
    <row r="63" spans="1:9" ht="37.5">
      <c r="A63" s="47" t="s">
        <v>481</v>
      </c>
      <c r="B63" s="15" t="s">
        <v>5</v>
      </c>
      <c r="C63" s="15"/>
      <c r="D63" s="15"/>
      <c r="E63" s="15"/>
      <c r="F63" s="15"/>
      <c r="G63" s="10">
        <f>G64+G66</f>
        <v>50</v>
      </c>
      <c r="H63" s="10">
        <f>H64+H66</f>
        <v>50</v>
      </c>
      <c r="I63" s="10">
        <f>I64+I66</f>
        <v>50</v>
      </c>
    </row>
    <row r="64" spans="1:9" ht="18.75">
      <c r="A64" s="47" t="s">
        <v>480</v>
      </c>
      <c r="B64" s="15" t="s">
        <v>6</v>
      </c>
      <c r="C64" s="15"/>
      <c r="D64" s="15"/>
      <c r="E64" s="15"/>
      <c r="F64" s="15"/>
      <c r="G64" s="10">
        <f>G65</f>
        <v>30</v>
      </c>
      <c r="H64" s="10">
        <f>H65</f>
        <v>30</v>
      </c>
      <c r="I64" s="10">
        <f>I65</f>
        <v>30</v>
      </c>
    </row>
    <row r="65" spans="1:9" ht="18.75">
      <c r="A65" s="47" t="s">
        <v>191</v>
      </c>
      <c r="B65" s="15" t="s">
        <v>6</v>
      </c>
      <c r="C65" s="15" t="s">
        <v>320</v>
      </c>
      <c r="D65" s="15" t="s">
        <v>142</v>
      </c>
      <c r="E65" s="15" t="s">
        <v>124</v>
      </c>
      <c r="F65" s="15" t="s">
        <v>190</v>
      </c>
      <c r="G65" s="10">
        <v>30</v>
      </c>
      <c r="H65" s="10">
        <v>30</v>
      </c>
      <c r="I65" s="10">
        <v>30</v>
      </c>
    </row>
    <row r="66" spans="1:9" ht="99" customHeight="1">
      <c r="A66" s="47" t="s">
        <v>572</v>
      </c>
      <c r="B66" s="15" t="s">
        <v>81</v>
      </c>
      <c r="C66" s="15"/>
      <c r="D66" s="15"/>
      <c r="E66" s="15"/>
      <c r="F66" s="15"/>
      <c r="G66" s="10">
        <f>G67</f>
        <v>20</v>
      </c>
      <c r="H66" s="10">
        <f>H67</f>
        <v>20</v>
      </c>
      <c r="I66" s="10">
        <f>I67</f>
        <v>20</v>
      </c>
    </row>
    <row r="67" spans="1:9" ht="18.75">
      <c r="A67" s="47" t="s">
        <v>191</v>
      </c>
      <c r="B67" s="15" t="s">
        <v>81</v>
      </c>
      <c r="C67" s="15" t="s">
        <v>320</v>
      </c>
      <c r="D67" s="15" t="s">
        <v>142</v>
      </c>
      <c r="E67" s="15" t="s">
        <v>124</v>
      </c>
      <c r="F67" s="15" t="s">
        <v>190</v>
      </c>
      <c r="G67" s="10">
        <v>20</v>
      </c>
      <c r="H67" s="10">
        <v>20</v>
      </c>
      <c r="I67" s="10">
        <v>20</v>
      </c>
    </row>
    <row r="68" spans="1:9" ht="18.75">
      <c r="A68" s="47" t="s">
        <v>4</v>
      </c>
      <c r="B68" s="15" t="s">
        <v>7</v>
      </c>
      <c r="C68" s="15"/>
      <c r="D68" s="15"/>
      <c r="E68" s="15"/>
      <c r="F68" s="15"/>
      <c r="G68" s="10">
        <f>G69+G72</f>
        <v>397.5</v>
      </c>
      <c r="H68" s="10">
        <f>H69+H72</f>
        <v>397.5</v>
      </c>
      <c r="I68" s="10">
        <f>I69+I72</f>
        <v>397.5</v>
      </c>
    </row>
    <row r="69" spans="1:9" ht="18.75">
      <c r="A69" s="47" t="s">
        <v>480</v>
      </c>
      <c r="B69" s="15" t="s">
        <v>8</v>
      </c>
      <c r="C69" s="15"/>
      <c r="D69" s="15"/>
      <c r="E69" s="15"/>
      <c r="F69" s="15"/>
      <c r="G69" s="10">
        <f>G70+G71</f>
        <v>190</v>
      </c>
      <c r="H69" s="10">
        <f>H70+H71</f>
        <v>190</v>
      </c>
      <c r="I69" s="10">
        <f>I70+I71</f>
        <v>190</v>
      </c>
    </row>
    <row r="70" spans="1:10" ht="18.75">
      <c r="A70" s="47" t="s">
        <v>191</v>
      </c>
      <c r="B70" s="15" t="s">
        <v>8</v>
      </c>
      <c r="C70" s="15" t="s">
        <v>339</v>
      </c>
      <c r="D70" s="15" t="s">
        <v>142</v>
      </c>
      <c r="E70" s="15" t="s">
        <v>124</v>
      </c>
      <c r="F70" s="15" t="s">
        <v>190</v>
      </c>
      <c r="G70" s="10">
        <v>100</v>
      </c>
      <c r="H70" s="10">
        <v>100</v>
      </c>
      <c r="I70" s="10">
        <v>100</v>
      </c>
      <c r="J70" s="27"/>
    </row>
    <row r="71" spans="1:9" ht="18.75">
      <c r="A71" s="47" t="s">
        <v>191</v>
      </c>
      <c r="B71" s="15" t="s">
        <v>8</v>
      </c>
      <c r="C71" s="15" t="s">
        <v>320</v>
      </c>
      <c r="D71" s="15" t="s">
        <v>142</v>
      </c>
      <c r="E71" s="15" t="s">
        <v>124</v>
      </c>
      <c r="F71" s="15" t="s">
        <v>190</v>
      </c>
      <c r="G71" s="10">
        <v>90</v>
      </c>
      <c r="H71" s="10">
        <v>90</v>
      </c>
      <c r="I71" s="10">
        <v>90</v>
      </c>
    </row>
    <row r="72" spans="1:9" ht="99" customHeight="1">
      <c r="A72" s="47" t="s">
        <v>572</v>
      </c>
      <c r="B72" s="15" t="s">
        <v>482</v>
      </c>
      <c r="C72" s="15"/>
      <c r="D72" s="15"/>
      <c r="E72" s="15"/>
      <c r="F72" s="15"/>
      <c r="G72" s="10">
        <f>G74+G73</f>
        <v>207.5</v>
      </c>
      <c r="H72" s="10">
        <f>H74+H73</f>
        <v>207.5</v>
      </c>
      <c r="I72" s="10">
        <f>I74+I73</f>
        <v>207.5</v>
      </c>
    </row>
    <row r="73" spans="1:9" ht="18.75">
      <c r="A73" s="47" t="s">
        <v>191</v>
      </c>
      <c r="B73" s="15" t="s">
        <v>482</v>
      </c>
      <c r="C73" s="15" t="s">
        <v>339</v>
      </c>
      <c r="D73" s="15" t="s">
        <v>142</v>
      </c>
      <c r="E73" s="15" t="s">
        <v>124</v>
      </c>
      <c r="F73" s="15" t="s">
        <v>190</v>
      </c>
      <c r="G73" s="10">
        <v>110</v>
      </c>
      <c r="H73" s="10">
        <v>110</v>
      </c>
      <c r="I73" s="10">
        <v>110</v>
      </c>
    </row>
    <row r="74" spans="1:9" ht="18.75">
      <c r="A74" s="47" t="s">
        <v>191</v>
      </c>
      <c r="B74" s="15" t="s">
        <v>482</v>
      </c>
      <c r="C74" s="15" t="s">
        <v>320</v>
      </c>
      <c r="D74" s="15" t="s">
        <v>142</v>
      </c>
      <c r="E74" s="15" t="s">
        <v>124</v>
      </c>
      <c r="F74" s="15" t="s">
        <v>190</v>
      </c>
      <c r="G74" s="10">
        <v>97.5</v>
      </c>
      <c r="H74" s="10">
        <v>97.5</v>
      </c>
      <c r="I74" s="10">
        <v>97.5</v>
      </c>
    </row>
    <row r="75" spans="1:9" ht="37.5">
      <c r="A75" s="47" t="s">
        <v>484</v>
      </c>
      <c r="B75" s="15" t="s">
        <v>80</v>
      </c>
      <c r="C75" s="15"/>
      <c r="D75" s="15"/>
      <c r="E75" s="15"/>
      <c r="F75" s="15"/>
      <c r="G75" s="10">
        <f aca="true" t="shared" si="3" ref="G75:I76">G76</f>
        <v>152.1</v>
      </c>
      <c r="H75" s="10">
        <f t="shared" si="3"/>
        <v>152.1</v>
      </c>
      <c r="I75" s="10">
        <f t="shared" si="3"/>
        <v>152.1</v>
      </c>
    </row>
    <row r="76" spans="1:9" ht="18.75">
      <c r="A76" s="47" t="s">
        <v>480</v>
      </c>
      <c r="B76" s="15" t="s">
        <v>483</v>
      </c>
      <c r="C76" s="15"/>
      <c r="D76" s="15"/>
      <c r="E76" s="15"/>
      <c r="F76" s="15"/>
      <c r="G76" s="10">
        <f t="shared" si="3"/>
        <v>152.1</v>
      </c>
      <c r="H76" s="10">
        <f t="shared" si="3"/>
        <v>152.1</v>
      </c>
      <c r="I76" s="10">
        <f t="shared" si="3"/>
        <v>152.1</v>
      </c>
    </row>
    <row r="77" spans="1:9" ht="37.5">
      <c r="A77" s="47" t="s">
        <v>92</v>
      </c>
      <c r="B77" s="15" t="s">
        <v>483</v>
      </c>
      <c r="C77" s="15" t="s">
        <v>320</v>
      </c>
      <c r="D77" s="15" t="s">
        <v>142</v>
      </c>
      <c r="E77" s="15" t="s">
        <v>124</v>
      </c>
      <c r="F77" s="15" t="s">
        <v>177</v>
      </c>
      <c r="G77" s="10">
        <v>152.1</v>
      </c>
      <c r="H77" s="10">
        <v>152.1</v>
      </c>
      <c r="I77" s="10">
        <v>152.1</v>
      </c>
    </row>
    <row r="78" spans="1:9" ht="37.5">
      <c r="A78" s="47" t="s">
        <v>79</v>
      </c>
      <c r="B78" s="15" t="s">
        <v>485</v>
      </c>
      <c r="C78" s="15"/>
      <c r="D78" s="15"/>
      <c r="E78" s="15"/>
      <c r="F78" s="15"/>
      <c r="G78" s="10">
        <f>G79</f>
        <v>170</v>
      </c>
      <c r="H78" s="10">
        <f>H79</f>
        <v>170</v>
      </c>
      <c r="I78" s="10">
        <f>I79</f>
        <v>170</v>
      </c>
    </row>
    <row r="79" spans="1:9" ht="98.25" customHeight="1">
      <c r="A79" s="47" t="s">
        <v>572</v>
      </c>
      <c r="B79" s="15" t="s">
        <v>486</v>
      </c>
      <c r="C79" s="15"/>
      <c r="D79" s="15"/>
      <c r="E79" s="15"/>
      <c r="F79" s="15"/>
      <c r="G79" s="10">
        <f>G80+G81</f>
        <v>170</v>
      </c>
      <c r="H79" s="10">
        <f>H80+H81</f>
        <v>170</v>
      </c>
      <c r="I79" s="10">
        <f>I80+I81</f>
        <v>170</v>
      </c>
    </row>
    <row r="80" spans="1:9" ht="18.75">
      <c r="A80" s="47" t="s">
        <v>191</v>
      </c>
      <c r="B80" s="15" t="s">
        <v>486</v>
      </c>
      <c r="C80" s="15" t="s">
        <v>339</v>
      </c>
      <c r="D80" s="15" t="s">
        <v>142</v>
      </c>
      <c r="E80" s="15" t="s">
        <v>124</v>
      </c>
      <c r="F80" s="15" t="s">
        <v>190</v>
      </c>
      <c r="G80" s="10">
        <v>50</v>
      </c>
      <c r="H80" s="10">
        <v>50</v>
      </c>
      <c r="I80" s="10">
        <v>50</v>
      </c>
    </row>
    <row r="81" spans="1:9" ht="18.75">
      <c r="A81" s="47" t="s">
        <v>191</v>
      </c>
      <c r="B81" s="15" t="s">
        <v>486</v>
      </c>
      <c r="C81" s="15" t="s">
        <v>320</v>
      </c>
      <c r="D81" s="15" t="s">
        <v>142</v>
      </c>
      <c r="E81" s="15" t="s">
        <v>124</v>
      </c>
      <c r="F81" s="15" t="s">
        <v>190</v>
      </c>
      <c r="G81" s="10">
        <v>120</v>
      </c>
      <c r="H81" s="10">
        <v>120</v>
      </c>
      <c r="I81" s="10">
        <v>120</v>
      </c>
    </row>
    <row r="82" spans="1:9" ht="53.25" customHeight="1">
      <c r="A82" s="48" t="s">
        <v>531</v>
      </c>
      <c r="B82" s="12" t="s">
        <v>9</v>
      </c>
      <c r="C82" s="12"/>
      <c r="D82" s="12"/>
      <c r="E82" s="12"/>
      <c r="F82" s="12"/>
      <c r="G82" s="13">
        <f>G83+G102+G107</f>
        <v>28534.5</v>
      </c>
      <c r="H82" s="13">
        <f>H83+H102+H107</f>
        <v>28553.800000000003</v>
      </c>
      <c r="I82" s="13">
        <f>I83+I102+I107</f>
        <v>28525.1</v>
      </c>
    </row>
    <row r="83" spans="1:9" ht="37.5">
      <c r="A83" s="47" t="s">
        <v>40</v>
      </c>
      <c r="B83" s="15" t="s">
        <v>41</v>
      </c>
      <c r="C83" s="15"/>
      <c r="D83" s="15"/>
      <c r="E83" s="15"/>
      <c r="F83" s="15"/>
      <c r="G83" s="10">
        <f>G84+G90+G98</f>
        <v>22106.8</v>
      </c>
      <c r="H83" s="10">
        <f>H84+H90+H98</f>
        <v>22085.7</v>
      </c>
      <c r="I83" s="10">
        <f>I84+I90+I98</f>
        <v>22016.6</v>
      </c>
    </row>
    <row r="84" spans="1:9" ht="56.25">
      <c r="A84" s="47" t="s">
        <v>24</v>
      </c>
      <c r="B84" s="15" t="s">
        <v>43</v>
      </c>
      <c r="C84" s="15"/>
      <c r="D84" s="15"/>
      <c r="E84" s="15"/>
      <c r="F84" s="15"/>
      <c r="G84" s="10">
        <f>G85</f>
        <v>600.3</v>
      </c>
      <c r="H84" s="10">
        <f>H85</f>
        <v>600.3</v>
      </c>
      <c r="I84" s="10">
        <f>I85</f>
        <v>600.3</v>
      </c>
    </row>
    <row r="85" spans="1:9" ht="79.5" customHeight="1">
      <c r="A85" s="47" t="s">
        <v>343</v>
      </c>
      <c r="B85" s="15" t="s">
        <v>42</v>
      </c>
      <c r="C85" s="15"/>
      <c r="D85" s="15"/>
      <c r="E85" s="15"/>
      <c r="F85" s="15"/>
      <c r="G85" s="10">
        <f>G86+G87+G88+G89</f>
        <v>600.3</v>
      </c>
      <c r="H85" s="10">
        <f>H86+H87+H88+H89</f>
        <v>600.3</v>
      </c>
      <c r="I85" s="10">
        <f>I86+I87+I88+I89</f>
        <v>600.3</v>
      </c>
    </row>
    <row r="86" spans="1:9" ht="37.5">
      <c r="A86" s="47" t="s">
        <v>92</v>
      </c>
      <c r="B86" s="15" t="s">
        <v>42</v>
      </c>
      <c r="C86" s="15" t="s">
        <v>338</v>
      </c>
      <c r="D86" s="30">
        <v>10</v>
      </c>
      <c r="E86" s="15" t="s">
        <v>123</v>
      </c>
      <c r="F86" s="15" t="s">
        <v>177</v>
      </c>
      <c r="G86" s="10">
        <f>8.5</f>
        <v>8.5</v>
      </c>
      <c r="H86" s="10">
        <f>8.5</f>
        <v>8.5</v>
      </c>
      <c r="I86" s="10">
        <f>8.5</f>
        <v>8.5</v>
      </c>
    </row>
    <row r="87" spans="1:9" ht="37.5">
      <c r="A87" s="47" t="s">
        <v>221</v>
      </c>
      <c r="B87" s="15" t="s">
        <v>42</v>
      </c>
      <c r="C87" s="15" t="s">
        <v>338</v>
      </c>
      <c r="D87" s="30">
        <v>10</v>
      </c>
      <c r="E87" s="15" t="s">
        <v>123</v>
      </c>
      <c r="F87" s="15" t="s">
        <v>220</v>
      </c>
      <c r="G87" s="10">
        <f>242</f>
        <v>242</v>
      </c>
      <c r="H87" s="10">
        <f>242</f>
        <v>242</v>
      </c>
      <c r="I87" s="10">
        <f>242</f>
        <v>242</v>
      </c>
    </row>
    <row r="88" spans="1:9" ht="37.5">
      <c r="A88" s="47" t="s">
        <v>92</v>
      </c>
      <c r="B88" s="15" t="s">
        <v>42</v>
      </c>
      <c r="C88" s="15" t="s">
        <v>320</v>
      </c>
      <c r="D88" s="30">
        <v>10</v>
      </c>
      <c r="E88" s="15" t="s">
        <v>123</v>
      </c>
      <c r="F88" s="15" t="s">
        <v>177</v>
      </c>
      <c r="G88" s="10">
        <v>10</v>
      </c>
      <c r="H88" s="10">
        <v>10</v>
      </c>
      <c r="I88" s="10">
        <v>10</v>
      </c>
    </row>
    <row r="89" spans="1:9" ht="37.5">
      <c r="A89" s="47" t="s">
        <v>221</v>
      </c>
      <c r="B89" s="15" t="s">
        <v>42</v>
      </c>
      <c r="C89" s="15" t="s">
        <v>320</v>
      </c>
      <c r="D89" s="30">
        <v>10</v>
      </c>
      <c r="E89" s="15" t="s">
        <v>123</v>
      </c>
      <c r="F89" s="15" t="s">
        <v>220</v>
      </c>
      <c r="G89" s="10">
        <v>339.8</v>
      </c>
      <c r="H89" s="10">
        <v>339.8</v>
      </c>
      <c r="I89" s="10">
        <v>339.8</v>
      </c>
    </row>
    <row r="90" spans="1:9" ht="37.5" customHeight="1">
      <c r="A90" s="47" t="s">
        <v>93</v>
      </c>
      <c r="B90" s="15" t="s">
        <v>532</v>
      </c>
      <c r="C90" s="15"/>
      <c r="D90" s="30"/>
      <c r="E90" s="15"/>
      <c r="F90" s="15"/>
      <c r="G90" s="10">
        <f>G91+G94+G96</f>
        <v>3911</v>
      </c>
      <c r="H90" s="10">
        <f>H91+H94+H96</f>
        <v>3889.9000000000005</v>
      </c>
      <c r="I90" s="10">
        <f>I91+I94+I96</f>
        <v>3820.8</v>
      </c>
    </row>
    <row r="91" spans="1:9" ht="60.75" customHeight="1">
      <c r="A91" s="47" t="s">
        <v>300</v>
      </c>
      <c r="B91" s="15" t="s">
        <v>533</v>
      </c>
      <c r="C91" s="15"/>
      <c r="D91" s="15"/>
      <c r="E91" s="15"/>
      <c r="F91" s="15"/>
      <c r="G91" s="10">
        <f>G92+G93</f>
        <v>1680.4</v>
      </c>
      <c r="H91" s="10">
        <f>H92+H93</f>
        <v>1680.4</v>
      </c>
      <c r="I91" s="10">
        <f>I92+I93</f>
        <v>1680.4</v>
      </c>
    </row>
    <row r="92" spans="1:9" ht="37.5">
      <c r="A92" s="47" t="s">
        <v>92</v>
      </c>
      <c r="B92" s="15" t="s">
        <v>533</v>
      </c>
      <c r="C92" s="15" t="s">
        <v>320</v>
      </c>
      <c r="D92" s="15" t="s">
        <v>126</v>
      </c>
      <c r="E92" s="15" t="s">
        <v>120</v>
      </c>
      <c r="F92" s="15" t="s">
        <v>177</v>
      </c>
      <c r="G92" s="10">
        <v>10</v>
      </c>
      <c r="H92" s="10">
        <v>10</v>
      </c>
      <c r="I92" s="10">
        <v>10</v>
      </c>
    </row>
    <row r="93" spans="1:9" ht="18.75">
      <c r="A93" s="47" t="s">
        <v>90</v>
      </c>
      <c r="B93" s="15" t="s">
        <v>533</v>
      </c>
      <c r="C93" s="15" t="s">
        <v>320</v>
      </c>
      <c r="D93" s="15" t="s">
        <v>126</v>
      </c>
      <c r="E93" s="15" t="s">
        <v>120</v>
      </c>
      <c r="F93" s="15" t="s">
        <v>208</v>
      </c>
      <c r="G93" s="10">
        <v>1670.4</v>
      </c>
      <c r="H93" s="10">
        <v>1670.4</v>
      </c>
      <c r="I93" s="10">
        <v>1670.4</v>
      </c>
    </row>
    <row r="94" spans="1:9" ht="37.5">
      <c r="A94" s="47" t="s">
        <v>301</v>
      </c>
      <c r="B94" s="15" t="s">
        <v>534</v>
      </c>
      <c r="C94" s="15"/>
      <c r="D94" s="30"/>
      <c r="E94" s="15"/>
      <c r="F94" s="15"/>
      <c r="G94" s="10">
        <f>G95</f>
        <v>120.2</v>
      </c>
      <c r="H94" s="10">
        <f>H95</f>
        <v>120.2</v>
      </c>
      <c r="I94" s="10">
        <f>I95</f>
        <v>120.2</v>
      </c>
    </row>
    <row r="95" spans="1:9" ht="18.75">
      <c r="A95" s="47" t="s">
        <v>90</v>
      </c>
      <c r="B95" s="15" t="s">
        <v>535</v>
      </c>
      <c r="C95" s="15" t="s">
        <v>320</v>
      </c>
      <c r="D95" s="30">
        <v>10</v>
      </c>
      <c r="E95" s="15" t="s">
        <v>123</v>
      </c>
      <c r="F95" s="15" t="s">
        <v>208</v>
      </c>
      <c r="G95" s="10">
        <v>120.2</v>
      </c>
      <c r="H95" s="10">
        <v>120.2</v>
      </c>
      <c r="I95" s="10">
        <v>120.2</v>
      </c>
    </row>
    <row r="96" spans="1:9" ht="39" customHeight="1">
      <c r="A96" s="47" t="s">
        <v>415</v>
      </c>
      <c r="B96" s="28" t="s">
        <v>536</v>
      </c>
      <c r="C96" s="15"/>
      <c r="D96" s="30"/>
      <c r="E96" s="15"/>
      <c r="F96" s="15"/>
      <c r="G96" s="10">
        <f>G97</f>
        <v>2110.4</v>
      </c>
      <c r="H96" s="10">
        <f>H97</f>
        <v>2089.3</v>
      </c>
      <c r="I96" s="10">
        <f>I97</f>
        <v>2020.2</v>
      </c>
    </row>
    <row r="97" spans="1:9" ht="37.5">
      <c r="A97" s="47" t="s">
        <v>221</v>
      </c>
      <c r="B97" s="28" t="s">
        <v>536</v>
      </c>
      <c r="C97" s="15" t="s">
        <v>320</v>
      </c>
      <c r="D97" s="30">
        <v>10</v>
      </c>
      <c r="E97" s="15" t="s">
        <v>123</v>
      </c>
      <c r="F97" s="15" t="s">
        <v>220</v>
      </c>
      <c r="G97" s="10">
        <v>2110.4</v>
      </c>
      <c r="H97" s="10">
        <v>2089.3</v>
      </c>
      <c r="I97" s="10">
        <v>2020.2</v>
      </c>
    </row>
    <row r="98" spans="1:9" ht="93.75">
      <c r="A98" s="47" t="s">
        <v>439</v>
      </c>
      <c r="B98" s="28" t="s">
        <v>438</v>
      </c>
      <c r="C98" s="15"/>
      <c r="D98" s="30"/>
      <c r="E98" s="15"/>
      <c r="F98" s="15"/>
      <c r="G98" s="10">
        <f>G99</f>
        <v>17595.5</v>
      </c>
      <c r="H98" s="10">
        <f>H99</f>
        <v>17595.5</v>
      </c>
      <c r="I98" s="10">
        <f>I99</f>
        <v>17595.5</v>
      </c>
    </row>
    <row r="99" spans="1:9" ht="132.75" customHeight="1">
      <c r="A99" s="54" t="s">
        <v>440</v>
      </c>
      <c r="B99" s="15" t="s">
        <v>436</v>
      </c>
      <c r="C99" s="15"/>
      <c r="D99" s="30"/>
      <c r="E99" s="15"/>
      <c r="F99" s="15"/>
      <c r="G99" s="10">
        <f>G100+G101</f>
        <v>17595.5</v>
      </c>
      <c r="H99" s="10">
        <f>H100+H101</f>
        <v>17595.5</v>
      </c>
      <c r="I99" s="10">
        <f>I100+I101</f>
        <v>17595.5</v>
      </c>
    </row>
    <row r="100" spans="1:9" ht="37.5">
      <c r="A100" s="47" t="s">
        <v>92</v>
      </c>
      <c r="B100" s="15" t="s">
        <v>436</v>
      </c>
      <c r="C100" s="15" t="s">
        <v>320</v>
      </c>
      <c r="D100" s="15" t="s">
        <v>120</v>
      </c>
      <c r="E100" s="15" t="s">
        <v>121</v>
      </c>
      <c r="F100" s="15" t="s">
        <v>177</v>
      </c>
      <c r="G100" s="10">
        <v>170.3</v>
      </c>
      <c r="H100" s="10">
        <v>170.3</v>
      </c>
      <c r="I100" s="10">
        <v>170.3</v>
      </c>
    </row>
    <row r="101" spans="1:9" ht="18.75">
      <c r="A101" s="47" t="s">
        <v>90</v>
      </c>
      <c r="B101" s="15" t="s">
        <v>436</v>
      </c>
      <c r="C101" s="15" t="s">
        <v>320</v>
      </c>
      <c r="D101" s="30">
        <v>10</v>
      </c>
      <c r="E101" s="15" t="s">
        <v>123</v>
      </c>
      <c r="F101" s="15" t="s">
        <v>208</v>
      </c>
      <c r="G101" s="10">
        <v>17425.2</v>
      </c>
      <c r="H101" s="10">
        <v>17425.2</v>
      </c>
      <c r="I101" s="10">
        <v>17425.2</v>
      </c>
    </row>
    <row r="102" spans="1:9" ht="41.25" customHeight="1">
      <c r="A102" s="47" t="s">
        <v>46</v>
      </c>
      <c r="B102" s="15" t="s">
        <v>45</v>
      </c>
      <c r="C102" s="15"/>
      <c r="D102" s="15"/>
      <c r="E102" s="15"/>
      <c r="F102" s="15"/>
      <c r="G102" s="10">
        <f aca="true" t="shared" si="4" ref="G102:I103">G103</f>
        <v>1304.5</v>
      </c>
      <c r="H102" s="10">
        <f t="shared" si="4"/>
        <v>1304.5</v>
      </c>
      <c r="I102" s="10">
        <f t="shared" si="4"/>
        <v>1304.5</v>
      </c>
    </row>
    <row r="103" spans="1:9" ht="76.5" customHeight="1">
      <c r="A103" s="47" t="s">
        <v>321</v>
      </c>
      <c r="B103" s="15" t="s">
        <v>538</v>
      </c>
      <c r="C103" s="15"/>
      <c r="D103" s="15"/>
      <c r="E103" s="15"/>
      <c r="F103" s="15"/>
      <c r="G103" s="10">
        <f t="shared" si="4"/>
        <v>1304.5</v>
      </c>
      <c r="H103" s="10">
        <f t="shared" si="4"/>
        <v>1304.5</v>
      </c>
      <c r="I103" s="10">
        <f t="shared" si="4"/>
        <v>1304.5</v>
      </c>
    </row>
    <row r="104" spans="1:9" ht="176.25" customHeight="1">
      <c r="A104" s="47" t="s">
        <v>441</v>
      </c>
      <c r="B104" s="15" t="s">
        <v>539</v>
      </c>
      <c r="C104" s="15"/>
      <c r="D104" s="15"/>
      <c r="E104" s="15"/>
      <c r="F104" s="15"/>
      <c r="G104" s="10">
        <f>G105+G106</f>
        <v>1304.5</v>
      </c>
      <c r="H104" s="10">
        <f>H105+H106</f>
        <v>1304.5</v>
      </c>
      <c r="I104" s="10">
        <f>I105+I106</f>
        <v>1304.5</v>
      </c>
    </row>
    <row r="105" spans="1:9" ht="37.5">
      <c r="A105" s="47" t="s">
        <v>173</v>
      </c>
      <c r="B105" s="15" t="s">
        <v>539</v>
      </c>
      <c r="C105" s="15" t="s">
        <v>320</v>
      </c>
      <c r="D105" s="15" t="s">
        <v>120</v>
      </c>
      <c r="E105" s="15" t="s">
        <v>121</v>
      </c>
      <c r="F105" s="15" t="s">
        <v>174</v>
      </c>
      <c r="G105" s="10">
        <v>981.8</v>
      </c>
      <c r="H105" s="10">
        <v>981.8</v>
      </c>
      <c r="I105" s="10">
        <v>981.8</v>
      </c>
    </row>
    <row r="106" spans="1:9" ht="37.5">
      <c r="A106" s="47" t="s">
        <v>92</v>
      </c>
      <c r="B106" s="15" t="s">
        <v>539</v>
      </c>
      <c r="C106" s="15" t="s">
        <v>320</v>
      </c>
      <c r="D106" s="15" t="s">
        <v>120</v>
      </c>
      <c r="E106" s="15" t="s">
        <v>121</v>
      </c>
      <c r="F106" s="15" t="s">
        <v>177</v>
      </c>
      <c r="G106" s="10">
        <v>322.7</v>
      </c>
      <c r="H106" s="10">
        <v>322.7</v>
      </c>
      <c r="I106" s="10">
        <v>322.7</v>
      </c>
    </row>
    <row r="107" spans="1:9" ht="59.25" customHeight="1">
      <c r="A107" s="47" t="s">
        <v>537</v>
      </c>
      <c r="B107" s="15" t="s">
        <v>10</v>
      </c>
      <c r="C107" s="15"/>
      <c r="D107" s="15"/>
      <c r="E107" s="15"/>
      <c r="F107" s="15"/>
      <c r="G107" s="10">
        <f>G108+G117+G120</f>
        <v>5123.2</v>
      </c>
      <c r="H107" s="10">
        <f>H108+H117+H120</f>
        <v>5163.6</v>
      </c>
      <c r="I107" s="10">
        <f>I108+I117+I120</f>
        <v>5204</v>
      </c>
    </row>
    <row r="108" spans="1:9" ht="37.5">
      <c r="A108" s="47" t="s">
        <v>362</v>
      </c>
      <c r="B108" s="15" t="s">
        <v>11</v>
      </c>
      <c r="C108" s="15"/>
      <c r="D108" s="15"/>
      <c r="E108" s="15"/>
      <c r="F108" s="15"/>
      <c r="G108" s="10">
        <f>G109+G111+G115+G113</f>
        <v>4813.2</v>
      </c>
      <c r="H108" s="10">
        <f>H109+H111+H115+H113</f>
        <v>4853.6</v>
      </c>
      <c r="I108" s="10">
        <f>I109+I111+I115+I113</f>
        <v>4894</v>
      </c>
    </row>
    <row r="109" spans="1:9" ht="37.5">
      <c r="A109" s="47" t="s">
        <v>360</v>
      </c>
      <c r="B109" s="15" t="s">
        <v>89</v>
      </c>
      <c r="C109" s="15"/>
      <c r="D109" s="15"/>
      <c r="E109" s="15"/>
      <c r="F109" s="15"/>
      <c r="G109" s="10">
        <f>G110</f>
        <v>1652.9</v>
      </c>
      <c r="H109" s="10">
        <f>H110</f>
        <v>1693.3</v>
      </c>
      <c r="I109" s="10">
        <f>I110</f>
        <v>1733.7</v>
      </c>
    </row>
    <row r="110" spans="1:9" ht="18.75">
      <c r="A110" s="47" t="s">
        <v>191</v>
      </c>
      <c r="B110" s="15" t="s">
        <v>89</v>
      </c>
      <c r="C110" s="15" t="s">
        <v>320</v>
      </c>
      <c r="D110" s="15" t="s">
        <v>129</v>
      </c>
      <c r="E110" s="15" t="s">
        <v>129</v>
      </c>
      <c r="F110" s="15" t="s">
        <v>190</v>
      </c>
      <c r="G110" s="10">
        <v>1652.9</v>
      </c>
      <c r="H110" s="10">
        <v>1693.3</v>
      </c>
      <c r="I110" s="10">
        <v>1733.7</v>
      </c>
    </row>
    <row r="111" spans="1:9" ht="37.5">
      <c r="A111" s="47" t="s">
        <v>39</v>
      </c>
      <c r="B111" s="15" t="s">
        <v>38</v>
      </c>
      <c r="C111" s="15"/>
      <c r="D111" s="15"/>
      <c r="E111" s="15"/>
      <c r="F111" s="15"/>
      <c r="G111" s="10">
        <f>G112</f>
        <v>610</v>
      </c>
      <c r="H111" s="10">
        <f>H112</f>
        <v>610</v>
      </c>
      <c r="I111" s="10">
        <f>I112</f>
        <v>610</v>
      </c>
    </row>
    <row r="112" spans="1:9" ht="18.75">
      <c r="A112" s="47" t="s">
        <v>191</v>
      </c>
      <c r="B112" s="15" t="s">
        <v>38</v>
      </c>
      <c r="C112" s="15" t="s">
        <v>339</v>
      </c>
      <c r="D112" s="15" t="s">
        <v>129</v>
      </c>
      <c r="E112" s="15" t="s">
        <v>129</v>
      </c>
      <c r="F112" s="15" t="s">
        <v>190</v>
      </c>
      <c r="G112" s="10">
        <v>610</v>
      </c>
      <c r="H112" s="10">
        <v>610</v>
      </c>
      <c r="I112" s="10">
        <v>610</v>
      </c>
    </row>
    <row r="113" spans="1:9" ht="56.25">
      <c r="A113" s="47" t="s">
        <v>460</v>
      </c>
      <c r="B113" s="15" t="s">
        <v>462</v>
      </c>
      <c r="C113" s="15"/>
      <c r="D113" s="15"/>
      <c r="E113" s="15"/>
      <c r="F113" s="15"/>
      <c r="G113" s="10">
        <f>G114</f>
        <v>1003.9</v>
      </c>
      <c r="H113" s="10">
        <f>H114</f>
        <v>1003.9</v>
      </c>
      <c r="I113" s="10">
        <f>I114</f>
        <v>1003.9</v>
      </c>
    </row>
    <row r="114" spans="1:9" ht="18.75">
      <c r="A114" s="47" t="s">
        <v>191</v>
      </c>
      <c r="B114" s="15" t="s">
        <v>462</v>
      </c>
      <c r="C114" s="15" t="s">
        <v>320</v>
      </c>
      <c r="D114" s="15" t="s">
        <v>129</v>
      </c>
      <c r="E114" s="15" t="s">
        <v>129</v>
      </c>
      <c r="F114" s="15" t="s">
        <v>190</v>
      </c>
      <c r="G114" s="10">
        <v>1003.9</v>
      </c>
      <c r="H114" s="10">
        <v>1003.9</v>
      </c>
      <c r="I114" s="10">
        <v>1003.9</v>
      </c>
    </row>
    <row r="115" spans="1:9" ht="117.75" customHeight="1">
      <c r="A115" s="47" t="s">
        <v>511</v>
      </c>
      <c r="B115" s="15" t="s">
        <v>68</v>
      </c>
      <c r="C115" s="15"/>
      <c r="D115" s="15"/>
      <c r="E115" s="15"/>
      <c r="F115" s="15"/>
      <c r="G115" s="10">
        <f>G116</f>
        <v>1546.4</v>
      </c>
      <c r="H115" s="10">
        <f>H116</f>
        <v>1546.4</v>
      </c>
      <c r="I115" s="10">
        <f>I116</f>
        <v>1546.4</v>
      </c>
    </row>
    <row r="116" spans="1:9" ht="18.75">
      <c r="A116" s="47" t="s">
        <v>191</v>
      </c>
      <c r="B116" s="15" t="s">
        <v>68</v>
      </c>
      <c r="C116" s="15" t="s">
        <v>322</v>
      </c>
      <c r="D116" s="15" t="s">
        <v>129</v>
      </c>
      <c r="E116" s="15" t="s">
        <v>129</v>
      </c>
      <c r="F116" s="15" t="s">
        <v>190</v>
      </c>
      <c r="G116" s="10">
        <v>1546.4</v>
      </c>
      <c r="H116" s="10">
        <v>1546.4</v>
      </c>
      <c r="I116" s="10">
        <v>1546.4</v>
      </c>
    </row>
    <row r="117" spans="1:9" ht="56.25">
      <c r="A117" s="47" t="s">
        <v>20</v>
      </c>
      <c r="B117" s="15" t="s">
        <v>540</v>
      </c>
      <c r="C117" s="15"/>
      <c r="D117" s="15"/>
      <c r="E117" s="15"/>
      <c r="F117" s="15"/>
      <c r="G117" s="10">
        <f aca="true" t="shared" si="5" ref="G117:I118">G118</f>
        <v>285</v>
      </c>
      <c r="H117" s="10">
        <f t="shared" si="5"/>
        <v>285</v>
      </c>
      <c r="I117" s="10">
        <f t="shared" si="5"/>
        <v>285</v>
      </c>
    </row>
    <row r="118" spans="1:9" ht="37.5">
      <c r="A118" s="47" t="s">
        <v>39</v>
      </c>
      <c r="B118" s="15" t="s">
        <v>541</v>
      </c>
      <c r="C118" s="15"/>
      <c r="D118" s="15"/>
      <c r="E118" s="15"/>
      <c r="F118" s="15"/>
      <c r="G118" s="10">
        <f t="shared" si="5"/>
        <v>285</v>
      </c>
      <c r="H118" s="10">
        <f t="shared" si="5"/>
        <v>285</v>
      </c>
      <c r="I118" s="10">
        <f t="shared" si="5"/>
        <v>285</v>
      </c>
    </row>
    <row r="119" spans="1:9" ht="18.75">
      <c r="A119" s="47" t="s">
        <v>191</v>
      </c>
      <c r="B119" s="15" t="s">
        <v>541</v>
      </c>
      <c r="C119" s="15" t="s">
        <v>339</v>
      </c>
      <c r="D119" s="15" t="s">
        <v>129</v>
      </c>
      <c r="E119" s="15" t="s">
        <v>129</v>
      </c>
      <c r="F119" s="15" t="s">
        <v>190</v>
      </c>
      <c r="G119" s="10">
        <v>285</v>
      </c>
      <c r="H119" s="10">
        <v>285</v>
      </c>
      <c r="I119" s="10">
        <v>285</v>
      </c>
    </row>
    <row r="120" spans="1:9" ht="72" customHeight="1">
      <c r="A120" s="47" t="s">
        <v>366</v>
      </c>
      <c r="B120" s="30" t="s">
        <v>36</v>
      </c>
      <c r="C120" s="30"/>
      <c r="D120" s="15"/>
      <c r="E120" s="15"/>
      <c r="F120" s="15"/>
      <c r="G120" s="10">
        <f>G121</f>
        <v>25</v>
      </c>
      <c r="H120" s="10">
        <f aca="true" t="shared" si="6" ref="G120:I121">H121</f>
        <v>25</v>
      </c>
      <c r="I120" s="10">
        <f t="shared" si="6"/>
        <v>25</v>
      </c>
    </row>
    <row r="121" spans="1:9" ht="37.5">
      <c r="A121" s="47" t="s">
        <v>39</v>
      </c>
      <c r="B121" s="30" t="s">
        <v>37</v>
      </c>
      <c r="C121" s="30"/>
      <c r="D121" s="15"/>
      <c r="E121" s="15"/>
      <c r="F121" s="15"/>
      <c r="G121" s="10">
        <f t="shared" si="6"/>
        <v>25</v>
      </c>
      <c r="H121" s="10">
        <f t="shared" si="6"/>
        <v>25</v>
      </c>
      <c r="I121" s="10">
        <f t="shared" si="6"/>
        <v>25</v>
      </c>
    </row>
    <row r="122" spans="1:9" ht="18.75">
      <c r="A122" s="47" t="s">
        <v>191</v>
      </c>
      <c r="B122" s="30" t="s">
        <v>37</v>
      </c>
      <c r="C122" s="30">
        <v>115</v>
      </c>
      <c r="D122" s="15" t="s">
        <v>326</v>
      </c>
      <c r="E122" s="15" t="s">
        <v>129</v>
      </c>
      <c r="F122" s="15" t="s">
        <v>190</v>
      </c>
      <c r="G122" s="10">
        <v>25</v>
      </c>
      <c r="H122" s="10">
        <v>25</v>
      </c>
      <c r="I122" s="10">
        <v>25</v>
      </c>
    </row>
    <row r="123" spans="1:9" ht="55.5" customHeight="1">
      <c r="A123" s="48" t="s">
        <v>641</v>
      </c>
      <c r="B123" s="12" t="s">
        <v>265</v>
      </c>
      <c r="C123" s="12"/>
      <c r="D123" s="12"/>
      <c r="E123" s="12"/>
      <c r="F123" s="12"/>
      <c r="G123" s="13">
        <f>G124+G137+G143+G161+G155+G167+G179</f>
        <v>50034.3</v>
      </c>
      <c r="H123" s="13">
        <f>H124+H137+H143+H161+H155+H167+H179</f>
        <v>50669.3</v>
      </c>
      <c r="I123" s="13">
        <f>I124+I137+I143+I161+I155+I167+I179</f>
        <v>51304.3</v>
      </c>
    </row>
    <row r="124" spans="1:9" ht="78.75" customHeight="1">
      <c r="A124" s="47" t="s">
        <v>411</v>
      </c>
      <c r="B124" s="15" t="s">
        <v>266</v>
      </c>
      <c r="C124" s="15"/>
      <c r="D124" s="15"/>
      <c r="E124" s="15"/>
      <c r="F124" s="15"/>
      <c r="G124" s="10">
        <f>G125+G132</f>
        <v>6732.6</v>
      </c>
      <c r="H124" s="10">
        <f>H125+H132</f>
        <v>6918.7</v>
      </c>
      <c r="I124" s="10">
        <f>I125+I132</f>
        <v>7019.2</v>
      </c>
    </row>
    <row r="125" spans="1:9" ht="41.25" customHeight="1">
      <c r="A125" s="47" t="s">
        <v>367</v>
      </c>
      <c r="B125" s="15" t="s">
        <v>267</v>
      </c>
      <c r="C125" s="15"/>
      <c r="D125" s="15"/>
      <c r="E125" s="15"/>
      <c r="F125" s="15"/>
      <c r="G125" s="10">
        <f>G126+G130+G128</f>
        <v>1957.7</v>
      </c>
      <c r="H125" s="10">
        <f>H126+H130+H128</f>
        <v>1999.7</v>
      </c>
      <c r="I125" s="10">
        <f>I126+I130+I128</f>
        <v>2027.7</v>
      </c>
    </row>
    <row r="126" spans="1:9" ht="18.75">
      <c r="A126" s="47" t="s">
        <v>192</v>
      </c>
      <c r="B126" s="15" t="s">
        <v>268</v>
      </c>
      <c r="C126" s="15"/>
      <c r="D126" s="15"/>
      <c r="E126" s="15"/>
      <c r="F126" s="15"/>
      <c r="G126" s="10">
        <f>G127</f>
        <v>1340.7</v>
      </c>
      <c r="H126" s="10">
        <f>H127</f>
        <v>1382.7</v>
      </c>
      <c r="I126" s="10">
        <f>I127</f>
        <v>1410.7</v>
      </c>
    </row>
    <row r="127" spans="1:9" ht="18.75">
      <c r="A127" s="47" t="s">
        <v>191</v>
      </c>
      <c r="B127" s="15" t="s">
        <v>268</v>
      </c>
      <c r="C127" s="15" t="s">
        <v>338</v>
      </c>
      <c r="D127" s="15" t="s">
        <v>133</v>
      </c>
      <c r="E127" s="15" t="s">
        <v>120</v>
      </c>
      <c r="F127" s="15" t="s">
        <v>190</v>
      </c>
      <c r="G127" s="10">
        <v>1340.7</v>
      </c>
      <c r="H127" s="10">
        <v>1382.7</v>
      </c>
      <c r="I127" s="10">
        <v>1410.7</v>
      </c>
    </row>
    <row r="128" spans="1:9" ht="56.25">
      <c r="A128" s="47" t="s">
        <v>591</v>
      </c>
      <c r="B128" s="15" t="s">
        <v>598</v>
      </c>
      <c r="C128" s="15"/>
      <c r="D128" s="15"/>
      <c r="E128" s="15"/>
      <c r="F128" s="15"/>
      <c r="G128" s="10">
        <f>G129</f>
        <v>100</v>
      </c>
      <c r="H128" s="10">
        <f>H129</f>
        <v>100</v>
      </c>
      <c r="I128" s="10">
        <f>I129</f>
        <v>100</v>
      </c>
    </row>
    <row r="129" spans="1:9" ht="18.75">
      <c r="A129" s="47" t="s">
        <v>191</v>
      </c>
      <c r="B129" s="15" t="s">
        <v>598</v>
      </c>
      <c r="C129" s="15" t="s">
        <v>338</v>
      </c>
      <c r="D129" s="15" t="s">
        <v>133</v>
      </c>
      <c r="E129" s="15" t="s">
        <v>120</v>
      </c>
      <c r="F129" s="15" t="s">
        <v>190</v>
      </c>
      <c r="G129" s="10">
        <v>100</v>
      </c>
      <c r="H129" s="10">
        <v>100</v>
      </c>
      <c r="I129" s="10">
        <v>100</v>
      </c>
    </row>
    <row r="130" spans="1:9" ht="56.25">
      <c r="A130" s="47" t="s">
        <v>460</v>
      </c>
      <c r="B130" s="15" t="s">
        <v>464</v>
      </c>
      <c r="C130" s="15"/>
      <c r="D130" s="15"/>
      <c r="E130" s="15"/>
      <c r="F130" s="15"/>
      <c r="G130" s="10">
        <f>G131</f>
        <v>517</v>
      </c>
      <c r="H130" s="10">
        <f>H131</f>
        <v>517</v>
      </c>
      <c r="I130" s="10">
        <f>I131</f>
        <v>517</v>
      </c>
    </row>
    <row r="131" spans="1:9" ht="18.75">
      <c r="A131" s="47" t="s">
        <v>191</v>
      </c>
      <c r="B131" s="15" t="s">
        <v>464</v>
      </c>
      <c r="C131" s="15" t="s">
        <v>338</v>
      </c>
      <c r="D131" s="15" t="s">
        <v>133</v>
      </c>
      <c r="E131" s="15" t="s">
        <v>120</v>
      </c>
      <c r="F131" s="15" t="s">
        <v>190</v>
      </c>
      <c r="G131" s="10">
        <v>517</v>
      </c>
      <c r="H131" s="10">
        <v>517</v>
      </c>
      <c r="I131" s="10">
        <v>517</v>
      </c>
    </row>
    <row r="132" spans="1:9" ht="43.5" customHeight="1">
      <c r="A132" s="47" t="s">
        <v>368</v>
      </c>
      <c r="B132" s="15" t="s">
        <v>58</v>
      </c>
      <c r="C132" s="15"/>
      <c r="D132" s="15"/>
      <c r="E132" s="15"/>
      <c r="F132" s="15"/>
      <c r="G132" s="10">
        <f>G133+G135</f>
        <v>4774.900000000001</v>
      </c>
      <c r="H132" s="10">
        <f>H133+H135</f>
        <v>4919</v>
      </c>
      <c r="I132" s="10">
        <f>I133+I135</f>
        <v>4991.5</v>
      </c>
    </row>
    <row r="133" spans="1:9" ht="18.75">
      <c r="A133" s="47" t="s">
        <v>192</v>
      </c>
      <c r="B133" s="15" t="s">
        <v>59</v>
      </c>
      <c r="C133" s="15"/>
      <c r="D133" s="15"/>
      <c r="E133" s="15"/>
      <c r="F133" s="15"/>
      <c r="G133" s="10">
        <f>G134</f>
        <v>3860.3</v>
      </c>
      <c r="H133" s="10">
        <f>H134</f>
        <v>4004.4</v>
      </c>
      <c r="I133" s="10">
        <f>I134</f>
        <v>4076.9</v>
      </c>
    </row>
    <row r="134" spans="1:9" ht="18.75">
      <c r="A134" s="47" t="s">
        <v>191</v>
      </c>
      <c r="B134" s="15" t="s">
        <v>59</v>
      </c>
      <c r="C134" s="15" t="s">
        <v>338</v>
      </c>
      <c r="D134" s="15" t="s">
        <v>133</v>
      </c>
      <c r="E134" s="15" t="s">
        <v>120</v>
      </c>
      <c r="F134" s="15" t="s">
        <v>190</v>
      </c>
      <c r="G134" s="10">
        <v>3860.3</v>
      </c>
      <c r="H134" s="10">
        <v>4004.4</v>
      </c>
      <c r="I134" s="10">
        <v>4076.9</v>
      </c>
    </row>
    <row r="135" spans="1:9" ht="56.25">
      <c r="A135" s="47" t="s">
        <v>460</v>
      </c>
      <c r="B135" s="15" t="s">
        <v>465</v>
      </c>
      <c r="C135" s="15"/>
      <c r="D135" s="15"/>
      <c r="E135" s="15"/>
      <c r="F135" s="15"/>
      <c r="G135" s="10">
        <f>G136</f>
        <v>914.6</v>
      </c>
      <c r="H135" s="10">
        <f>H136</f>
        <v>914.6</v>
      </c>
      <c r="I135" s="10">
        <f>I136</f>
        <v>914.6</v>
      </c>
    </row>
    <row r="136" spans="1:9" ht="18.75">
      <c r="A136" s="47" t="s">
        <v>191</v>
      </c>
      <c r="B136" s="15" t="s">
        <v>465</v>
      </c>
      <c r="C136" s="15" t="s">
        <v>338</v>
      </c>
      <c r="D136" s="15" t="s">
        <v>133</v>
      </c>
      <c r="E136" s="15" t="s">
        <v>120</v>
      </c>
      <c r="F136" s="15" t="s">
        <v>190</v>
      </c>
      <c r="G136" s="10">
        <v>914.6</v>
      </c>
      <c r="H136" s="10">
        <v>914.6</v>
      </c>
      <c r="I136" s="10">
        <v>914.6</v>
      </c>
    </row>
    <row r="137" spans="1:9" ht="37.5">
      <c r="A137" s="47" t="s">
        <v>204</v>
      </c>
      <c r="B137" s="15" t="s">
        <v>269</v>
      </c>
      <c r="C137" s="15"/>
      <c r="D137" s="15"/>
      <c r="E137" s="15"/>
      <c r="F137" s="15"/>
      <c r="G137" s="10">
        <f>G138</f>
        <v>7342.5</v>
      </c>
      <c r="H137" s="10">
        <f>H138</f>
        <v>7424.200000000001</v>
      </c>
      <c r="I137" s="10">
        <f>I138</f>
        <v>7536.700000000001</v>
      </c>
    </row>
    <row r="138" spans="1:9" ht="18.75">
      <c r="A138" s="47" t="s">
        <v>60</v>
      </c>
      <c r="B138" s="15" t="s">
        <v>270</v>
      </c>
      <c r="C138" s="15"/>
      <c r="D138" s="15"/>
      <c r="E138" s="15"/>
      <c r="F138" s="15"/>
      <c r="G138" s="10">
        <f>G139+G141</f>
        <v>7342.5</v>
      </c>
      <c r="H138" s="10">
        <f>H139+H141</f>
        <v>7424.200000000001</v>
      </c>
      <c r="I138" s="10">
        <f>I139+I141</f>
        <v>7536.700000000001</v>
      </c>
    </row>
    <row r="139" spans="1:9" ht="18.75">
      <c r="A139" s="47" t="s">
        <v>192</v>
      </c>
      <c r="B139" s="15" t="s">
        <v>271</v>
      </c>
      <c r="C139" s="15"/>
      <c r="D139" s="15"/>
      <c r="E139" s="15"/>
      <c r="F139" s="15"/>
      <c r="G139" s="10">
        <f>G140</f>
        <v>5772.1</v>
      </c>
      <c r="H139" s="10">
        <f>H140</f>
        <v>5853.8</v>
      </c>
      <c r="I139" s="10">
        <f>I140</f>
        <v>5966.3</v>
      </c>
    </row>
    <row r="140" spans="1:9" ht="18.75">
      <c r="A140" s="47" t="s">
        <v>191</v>
      </c>
      <c r="B140" s="15" t="s">
        <v>271</v>
      </c>
      <c r="C140" s="15" t="s">
        <v>338</v>
      </c>
      <c r="D140" s="15" t="s">
        <v>133</v>
      </c>
      <c r="E140" s="15" t="s">
        <v>120</v>
      </c>
      <c r="F140" s="15" t="s">
        <v>190</v>
      </c>
      <c r="G140" s="10">
        <v>5772.1</v>
      </c>
      <c r="H140" s="10">
        <v>5853.8</v>
      </c>
      <c r="I140" s="10">
        <v>5966.3</v>
      </c>
    </row>
    <row r="141" spans="1:9" ht="56.25">
      <c r="A141" s="47" t="s">
        <v>460</v>
      </c>
      <c r="B141" s="15" t="s">
        <v>466</v>
      </c>
      <c r="C141" s="15"/>
      <c r="D141" s="15"/>
      <c r="E141" s="15"/>
      <c r="F141" s="15"/>
      <c r="G141" s="10">
        <f>G142</f>
        <v>1570.4</v>
      </c>
      <c r="H141" s="10">
        <f>H142</f>
        <v>1570.4</v>
      </c>
      <c r="I141" s="10">
        <f>I142</f>
        <v>1570.4</v>
      </c>
    </row>
    <row r="142" spans="1:9" ht="18.75">
      <c r="A142" s="47" t="s">
        <v>191</v>
      </c>
      <c r="B142" s="15" t="s">
        <v>466</v>
      </c>
      <c r="C142" s="15" t="s">
        <v>338</v>
      </c>
      <c r="D142" s="15" t="s">
        <v>133</v>
      </c>
      <c r="E142" s="15" t="s">
        <v>120</v>
      </c>
      <c r="F142" s="15" t="s">
        <v>190</v>
      </c>
      <c r="G142" s="10">
        <v>1570.4</v>
      </c>
      <c r="H142" s="10">
        <v>1570.4</v>
      </c>
      <c r="I142" s="10">
        <v>1570.4</v>
      </c>
    </row>
    <row r="143" spans="1:9" ht="37.5">
      <c r="A143" s="47" t="s">
        <v>193</v>
      </c>
      <c r="B143" s="15" t="s">
        <v>272</v>
      </c>
      <c r="C143" s="15"/>
      <c r="D143" s="15"/>
      <c r="E143" s="15"/>
      <c r="F143" s="15"/>
      <c r="G143" s="10">
        <f>G144</f>
        <v>15626.1</v>
      </c>
      <c r="H143" s="10">
        <f>H144</f>
        <v>16121.800000000001</v>
      </c>
      <c r="I143" s="10">
        <f>I144</f>
        <v>16327.900000000001</v>
      </c>
    </row>
    <row r="144" spans="1:9" ht="24.75" customHeight="1">
      <c r="A144" s="47" t="s">
        <v>21</v>
      </c>
      <c r="B144" s="15" t="s">
        <v>273</v>
      </c>
      <c r="C144" s="15"/>
      <c r="D144" s="15"/>
      <c r="E144" s="15"/>
      <c r="F144" s="15"/>
      <c r="G144" s="10">
        <f>G145+G149+G151+G153</f>
        <v>15626.1</v>
      </c>
      <c r="H144" s="10">
        <f>H145+H149+H151+H153</f>
        <v>16121.800000000001</v>
      </c>
      <c r="I144" s="10">
        <f>I145+I149+I151+I153</f>
        <v>16327.900000000001</v>
      </c>
    </row>
    <row r="145" spans="1:9" ht="18.75">
      <c r="A145" s="47" t="s">
        <v>135</v>
      </c>
      <c r="B145" s="15" t="s">
        <v>274</v>
      </c>
      <c r="C145" s="15"/>
      <c r="D145" s="15"/>
      <c r="E145" s="15"/>
      <c r="F145" s="15"/>
      <c r="G145" s="10">
        <f>G146+G147+G148</f>
        <v>11016</v>
      </c>
      <c r="H145" s="10">
        <f>H146+H147+H148</f>
        <v>11511.7</v>
      </c>
      <c r="I145" s="10">
        <f>I146+I147+I148</f>
        <v>11717.800000000001</v>
      </c>
    </row>
    <row r="146" spans="1:9" ht="18.75">
      <c r="A146" s="47" t="s">
        <v>179</v>
      </c>
      <c r="B146" s="15" t="s">
        <v>274</v>
      </c>
      <c r="C146" s="15" t="s">
        <v>338</v>
      </c>
      <c r="D146" s="15" t="s">
        <v>133</v>
      </c>
      <c r="E146" s="15" t="s">
        <v>120</v>
      </c>
      <c r="F146" s="15" t="s">
        <v>152</v>
      </c>
      <c r="G146" s="10">
        <v>9098.8</v>
      </c>
      <c r="H146" s="10">
        <v>9841.6</v>
      </c>
      <c r="I146" s="10">
        <v>10047.7</v>
      </c>
    </row>
    <row r="147" spans="1:9" ht="37.5">
      <c r="A147" s="47" t="s">
        <v>92</v>
      </c>
      <c r="B147" s="15" t="s">
        <v>274</v>
      </c>
      <c r="C147" s="15" t="s">
        <v>338</v>
      </c>
      <c r="D147" s="15" t="s">
        <v>133</v>
      </c>
      <c r="E147" s="15" t="s">
        <v>120</v>
      </c>
      <c r="F147" s="15" t="s">
        <v>177</v>
      </c>
      <c r="G147" s="10">
        <v>1892.2</v>
      </c>
      <c r="H147" s="10">
        <v>1645.1</v>
      </c>
      <c r="I147" s="10">
        <v>1645.1</v>
      </c>
    </row>
    <row r="148" spans="1:9" ht="18.75">
      <c r="A148" s="47" t="s">
        <v>175</v>
      </c>
      <c r="B148" s="15" t="s">
        <v>274</v>
      </c>
      <c r="C148" s="15" t="s">
        <v>338</v>
      </c>
      <c r="D148" s="15" t="s">
        <v>133</v>
      </c>
      <c r="E148" s="15" t="s">
        <v>120</v>
      </c>
      <c r="F148" s="15" t="s">
        <v>176</v>
      </c>
      <c r="G148" s="10">
        <v>25</v>
      </c>
      <c r="H148" s="10">
        <v>25</v>
      </c>
      <c r="I148" s="10">
        <v>25</v>
      </c>
    </row>
    <row r="149" spans="1:9" ht="56.25">
      <c r="A149" s="47" t="s">
        <v>460</v>
      </c>
      <c r="B149" s="15" t="s">
        <v>467</v>
      </c>
      <c r="C149" s="15"/>
      <c r="D149" s="15"/>
      <c r="E149" s="15"/>
      <c r="F149" s="15"/>
      <c r="G149" s="10">
        <f>G150</f>
        <v>2803.4</v>
      </c>
      <c r="H149" s="10">
        <f>H150</f>
        <v>2803.4</v>
      </c>
      <c r="I149" s="10">
        <f>I150</f>
        <v>2803.4</v>
      </c>
    </row>
    <row r="150" spans="1:9" ht="18.75">
      <c r="A150" s="47" t="s">
        <v>179</v>
      </c>
      <c r="B150" s="15" t="s">
        <v>467</v>
      </c>
      <c r="C150" s="15" t="s">
        <v>338</v>
      </c>
      <c r="D150" s="15" t="s">
        <v>133</v>
      </c>
      <c r="E150" s="15" t="s">
        <v>120</v>
      </c>
      <c r="F150" s="15" t="s">
        <v>152</v>
      </c>
      <c r="G150" s="10">
        <v>2803.4</v>
      </c>
      <c r="H150" s="10">
        <v>2803.4</v>
      </c>
      <c r="I150" s="10">
        <v>2803.4</v>
      </c>
    </row>
    <row r="151" spans="1:9" ht="20.25" customHeight="1">
      <c r="A151" s="47" t="s">
        <v>435</v>
      </c>
      <c r="B151" s="15" t="s">
        <v>434</v>
      </c>
      <c r="C151" s="15"/>
      <c r="D151" s="15"/>
      <c r="E151" s="15"/>
      <c r="F151" s="15"/>
      <c r="G151" s="10">
        <f>G152</f>
        <v>340</v>
      </c>
      <c r="H151" s="10">
        <f>H152</f>
        <v>340</v>
      </c>
      <c r="I151" s="10">
        <f>I152</f>
        <v>340</v>
      </c>
    </row>
    <row r="152" spans="1:9" ht="37.5">
      <c r="A152" s="47" t="s">
        <v>92</v>
      </c>
      <c r="B152" s="15" t="s">
        <v>434</v>
      </c>
      <c r="C152" s="15" t="s">
        <v>338</v>
      </c>
      <c r="D152" s="15" t="s">
        <v>133</v>
      </c>
      <c r="E152" s="15" t="s">
        <v>120</v>
      </c>
      <c r="F152" s="15" t="s">
        <v>177</v>
      </c>
      <c r="G152" s="10">
        <v>340</v>
      </c>
      <c r="H152" s="10">
        <v>340</v>
      </c>
      <c r="I152" s="10">
        <v>340</v>
      </c>
    </row>
    <row r="153" spans="1:9" ht="37.5">
      <c r="A153" s="47" t="s">
        <v>510</v>
      </c>
      <c r="B153" s="15" t="s">
        <v>522</v>
      </c>
      <c r="C153" s="15"/>
      <c r="D153" s="15"/>
      <c r="E153" s="15"/>
      <c r="F153" s="15"/>
      <c r="G153" s="10">
        <f>G154</f>
        <v>1466.7</v>
      </c>
      <c r="H153" s="10">
        <f>H154</f>
        <v>1466.7</v>
      </c>
      <c r="I153" s="10">
        <f>I154</f>
        <v>1466.7</v>
      </c>
    </row>
    <row r="154" spans="1:9" ht="37.5">
      <c r="A154" s="47" t="s">
        <v>92</v>
      </c>
      <c r="B154" s="15" t="s">
        <v>523</v>
      </c>
      <c r="C154" s="15" t="s">
        <v>338</v>
      </c>
      <c r="D154" s="15" t="s">
        <v>133</v>
      </c>
      <c r="E154" s="15" t="s">
        <v>120</v>
      </c>
      <c r="F154" s="15" t="s">
        <v>177</v>
      </c>
      <c r="G154" s="10">
        <v>1466.7</v>
      </c>
      <c r="H154" s="10">
        <v>1466.7</v>
      </c>
      <c r="I154" s="10">
        <v>1466.7</v>
      </c>
    </row>
    <row r="155" spans="1:9" ht="37.5">
      <c r="A155" s="47" t="s">
        <v>95</v>
      </c>
      <c r="B155" s="15" t="s">
        <v>35</v>
      </c>
      <c r="C155" s="15"/>
      <c r="D155" s="15"/>
      <c r="E155" s="15"/>
      <c r="F155" s="15"/>
      <c r="G155" s="10">
        <f>G156</f>
        <v>10832.5</v>
      </c>
      <c r="H155" s="10">
        <f>H156</f>
        <v>10994.5</v>
      </c>
      <c r="I155" s="10">
        <f>I156</f>
        <v>11156.5</v>
      </c>
    </row>
    <row r="156" spans="1:9" ht="78" customHeight="1">
      <c r="A156" s="47" t="s">
        <v>352</v>
      </c>
      <c r="B156" s="15" t="s">
        <v>56</v>
      </c>
      <c r="C156" s="15"/>
      <c r="D156" s="15"/>
      <c r="E156" s="15"/>
      <c r="F156" s="15"/>
      <c r="G156" s="10">
        <f>G157+G159</f>
        <v>10832.5</v>
      </c>
      <c r="H156" s="10">
        <f>H157+H159</f>
        <v>10994.5</v>
      </c>
      <c r="I156" s="10">
        <f>I157+I159</f>
        <v>11156.5</v>
      </c>
    </row>
    <row r="157" spans="1:9" ht="18.75">
      <c r="A157" s="47" t="s">
        <v>99</v>
      </c>
      <c r="B157" s="15" t="s">
        <v>57</v>
      </c>
      <c r="C157" s="15"/>
      <c r="D157" s="15"/>
      <c r="E157" s="15"/>
      <c r="F157" s="15"/>
      <c r="G157" s="10">
        <f>G158</f>
        <v>8591</v>
      </c>
      <c r="H157" s="10">
        <f>H158</f>
        <v>8753</v>
      </c>
      <c r="I157" s="10">
        <f>I158</f>
        <v>8915</v>
      </c>
    </row>
    <row r="158" spans="1:9" ht="18.75">
      <c r="A158" s="47" t="s">
        <v>191</v>
      </c>
      <c r="B158" s="15" t="s">
        <v>57</v>
      </c>
      <c r="C158" s="15" t="s">
        <v>338</v>
      </c>
      <c r="D158" s="15" t="s">
        <v>129</v>
      </c>
      <c r="E158" s="15" t="s">
        <v>123</v>
      </c>
      <c r="F158" s="15" t="s">
        <v>190</v>
      </c>
      <c r="G158" s="10">
        <v>8591</v>
      </c>
      <c r="H158" s="10">
        <v>8753</v>
      </c>
      <c r="I158" s="10">
        <v>8915</v>
      </c>
    </row>
    <row r="159" spans="1:9" ht="56.25">
      <c r="A159" s="47" t="s">
        <v>460</v>
      </c>
      <c r="B159" s="15" t="s">
        <v>459</v>
      </c>
      <c r="C159" s="15"/>
      <c r="D159" s="15"/>
      <c r="E159" s="15"/>
      <c r="F159" s="15"/>
      <c r="G159" s="10">
        <f>G160</f>
        <v>2241.5</v>
      </c>
      <c r="H159" s="10">
        <f>H160</f>
        <v>2241.5</v>
      </c>
      <c r="I159" s="10">
        <f>I160</f>
        <v>2241.5</v>
      </c>
    </row>
    <row r="160" spans="1:9" ht="18.75">
      <c r="A160" s="47" t="s">
        <v>191</v>
      </c>
      <c r="B160" s="15" t="s">
        <v>459</v>
      </c>
      <c r="C160" s="15" t="s">
        <v>338</v>
      </c>
      <c r="D160" s="15" t="s">
        <v>129</v>
      </c>
      <c r="E160" s="15" t="s">
        <v>123</v>
      </c>
      <c r="F160" s="15" t="s">
        <v>190</v>
      </c>
      <c r="G160" s="10">
        <v>2241.5</v>
      </c>
      <c r="H160" s="10">
        <v>2241.5</v>
      </c>
      <c r="I160" s="10">
        <v>2241.5</v>
      </c>
    </row>
    <row r="161" spans="1:9" ht="37.5">
      <c r="A161" s="47" t="s">
        <v>419</v>
      </c>
      <c r="B161" s="15" t="s">
        <v>275</v>
      </c>
      <c r="C161" s="15"/>
      <c r="D161" s="15"/>
      <c r="E161" s="15"/>
      <c r="F161" s="15"/>
      <c r="G161" s="10">
        <f>G162</f>
        <v>3741.6</v>
      </c>
      <c r="H161" s="10">
        <f>H162</f>
        <v>3451.1</v>
      </c>
      <c r="I161" s="10">
        <f>I162</f>
        <v>3505</v>
      </c>
    </row>
    <row r="162" spans="1:9" ht="37.5">
      <c r="A162" s="47" t="s">
        <v>377</v>
      </c>
      <c r="B162" s="15" t="s">
        <v>276</v>
      </c>
      <c r="C162" s="15"/>
      <c r="D162" s="15"/>
      <c r="E162" s="15"/>
      <c r="F162" s="15"/>
      <c r="G162" s="10">
        <f>G163+G165</f>
        <v>3741.6</v>
      </c>
      <c r="H162" s="10">
        <f>H163+H165</f>
        <v>3451.1</v>
      </c>
      <c r="I162" s="10">
        <f>I163+I165</f>
        <v>3505</v>
      </c>
    </row>
    <row r="163" spans="1:9" ht="18.75">
      <c r="A163" s="47" t="s">
        <v>376</v>
      </c>
      <c r="B163" s="15" t="s">
        <v>375</v>
      </c>
      <c r="C163" s="15"/>
      <c r="D163" s="15"/>
      <c r="E163" s="15"/>
      <c r="F163" s="15"/>
      <c r="G163" s="10">
        <f>G164</f>
        <v>3131.1</v>
      </c>
      <c r="H163" s="10">
        <f>H164</f>
        <v>2840.6</v>
      </c>
      <c r="I163" s="10">
        <f>I164</f>
        <v>2894.5</v>
      </c>
    </row>
    <row r="164" spans="1:9" ht="18.75">
      <c r="A164" s="47" t="s">
        <v>191</v>
      </c>
      <c r="B164" s="15" t="s">
        <v>375</v>
      </c>
      <c r="C164" s="15" t="s">
        <v>338</v>
      </c>
      <c r="D164" s="15" t="s">
        <v>133</v>
      </c>
      <c r="E164" s="15" t="s">
        <v>120</v>
      </c>
      <c r="F164" s="15" t="s">
        <v>190</v>
      </c>
      <c r="G164" s="10">
        <v>3131.1</v>
      </c>
      <c r="H164" s="10">
        <v>2840.6</v>
      </c>
      <c r="I164" s="10">
        <v>2894.5</v>
      </c>
    </row>
    <row r="165" spans="1:9" ht="56.25">
      <c r="A165" s="47" t="s">
        <v>460</v>
      </c>
      <c r="B165" s="15" t="s">
        <v>468</v>
      </c>
      <c r="C165" s="15"/>
      <c r="D165" s="15"/>
      <c r="E165" s="15"/>
      <c r="F165" s="15"/>
      <c r="G165" s="10">
        <f>G166</f>
        <v>610.5</v>
      </c>
      <c r="H165" s="10">
        <f>H166</f>
        <v>610.5</v>
      </c>
      <c r="I165" s="10">
        <f>I166</f>
        <v>610.5</v>
      </c>
    </row>
    <row r="166" spans="1:9" ht="18.75">
      <c r="A166" s="47" t="s">
        <v>191</v>
      </c>
      <c r="B166" s="15" t="s">
        <v>468</v>
      </c>
      <c r="C166" s="15" t="s">
        <v>338</v>
      </c>
      <c r="D166" s="15" t="s">
        <v>133</v>
      </c>
      <c r="E166" s="15" t="s">
        <v>120</v>
      </c>
      <c r="F166" s="15" t="s">
        <v>190</v>
      </c>
      <c r="G166" s="10">
        <v>610.5</v>
      </c>
      <c r="H166" s="10">
        <v>610.5</v>
      </c>
      <c r="I166" s="10">
        <v>610.5</v>
      </c>
    </row>
    <row r="167" spans="1:9" ht="37.5">
      <c r="A167" s="47" t="s">
        <v>225</v>
      </c>
      <c r="B167" s="15" t="s">
        <v>372</v>
      </c>
      <c r="C167" s="15"/>
      <c r="D167" s="15"/>
      <c r="E167" s="15"/>
      <c r="F167" s="15"/>
      <c r="G167" s="10">
        <f>G168+G174</f>
        <v>4054.5999999999995</v>
      </c>
      <c r="H167" s="10">
        <f>H168+H174</f>
        <v>4054.5999999999995</v>
      </c>
      <c r="I167" s="10">
        <f>I168+I174</f>
        <v>4054.5999999999995</v>
      </c>
    </row>
    <row r="168" spans="1:9" ht="56.25">
      <c r="A168" s="47" t="s">
        <v>337</v>
      </c>
      <c r="B168" s="15" t="s">
        <v>373</v>
      </c>
      <c r="C168" s="15"/>
      <c r="D168" s="15"/>
      <c r="E168" s="15"/>
      <c r="F168" s="15"/>
      <c r="G168" s="10">
        <f>G169+G172</f>
        <v>1144.7</v>
      </c>
      <c r="H168" s="10">
        <f>H169+H172</f>
        <v>1144.7</v>
      </c>
      <c r="I168" s="10">
        <f>I169+I172</f>
        <v>1144.7</v>
      </c>
    </row>
    <row r="169" spans="1:9" ht="37.5" customHeight="1">
      <c r="A169" s="47" t="s">
        <v>189</v>
      </c>
      <c r="B169" s="15" t="s">
        <v>374</v>
      </c>
      <c r="C169" s="15"/>
      <c r="D169" s="15"/>
      <c r="E169" s="15"/>
      <c r="F169" s="15"/>
      <c r="G169" s="10">
        <f>G170+G171</f>
        <v>890.2</v>
      </c>
      <c r="H169" s="10">
        <f>H170+H171</f>
        <v>890.2</v>
      </c>
      <c r="I169" s="10">
        <f>I170+I171</f>
        <v>890.2</v>
      </c>
    </row>
    <row r="170" spans="1:9" ht="37.5">
      <c r="A170" s="47" t="s">
        <v>173</v>
      </c>
      <c r="B170" s="15" t="s">
        <v>374</v>
      </c>
      <c r="C170" s="15" t="s">
        <v>338</v>
      </c>
      <c r="D170" s="15" t="s">
        <v>133</v>
      </c>
      <c r="E170" s="15" t="s">
        <v>121</v>
      </c>
      <c r="F170" s="15" t="s">
        <v>174</v>
      </c>
      <c r="G170" s="10">
        <v>824.5</v>
      </c>
      <c r="H170" s="10">
        <v>824.5</v>
      </c>
      <c r="I170" s="10">
        <v>824.5</v>
      </c>
    </row>
    <row r="171" spans="1:9" ht="37.5">
      <c r="A171" s="47" t="s">
        <v>92</v>
      </c>
      <c r="B171" s="15" t="s">
        <v>374</v>
      </c>
      <c r="C171" s="15" t="s">
        <v>338</v>
      </c>
      <c r="D171" s="15" t="s">
        <v>133</v>
      </c>
      <c r="E171" s="15" t="s">
        <v>121</v>
      </c>
      <c r="F171" s="15" t="s">
        <v>177</v>
      </c>
      <c r="G171" s="10">
        <v>65.7</v>
      </c>
      <c r="H171" s="10">
        <v>65.7</v>
      </c>
      <c r="I171" s="10">
        <v>65.7</v>
      </c>
    </row>
    <row r="172" spans="1:9" ht="56.25">
      <c r="A172" s="47" t="s">
        <v>460</v>
      </c>
      <c r="B172" s="15" t="s">
        <v>472</v>
      </c>
      <c r="C172" s="15"/>
      <c r="D172" s="15"/>
      <c r="E172" s="15"/>
      <c r="F172" s="15"/>
      <c r="G172" s="10">
        <f>G173</f>
        <v>254.5</v>
      </c>
      <c r="H172" s="10">
        <f>H173</f>
        <v>254.5</v>
      </c>
      <c r="I172" s="10">
        <f>I173</f>
        <v>254.5</v>
      </c>
    </row>
    <row r="173" spans="1:9" ht="37.5">
      <c r="A173" s="47" t="s">
        <v>173</v>
      </c>
      <c r="B173" s="15" t="s">
        <v>472</v>
      </c>
      <c r="C173" s="15" t="s">
        <v>338</v>
      </c>
      <c r="D173" s="15" t="s">
        <v>133</v>
      </c>
      <c r="E173" s="15" t="s">
        <v>121</v>
      </c>
      <c r="F173" s="15" t="s">
        <v>174</v>
      </c>
      <c r="G173" s="10">
        <v>254.5</v>
      </c>
      <c r="H173" s="10">
        <v>254.5</v>
      </c>
      <c r="I173" s="10">
        <v>254.5</v>
      </c>
    </row>
    <row r="174" spans="1:9" ht="38.25" customHeight="1">
      <c r="A174" s="47" t="s">
        <v>400</v>
      </c>
      <c r="B174" s="15" t="s">
        <v>399</v>
      </c>
      <c r="C174" s="15"/>
      <c r="D174" s="15"/>
      <c r="E174" s="15"/>
      <c r="F174" s="15"/>
      <c r="G174" s="10">
        <f>G175+G177</f>
        <v>2909.8999999999996</v>
      </c>
      <c r="H174" s="10">
        <f>H175+H177</f>
        <v>2909.8999999999996</v>
      </c>
      <c r="I174" s="10">
        <f>I175+I177</f>
        <v>2909.8999999999996</v>
      </c>
    </row>
    <row r="175" spans="1:9" ht="18.75">
      <c r="A175" s="47" t="s">
        <v>397</v>
      </c>
      <c r="B175" s="15" t="s">
        <v>401</v>
      </c>
      <c r="C175" s="15"/>
      <c r="D175" s="15"/>
      <c r="E175" s="15"/>
      <c r="F175" s="15"/>
      <c r="G175" s="10">
        <f>G176</f>
        <v>1729.6</v>
      </c>
      <c r="H175" s="10">
        <f>H176</f>
        <v>1729.6</v>
      </c>
      <c r="I175" s="10">
        <f>I176</f>
        <v>1729.6</v>
      </c>
    </row>
    <row r="176" spans="1:9" ht="18.75">
      <c r="A176" s="47" t="s">
        <v>179</v>
      </c>
      <c r="B176" s="15" t="s">
        <v>401</v>
      </c>
      <c r="C176" s="15" t="s">
        <v>320</v>
      </c>
      <c r="D176" s="15" t="s">
        <v>133</v>
      </c>
      <c r="E176" s="15" t="s">
        <v>121</v>
      </c>
      <c r="F176" s="15" t="s">
        <v>152</v>
      </c>
      <c r="G176" s="10">
        <v>1729.6</v>
      </c>
      <c r="H176" s="10">
        <v>1729.6</v>
      </c>
      <c r="I176" s="10">
        <v>1729.6</v>
      </c>
    </row>
    <row r="177" spans="1:9" ht="56.25">
      <c r="A177" s="47" t="s">
        <v>460</v>
      </c>
      <c r="B177" s="15" t="s">
        <v>469</v>
      </c>
      <c r="C177" s="15"/>
      <c r="D177" s="15"/>
      <c r="E177" s="15"/>
      <c r="F177" s="15"/>
      <c r="G177" s="10">
        <f>G178</f>
        <v>1180.3</v>
      </c>
      <c r="H177" s="10">
        <f>H178</f>
        <v>1180.3</v>
      </c>
      <c r="I177" s="10">
        <f>I178</f>
        <v>1180.3</v>
      </c>
    </row>
    <row r="178" spans="1:9" ht="18.75">
      <c r="A178" s="47" t="s">
        <v>179</v>
      </c>
      <c r="B178" s="15" t="s">
        <v>469</v>
      </c>
      <c r="C178" s="15" t="s">
        <v>320</v>
      </c>
      <c r="D178" s="15" t="s">
        <v>133</v>
      </c>
      <c r="E178" s="15" t="s">
        <v>121</v>
      </c>
      <c r="F178" s="15" t="s">
        <v>152</v>
      </c>
      <c r="G178" s="10">
        <v>1180.3</v>
      </c>
      <c r="H178" s="10">
        <v>1180.3</v>
      </c>
      <c r="I178" s="10">
        <v>1180.3</v>
      </c>
    </row>
    <row r="179" spans="1:9" ht="37.5">
      <c r="A179" s="47" t="s">
        <v>642</v>
      </c>
      <c r="B179" s="15" t="s">
        <v>638</v>
      </c>
      <c r="C179" s="15"/>
      <c r="D179" s="15"/>
      <c r="E179" s="15"/>
      <c r="F179" s="15"/>
      <c r="G179" s="10">
        <f>G180</f>
        <v>1704.4</v>
      </c>
      <c r="H179" s="10">
        <f>H180</f>
        <v>1704.4</v>
      </c>
      <c r="I179" s="10">
        <f>I180</f>
        <v>1704.4</v>
      </c>
    </row>
    <row r="180" spans="1:9" ht="37.5">
      <c r="A180" s="47" t="s">
        <v>643</v>
      </c>
      <c r="B180" s="15" t="s">
        <v>639</v>
      </c>
      <c r="C180" s="15"/>
      <c r="D180" s="15"/>
      <c r="E180" s="15"/>
      <c r="F180" s="15"/>
      <c r="G180" s="10">
        <f>G184+G181</f>
        <v>1704.4</v>
      </c>
      <c r="H180" s="10">
        <f>H184+H181</f>
        <v>1704.4</v>
      </c>
      <c r="I180" s="10">
        <f>I184+I181</f>
        <v>1704.4</v>
      </c>
    </row>
    <row r="181" spans="1:9" ht="37.5">
      <c r="A181" s="47" t="s">
        <v>189</v>
      </c>
      <c r="B181" s="15" t="s">
        <v>648</v>
      </c>
      <c r="C181" s="15"/>
      <c r="D181" s="15"/>
      <c r="E181" s="15"/>
      <c r="F181" s="15"/>
      <c r="G181" s="10">
        <f>G182+G183</f>
        <v>1404.7</v>
      </c>
      <c r="H181" s="10">
        <f>H182+H183</f>
        <v>1404.7</v>
      </c>
      <c r="I181" s="10">
        <f>I182+I183</f>
        <v>1404.7</v>
      </c>
    </row>
    <row r="182" spans="1:9" ht="37.5">
      <c r="A182" s="47" t="s">
        <v>173</v>
      </c>
      <c r="B182" s="15" t="s">
        <v>648</v>
      </c>
      <c r="C182" s="30">
        <v>546</v>
      </c>
      <c r="D182" s="15" t="s">
        <v>120</v>
      </c>
      <c r="E182" s="15" t="s">
        <v>121</v>
      </c>
      <c r="F182" s="15" t="s">
        <v>174</v>
      </c>
      <c r="G182" s="10">
        <v>1280</v>
      </c>
      <c r="H182" s="10">
        <v>1280</v>
      </c>
      <c r="I182" s="10">
        <v>1280</v>
      </c>
    </row>
    <row r="183" spans="1:9" ht="37.5">
      <c r="A183" s="47" t="s">
        <v>92</v>
      </c>
      <c r="B183" s="15" t="s">
        <v>648</v>
      </c>
      <c r="C183" s="30">
        <v>546</v>
      </c>
      <c r="D183" s="15" t="s">
        <v>120</v>
      </c>
      <c r="E183" s="15" t="s">
        <v>121</v>
      </c>
      <c r="F183" s="15" t="s">
        <v>177</v>
      </c>
      <c r="G183" s="10">
        <v>124.7</v>
      </c>
      <c r="H183" s="10">
        <v>124.7</v>
      </c>
      <c r="I183" s="10">
        <v>124.7</v>
      </c>
    </row>
    <row r="184" spans="1:9" ht="112.5">
      <c r="A184" s="54" t="s">
        <v>219</v>
      </c>
      <c r="B184" s="15" t="s">
        <v>640</v>
      </c>
      <c r="C184" s="15"/>
      <c r="D184" s="15"/>
      <c r="E184" s="15"/>
      <c r="F184" s="15"/>
      <c r="G184" s="10">
        <f>G185+G186</f>
        <v>299.70000000000005</v>
      </c>
      <c r="H184" s="10">
        <f>H185+H186</f>
        <v>299.70000000000005</v>
      </c>
      <c r="I184" s="10">
        <f>I185+I186</f>
        <v>299.70000000000005</v>
      </c>
    </row>
    <row r="185" spans="1:9" ht="37.5">
      <c r="A185" s="55" t="s">
        <v>173</v>
      </c>
      <c r="B185" s="15" t="s">
        <v>640</v>
      </c>
      <c r="C185" s="15" t="s">
        <v>320</v>
      </c>
      <c r="D185" s="15" t="s">
        <v>120</v>
      </c>
      <c r="E185" s="15" t="s">
        <v>121</v>
      </c>
      <c r="F185" s="15" t="s">
        <v>174</v>
      </c>
      <c r="G185" s="10">
        <v>219.8</v>
      </c>
      <c r="H185" s="10">
        <v>219.8</v>
      </c>
      <c r="I185" s="10">
        <v>219.8</v>
      </c>
    </row>
    <row r="186" spans="1:9" ht="37.5">
      <c r="A186" s="47" t="s">
        <v>92</v>
      </c>
      <c r="B186" s="15" t="s">
        <v>640</v>
      </c>
      <c r="C186" s="15" t="s">
        <v>320</v>
      </c>
      <c r="D186" s="15" t="s">
        <v>120</v>
      </c>
      <c r="E186" s="15" t="s">
        <v>121</v>
      </c>
      <c r="F186" s="15" t="s">
        <v>177</v>
      </c>
      <c r="G186" s="10">
        <v>79.9</v>
      </c>
      <c r="H186" s="10">
        <v>79.9</v>
      </c>
      <c r="I186" s="10">
        <v>79.9</v>
      </c>
    </row>
    <row r="187" spans="1:9" ht="40.5" customHeight="1">
      <c r="A187" s="48" t="s">
        <v>506</v>
      </c>
      <c r="B187" s="113" t="s">
        <v>285</v>
      </c>
      <c r="C187" s="113"/>
      <c r="D187" s="12"/>
      <c r="E187" s="12"/>
      <c r="F187" s="12"/>
      <c r="G187" s="13">
        <f>G188+G203+G257</f>
        <v>528070.9000000001</v>
      </c>
      <c r="H187" s="13">
        <f>H188+H203+H257</f>
        <v>556144.1000000001</v>
      </c>
      <c r="I187" s="13">
        <f>I188+I203+I257</f>
        <v>493508.6000000001</v>
      </c>
    </row>
    <row r="188" spans="1:9" ht="18.75">
      <c r="A188" s="47" t="s">
        <v>195</v>
      </c>
      <c r="B188" s="15" t="s">
        <v>291</v>
      </c>
      <c r="C188" s="15"/>
      <c r="D188" s="15"/>
      <c r="E188" s="15"/>
      <c r="F188" s="15"/>
      <c r="G188" s="10">
        <f>G189+G200+G196</f>
        <v>139062.80000000002</v>
      </c>
      <c r="H188" s="10">
        <f>H189+H200+H196</f>
        <v>139268.90000000002</v>
      </c>
      <c r="I188" s="10">
        <f>I189+I200+I196</f>
        <v>140268.90000000002</v>
      </c>
    </row>
    <row r="189" spans="1:9" ht="60.75" customHeight="1">
      <c r="A189" s="47" t="s">
        <v>296</v>
      </c>
      <c r="B189" s="30" t="s">
        <v>292</v>
      </c>
      <c r="C189" s="30"/>
      <c r="D189" s="15"/>
      <c r="E189" s="15"/>
      <c r="F189" s="15"/>
      <c r="G189" s="10">
        <f>G190+G194+G192</f>
        <v>133740.5</v>
      </c>
      <c r="H189" s="10">
        <f>H190+H194+H192</f>
        <v>133946.6</v>
      </c>
      <c r="I189" s="10">
        <f>I190+I194+I192</f>
        <v>134946.6</v>
      </c>
    </row>
    <row r="190" spans="1:9" ht="18.75">
      <c r="A190" s="47" t="s">
        <v>132</v>
      </c>
      <c r="B190" s="30" t="s">
        <v>16</v>
      </c>
      <c r="C190" s="30"/>
      <c r="D190" s="15"/>
      <c r="E190" s="15"/>
      <c r="F190" s="15"/>
      <c r="G190" s="10">
        <f>G191</f>
        <v>27493.9</v>
      </c>
      <c r="H190" s="10">
        <f>H191</f>
        <v>27700</v>
      </c>
      <c r="I190" s="10">
        <f>I191</f>
        <v>28700</v>
      </c>
    </row>
    <row r="191" spans="1:9" ht="18.75">
      <c r="A191" s="47" t="s">
        <v>191</v>
      </c>
      <c r="B191" s="30" t="s">
        <v>16</v>
      </c>
      <c r="C191" s="30">
        <v>115</v>
      </c>
      <c r="D191" s="15" t="s">
        <v>129</v>
      </c>
      <c r="E191" s="15" t="s">
        <v>120</v>
      </c>
      <c r="F191" s="15" t="s">
        <v>190</v>
      </c>
      <c r="G191" s="10">
        <v>27493.9</v>
      </c>
      <c r="H191" s="10">
        <v>27700</v>
      </c>
      <c r="I191" s="10">
        <v>28700</v>
      </c>
    </row>
    <row r="192" spans="1:9" ht="56.25">
      <c r="A192" s="47" t="s">
        <v>460</v>
      </c>
      <c r="B192" s="15" t="s">
        <v>456</v>
      </c>
      <c r="C192" s="30"/>
      <c r="D192" s="15"/>
      <c r="E192" s="15"/>
      <c r="F192" s="15"/>
      <c r="G192" s="10">
        <f>G193</f>
        <v>6665.6</v>
      </c>
      <c r="H192" s="10">
        <f>H193</f>
        <v>6665.6</v>
      </c>
      <c r="I192" s="10">
        <f>I193</f>
        <v>6665.6</v>
      </c>
    </row>
    <row r="193" spans="1:9" ht="18.75">
      <c r="A193" s="47" t="s">
        <v>191</v>
      </c>
      <c r="B193" s="15" t="s">
        <v>456</v>
      </c>
      <c r="C193" s="30">
        <v>115</v>
      </c>
      <c r="D193" s="15" t="s">
        <v>129</v>
      </c>
      <c r="E193" s="15" t="s">
        <v>120</v>
      </c>
      <c r="F193" s="15" t="s">
        <v>190</v>
      </c>
      <c r="G193" s="10">
        <v>6665.6</v>
      </c>
      <c r="H193" s="10">
        <v>6665.6</v>
      </c>
      <c r="I193" s="10">
        <v>6665.6</v>
      </c>
    </row>
    <row r="194" spans="1:9" ht="114.75" customHeight="1">
      <c r="A194" s="51" t="s">
        <v>328</v>
      </c>
      <c r="B194" s="30" t="s">
        <v>70</v>
      </c>
      <c r="C194" s="30"/>
      <c r="D194" s="15"/>
      <c r="E194" s="15"/>
      <c r="F194" s="15"/>
      <c r="G194" s="10">
        <f>G195</f>
        <v>99581</v>
      </c>
      <c r="H194" s="10">
        <f>H195</f>
        <v>99581</v>
      </c>
      <c r="I194" s="10">
        <f>I195</f>
        <v>99581</v>
      </c>
    </row>
    <row r="195" spans="1:9" ht="18.75">
      <c r="A195" s="47" t="s">
        <v>191</v>
      </c>
      <c r="B195" s="30" t="s">
        <v>70</v>
      </c>
      <c r="C195" s="30">
        <v>115</v>
      </c>
      <c r="D195" s="15" t="s">
        <v>129</v>
      </c>
      <c r="E195" s="15" t="s">
        <v>120</v>
      </c>
      <c r="F195" s="15" t="s">
        <v>190</v>
      </c>
      <c r="G195" s="10">
        <v>99581</v>
      </c>
      <c r="H195" s="10">
        <v>99581</v>
      </c>
      <c r="I195" s="10">
        <v>99581</v>
      </c>
    </row>
    <row r="196" spans="1:9" ht="59.25" customHeight="1">
      <c r="A196" s="39" t="s">
        <v>303</v>
      </c>
      <c r="B196" s="15" t="s">
        <v>73</v>
      </c>
      <c r="C196" s="15"/>
      <c r="D196" s="15"/>
      <c r="E196" s="15"/>
      <c r="F196" s="15"/>
      <c r="G196" s="10">
        <f>G197</f>
        <v>5178.7</v>
      </c>
      <c r="H196" s="10">
        <f>H197</f>
        <v>5178.7</v>
      </c>
      <c r="I196" s="10">
        <f>I197</f>
        <v>5178.7</v>
      </c>
    </row>
    <row r="197" spans="1:9" ht="93.75" customHeight="1">
      <c r="A197" s="47" t="s">
        <v>98</v>
      </c>
      <c r="B197" s="15" t="s">
        <v>74</v>
      </c>
      <c r="C197" s="15"/>
      <c r="D197" s="15"/>
      <c r="E197" s="15"/>
      <c r="F197" s="15"/>
      <c r="G197" s="10">
        <f>G198+G199</f>
        <v>5178.7</v>
      </c>
      <c r="H197" s="10">
        <f>H198+H199</f>
        <v>5178.7</v>
      </c>
      <c r="I197" s="10">
        <f>I198+I199</f>
        <v>5178.7</v>
      </c>
    </row>
    <row r="198" spans="1:9" ht="37.5">
      <c r="A198" s="47" t="s">
        <v>92</v>
      </c>
      <c r="B198" s="15" t="s">
        <v>74</v>
      </c>
      <c r="C198" s="15" t="s">
        <v>339</v>
      </c>
      <c r="D198" s="15" t="s">
        <v>126</v>
      </c>
      <c r="E198" s="15" t="s">
        <v>121</v>
      </c>
      <c r="F198" s="15" t="s">
        <v>177</v>
      </c>
      <c r="G198" s="10">
        <v>51.8</v>
      </c>
      <c r="H198" s="10">
        <v>51.8</v>
      </c>
      <c r="I198" s="10">
        <v>51.8</v>
      </c>
    </row>
    <row r="199" spans="1:9" ht="37.5">
      <c r="A199" s="47" t="s">
        <v>221</v>
      </c>
      <c r="B199" s="15" t="s">
        <v>74</v>
      </c>
      <c r="C199" s="15" t="s">
        <v>339</v>
      </c>
      <c r="D199" s="15" t="s">
        <v>126</v>
      </c>
      <c r="E199" s="15" t="s">
        <v>121</v>
      </c>
      <c r="F199" s="15" t="s">
        <v>220</v>
      </c>
      <c r="G199" s="10">
        <v>5126.9</v>
      </c>
      <c r="H199" s="10">
        <v>5126.9</v>
      </c>
      <c r="I199" s="10">
        <v>5126.9</v>
      </c>
    </row>
    <row r="200" spans="1:9" ht="81" customHeight="1">
      <c r="A200" s="47" t="s">
        <v>293</v>
      </c>
      <c r="B200" s="15" t="s">
        <v>87</v>
      </c>
      <c r="C200" s="15"/>
      <c r="D200" s="15"/>
      <c r="E200" s="15"/>
      <c r="F200" s="15"/>
      <c r="G200" s="10">
        <f aca="true" t="shared" si="7" ref="G200:I201">G201</f>
        <v>143.6</v>
      </c>
      <c r="H200" s="10">
        <f t="shared" si="7"/>
        <v>143.6</v>
      </c>
      <c r="I200" s="10">
        <f t="shared" si="7"/>
        <v>143.6</v>
      </c>
    </row>
    <row r="201" spans="1:9" ht="97.5" customHeight="1">
      <c r="A201" s="47" t="s">
        <v>98</v>
      </c>
      <c r="B201" s="30" t="s">
        <v>78</v>
      </c>
      <c r="C201" s="30"/>
      <c r="D201" s="15"/>
      <c r="E201" s="15"/>
      <c r="F201" s="15"/>
      <c r="G201" s="10">
        <f>G202</f>
        <v>143.6</v>
      </c>
      <c r="H201" s="10">
        <f t="shared" si="7"/>
        <v>143.6</v>
      </c>
      <c r="I201" s="10">
        <f t="shared" si="7"/>
        <v>143.6</v>
      </c>
    </row>
    <row r="202" spans="1:9" ht="18.75">
      <c r="A202" s="47" t="s">
        <v>191</v>
      </c>
      <c r="B202" s="30" t="s">
        <v>78</v>
      </c>
      <c r="C202" s="30">
        <v>115</v>
      </c>
      <c r="D202" s="15" t="s">
        <v>129</v>
      </c>
      <c r="E202" s="15" t="s">
        <v>120</v>
      </c>
      <c r="F202" s="15" t="s">
        <v>190</v>
      </c>
      <c r="G202" s="10">
        <v>143.6</v>
      </c>
      <c r="H202" s="10">
        <v>143.6</v>
      </c>
      <c r="I202" s="10">
        <v>143.6</v>
      </c>
    </row>
    <row r="203" spans="1:9" ht="37.5">
      <c r="A203" s="39" t="s">
        <v>18</v>
      </c>
      <c r="B203" s="30" t="s">
        <v>286</v>
      </c>
      <c r="C203" s="30"/>
      <c r="D203" s="15"/>
      <c r="E203" s="15"/>
      <c r="F203" s="15"/>
      <c r="G203" s="10">
        <f>G204+G211+G214+G218+G223+G227+G232+G238+G241+G244+G249+G254</f>
        <v>342805.5000000001</v>
      </c>
      <c r="H203" s="10">
        <f>H204+H211+H214+H218+H223+H227+H232+H238+H241+H244+H249+H254</f>
        <v>369930.80000000005</v>
      </c>
      <c r="I203" s="10">
        <f>I204+I211+I214+I218+I223+I227+I232+I238+I241+I244+I249+I254</f>
        <v>305588.60000000003</v>
      </c>
    </row>
    <row r="204" spans="1:9" ht="79.5" customHeight="1">
      <c r="A204" s="39" t="s">
        <v>574</v>
      </c>
      <c r="B204" s="30" t="s">
        <v>287</v>
      </c>
      <c r="C204" s="30"/>
      <c r="D204" s="15"/>
      <c r="E204" s="15"/>
      <c r="F204" s="15"/>
      <c r="G204" s="10">
        <f>G205+G209+G207</f>
        <v>255543.4</v>
      </c>
      <c r="H204" s="10">
        <f>H205+H209+H207</f>
        <v>256944.30000000002</v>
      </c>
      <c r="I204" s="10">
        <f>I205+I209+I207</f>
        <v>258088.5</v>
      </c>
    </row>
    <row r="205" spans="1:9" ht="39" customHeight="1">
      <c r="A205" s="47" t="s">
        <v>213</v>
      </c>
      <c r="B205" s="30" t="s">
        <v>19</v>
      </c>
      <c r="C205" s="30"/>
      <c r="D205" s="15"/>
      <c r="E205" s="15"/>
      <c r="F205" s="15"/>
      <c r="G205" s="10">
        <f>G206</f>
        <v>55439.8</v>
      </c>
      <c r="H205" s="10">
        <f>H206</f>
        <v>56955.8</v>
      </c>
      <c r="I205" s="10">
        <f>I206</f>
        <v>58100</v>
      </c>
    </row>
    <row r="206" spans="1:9" ht="18.75">
      <c r="A206" s="47" t="s">
        <v>191</v>
      </c>
      <c r="B206" s="30" t="s">
        <v>19</v>
      </c>
      <c r="C206" s="30">
        <v>115</v>
      </c>
      <c r="D206" s="15" t="s">
        <v>129</v>
      </c>
      <c r="E206" s="15" t="s">
        <v>124</v>
      </c>
      <c r="F206" s="15" t="s">
        <v>190</v>
      </c>
      <c r="G206" s="10">
        <v>55439.8</v>
      </c>
      <c r="H206" s="10">
        <v>56955.8</v>
      </c>
      <c r="I206" s="10">
        <v>58100</v>
      </c>
    </row>
    <row r="207" spans="1:9" ht="56.25">
      <c r="A207" s="47" t="s">
        <v>460</v>
      </c>
      <c r="B207" s="15" t="s">
        <v>457</v>
      </c>
      <c r="C207" s="30"/>
      <c r="D207" s="15"/>
      <c r="E207" s="15"/>
      <c r="F207" s="15"/>
      <c r="G207" s="10">
        <f>G208</f>
        <v>14635.6</v>
      </c>
      <c r="H207" s="10">
        <f>H208</f>
        <v>14635.6</v>
      </c>
      <c r="I207" s="10">
        <f>I208</f>
        <v>14635.6</v>
      </c>
    </row>
    <row r="208" spans="1:9" ht="18.75">
      <c r="A208" s="47" t="s">
        <v>191</v>
      </c>
      <c r="B208" s="15" t="s">
        <v>457</v>
      </c>
      <c r="C208" s="30">
        <v>115</v>
      </c>
      <c r="D208" s="15" t="s">
        <v>129</v>
      </c>
      <c r="E208" s="15" t="s">
        <v>124</v>
      </c>
      <c r="F208" s="15" t="s">
        <v>190</v>
      </c>
      <c r="G208" s="10">
        <v>14635.6</v>
      </c>
      <c r="H208" s="10">
        <v>14635.6</v>
      </c>
      <c r="I208" s="10">
        <v>14635.6</v>
      </c>
    </row>
    <row r="209" spans="1:9" ht="112.5">
      <c r="A209" s="51" t="s">
        <v>328</v>
      </c>
      <c r="B209" s="30" t="s">
        <v>47</v>
      </c>
      <c r="C209" s="30"/>
      <c r="D209" s="15"/>
      <c r="E209" s="15"/>
      <c r="F209" s="15"/>
      <c r="G209" s="10">
        <f>G210</f>
        <v>185468</v>
      </c>
      <c r="H209" s="10">
        <f>H210</f>
        <v>185352.9</v>
      </c>
      <c r="I209" s="10">
        <f>I210</f>
        <v>185352.9</v>
      </c>
    </row>
    <row r="210" spans="1:9" ht="24" customHeight="1">
      <c r="A210" s="47" t="s">
        <v>191</v>
      </c>
      <c r="B210" s="30" t="s">
        <v>47</v>
      </c>
      <c r="C210" s="30">
        <v>115</v>
      </c>
      <c r="D210" s="15" t="s">
        <v>129</v>
      </c>
      <c r="E210" s="15" t="s">
        <v>124</v>
      </c>
      <c r="F210" s="30">
        <v>610</v>
      </c>
      <c r="G210" s="10">
        <v>185468</v>
      </c>
      <c r="H210" s="10">
        <v>185352.9</v>
      </c>
      <c r="I210" s="10">
        <v>185352.9</v>
      </c>
    </row>
    <row r="211" spans="1:9" ht="37.5">
      <c r="A211" s="39" t="s">
        <v>294</v>
      </c>
      <c r="B211" s="30" t="s">
        <v>288</v>
      </c>
      <c r="C211" s="30"/>
      <c r="D211" s="15"/>
      <c r="E211" s="15"/>
      <c r="F211" s="30"/>
      <c r="G211" s="10">
        <f aca="true" t="shared" si="8" ref="G211:I212">G212</f>
        <v>13710.5</v>
      </c>
      <c r="H211" s="10">
        <f t="shared" si="8"/>
        <v>13710.5</v>
      </c>
      <c r="I211" s="10">
        <f>I212</f>
        <v>13710.5</v>
      </c>
    </row>
    <row r="212" spans="1:9" ht="95.25" customHeight="1">
      <c r="A212" s="47" t="s">
        <v>98</v>
      </c>
      <c r="B212" s="30" t="s">
        <v>17</v>
      </c>
      <c r="C212" s="30"/>
      <c r="D212" s="15"/>
      <c r="E212" s="15"/>
      <c r="F212" s="15"/>
      <c r="G212" s="10">
        <f t="shared" si="8"/>
        <v>13710.5</v>
      </c>
      <c r="H212" s="10">
        <f t="shared" si="8"/>
        <v>13710.5</v>
      </c>
      <c r="I212" s="10">
        <f t="shared" si="8"/>
        <v>13710.5</v>
      </c>
    </row>
    <row r="213" spans="1:9" ht="18.75">
      <c r="A213" s="47" t="s">
        <v>191</v>
      </c>
      <c r="B213" s="30" t="s">
        <v>17</v>
      </c>
      <c r="C213" s="30">
        <v>115</v>
      </c>
      <c r="D213" s="15" t="s">
        <v>129</v>
      </c>
      <c r="E213" s="15" t="s">
        <v>124</v>
      </c>
      <c r="F213" s="15" t="s">
        <v>190</v>
      </c>
      <c r="G213" s="10">
        <v>13710.5</v>
      </c>
      <c r="H213" s="10">
        <v>13710.5</v>
      </c>
      <c r="I213" s="10">
        <v>13710.5</v>
      </c>
    </row>
    <row r="214" spans="1:9" ht="76.5" customHeight="1">
      <c r="A214" s="39" t="s">
        <v>293</v>
      </c>
      <c r="B214" s="30" t="s">
        <v>48</v>
      </c>
      <c r="C214" s="30"/>
      <c r="D214" s="15"/>
      <c r="E214" s="15"/>
      <c r="F214" s="15"/>
      <c r="G214" s="10">
        <f>G215</f>
        <v>2056.5</v>
      </c>
      <c r="H214" s="10">
        <f>H215</f>
        <v>2056.5</v>
      </c>
      <c r="I214" s="10">
        <f>I215</f>
        <v>2056.5</v>
      </c>
    </row>
    <row r="215" spans="1:9" ht="96.75" customHeight="1">
      <c r="A215" s="47" t="s">
        <v>98</v>
      </c>
      <c r="B215" s="30" t="s">
        <v>49</v>
      </c>
      <c r="C215" s="30"/>
      <c r="D215" s="15"/>
      <c r="E215" s="15"/>
      <c r="F215" s="15"/>
      <c r="G215" s="10">
        <f>G216+G217</f>
        <v>2056.5</v>
      </c>
      <c r="H215" s="10">
        <f>H216+H217</f>
        <v>2056.5</v>
      </c>
      <c r="I215" s="10">
        <f>I216+I217</f>
        <v>2056.5</v>
      </c>
    </row>
    <row r="216" spans="1:9" ht="18.75">
      <c r="A216" s="47" t="s">
        <v>191</v>
      </c>
      <c r="B216" s="30" t="s">
        <v>49</v>
      </c>
      <c r="C216" s="30">
        <v>115</v>
      </c>
      <c r="D216" s="15" t="s">
        <v>129</v>
      </c>
      <c r="E216" s="15" t="s">
        <v>124</v>
      </c>
      <c r="F216" s="15" t="s">
        <v>190</v>
      </c>
      <c r="G216" s="10">
        <v>2025.3</v>
      </c>
      <c r="H216" s="10">
        <v>2025.3</v>
      </c>
      <c r="I216" s="10">
        <v>2025.3</v>
      </c>
    </row>
    <row r="217" spans="1:9" ht="37.5">
      <c r="A217" s="47" t="s">
        <v>221</v>
      </c>
      <c r="B217" s="30" t="s">
        <v>49</v>
      </c>
      <c r="C217" s="30">
        <v>115</v>
      </c>
      <c r="D217" s="15" t="s">
        <v>129</v>
      </c>
      <c r="E217" s="15" t="s">
        <v>125</v>
      </c>
      <c r="F217" s="15" t="s">
        <v>220</v>
      </c>
      <c r="G217" s="10">
        <v>31.2</v>
      </c>
      <c r="H217" s="10">
        <v>31.2</v>
      </c>
      <c r="I217" s="10">
        <v>31.2</v>
      </c>
    </row>
    <row r="218" spans="1:9" ht="96" customHeight="1">
      <c r="A218" s="39" t="s">
        <v>298</v>
      </c>
      <c r="B218" s="30" t="s">
        <v>289</v>
      </c>
      <c r="C218" s="30"/>
      <c r="D218" s="15"/>
      <c r="E218" s="15"/>
      <c r="F218" s="15"/>
      <c r="G218" s="10">
        <f>G219</f>
        <v>3864</v>
      </c>
      <c r="H218" s="10">
        <f>H219</f>
        <v>3880.3</v>
      </c>
      <c r="I218" s="10">
        <f>I219</f>
        <v>3980.3</v>
      </c>
    </row>
    <row r="219" spans="1:9" ht="63.75" customHeight="1">
      <c r="A219" s="47" t="s">
        <v>299</v>
      </c>
      <c r="B219" s="30" t="s">
        <v>50</v>
      </c>
      <c r="C219" s="30"/>
      <c r="D219" s="15"/>
      <c r="E219" s="15"/>
      <c r="F219" s="15"/>
      <c r="G219" s="10">
        <f>G220+G221</f>
        <v>3864</v>
      </c>
      <c r="H219" s="10">
        <f>H220+H221</f>
        <v>3880.3</v>
      </c>
      <c r="I219" s="10">
        <f>I220+I221</f>
        <v>3980.3</v>
      </c>
    </row>
    <row r="220" spans="1:9" ht="18.75">
      <c r="A220" s="47" t="s">
        <v>191</v>
      </c>
      <c r="B220" s="30" t="s">
        <v>50</v>
      </c>
      <c r="C220" s="30">
        <v>115</v>
      </c>
      <c r="D220" s="15" t="s">
        <v>129</v>
      </c>
      <c r="E220" s="15" t="s">
        <v>124</v>
      </c>
      <c r="F220" s="15" t="s">
        <v>190</v>
      </c>
      <c r="G220" s="10">
        <v>2683.7</v>
      </c>
      <c r="H220" s="10">
        <v>2700</v>
      </c>
      <c r="I220" s="10">
        <v>2800</v>
      </c>
    </row>
    <row r="221" spans="1:9" ht="56.25">
      <c r="A221" s="47" t="s">
        <v>460</v>
      </c>
      <c r="B221" s="15" t="s">
        <v>458</v>
      </c>
      <c r="C221" s="30"/>
      <c r="D221" s="15"/>
      <c r="E221" s="15"/>
      <c r="F221" s="15"/>
      <c r="G221" s="10">
        <f>G222</f>
        <v>1180.3</v>
      </c>
      <c r="H221" s="10">
        <f>H222</f>
        <v>1180.3</v>
      </c>
      <c r="I221" s="10">
        <f>I222</f>
        <v>1180.3</v>
      </c>
    </row>
    <row r="222" spans="1:9" ht="18.75">
      <c r="A222" s="47" t="s">
        <v>191</v>
      </c>
      <c r="B222" s="15" t="s">
        <v>458</v>
      </c>
      <c r="C222" s="30">
        <v>115</v>
      </c>
      <c r="D222" s="15" t="s">
        <v>129</v>
      </c>
      <c r="E222" s="15" t="s">
        <v>124</v>
      </c>
      <c r="F222" s="15" t="s">
        <v>190</v>
      </c>
      <c r="G222" s="10">
        <v>1180.3</v>
      </c>
      <c r="H222" s="10">
        <v>1180.3</v>
      </c>
      <c r="I222" s="10">
        <v>1180.3</v>
      </c>
    </row>
    <row r="223" spans="1:9" ht="96" customHeight="1">
      <c r="A223" s="39" t="s">
        <v>363</v>
      </c>
      <c r="B223" s="30" t="s">
        <v>71</v>
      </c>
      <c r="C223" s="30"/>
      <c r="D223" s="15"/>
      <c r="E223" s="15"/>
      <c r="F223" s="15"/>
      <c r="G223" s="10">
        <f>G224</f>
        <v>4013.8999999999996</v>
      </c>
      <c r="H223" s="10">
        <f>H224</f>
        <v>4013.8999999999996</v>
      </c>
      <c r="I223" s="10">
        <f>I224</f>
        <v>4013.8999999999996</v>
      </c>
    </row>
    <row r="224" spans="1:9" ht="93.75" customHeight="1">
      <c r="A224" s="47" t="s">
        <v>98</v>
      </c>
      <c r="B224" s="30" t="s">
        <v>72</v>
      </c>
      <c r="C224" s="30"/>
      <c r="D224" s="15"/>
      <c r="E224" s="15"/>
      <c r="F224" s="15"/>
      <c r="G224" s="10">
        <f>G226+G225</f>
        <v>4013.8999999999996</v>
      </c>
      <c r="H224" s="10">
        <f>H226+H225</f>
        <v>4013.8999999999996</v>
      </c>
      <c r="I224" s="10">
        <f>I226+I225</f>
        <v>4013.8999999999996</v>
      </c>
    </row>
    <row r="225" spans="1:9" ht="37.5">
      <c r="A225" s="47" t="s">
        <v>92</v>
      </c>
      <c r="B225" s="30" t="s">
        <v>72</v>
      </c>
      <c r="C225" s="30">
        <v>115</v>
      </c>
      <c r="D225" s="15" t="s">
        <v>126</v>
      </c>
      <c r="E225" s="15" t="s">
        <v>123</v>
      </c>
      <c r="F225" s="15" t="s">
        <v>177</v>
      </c>
      <c r="G225" s="10">
        <v>60.2</v>
      </c>
      <c r="H225" s="10">
        <v>60.2</v>
      </c>
      <c r="I225" s="10">
        <v>60.2</v>
      </c>
    </row>
    <row r="226" spans="1:9" ht="37.5">
      <c r="A226" s="47" t="s">
        <v>221</v>
      </c>
      <c r="B226" s="30" t="s">
        <v>72</v>
      </c>
      <c r="C226" s="30">
        <v>115</v>
      </c>
      <c r="D226" s="15" t="s">
        <v>126</v>
      </c>
      <c r="E226" s="15" t="s">
        <v>123</v>
      </c>
      <c r="F226" s="15" t="s">
        <v>220</v>
      </c>
      <c r="G226" s="10">
        <v>3953.7</v>
      </c>
      <c r="H226" s="10">
        <v>3953.7</v>
      </c>
      <c r="I226" s="10">
        <v>3953.7</v>
      </c>
    </row>
    <row r="227" spans="1:9" ht="56.25">
      <c r="A227" s="47" t="s">
        <v>358</v>
      </c>
      <c r="B227" s="30" t="s">
        <v>290</v>
      </c>
      <c r="C227" s="30"/>
      <c r="D227" s="15"/>
      <c r="E227" s="15"/>
      <c r="F227" s="15"/>
      <c r="G227" s="10">
        <f>G230+G228</f>
        <v>136</v>
      </c>
      <c r="H227" s="10">
        <f>H230+H228</f>
        <v>136</v>
      </c>
      <c r="I227" s="10">
        <f>I230+I228</f>
        <v>136</v>
      </c>
    </row>
    <row r="228" spans="1:9" ht="37.5">
      <c r="A228" s="47" t="s">
        <v>452</v>
      </c>
      <c r="B228" s="30" t="s">
        <v>450</v>
      </c>
      <c r="C228" s="30"/>
      <c r="D228" s="15"/>
      <c r="E228" s="15"/>
      <c r="F228" s="15"/>
      <c r="G228" s="10">
        <f>G229</f>
        <v>36</v>
      </c>
      <c r="H228" s="10">
        <f>H229</f>
        <v>36</v>
      </c>
      <c r="I228" s="10">
        <f>I229</f>
        <v>36</v>
      </c>
    </row>
    <row r="229" spans="1:9" ht="37.5">
      <c r="A229" s="47" t="s">
        <v>221</v>
      </c>
      <c r="B229" s="30" t="s">
        <v>450</v>
      </c>
      <c r="C229" s="30">
        <v>546</v>
      </c>
      <c r="D229" s="15" t="s">
        <v>129</v>
      </c>
      <c r="E229" s="15" t="s">
        <v>125</v>
      </c>
      <c r="F229" s="15" t="s">
        <v>220</v>
      </c>
      <c r="G229" s="10">
        <v>36</v>
      </c>
      <c r="H229" s="10">
        <v>36</v>
      </c>
      <c r="I229" s="10">
        <v>36</v>
      </c>
    </row>
    <row r="230" spans="1:9" ht="96" customHeight="1">
      <c r="A230" s="47" t="s">
        <v>98</v>
      </c>
      <c r="B230" s="30" t="s">
        <v>51</v>
      </c>
      <c r="C230" s="30"/>
      <c r="D230" s="15"/>
      <c r="E230" s="15"/>
      <c r="F230" s="15"/>
      <c r="G230" s="10">
        <f>G231</f>
        <v>100</v>
      </c>
      <c r="H230" s="10">
        <f>H231</f>
        <v>100</v>
      </c>
      <c r="I230" s="10">
        <f>I231</f>
        <v>100</v>
      </c>
    </row>
    <row r="231" spans="1:9" ht="37.5">
      <c r="A231" s="47" t="s">
        <v>221</v>
      </c>
      <c r="B231" s="30" t="s">
        <v>51</v>
      </c>
      <c r="C231" s="30">
        <v>115</v>
      </c>
      <c r="D231" s="15" t="s">
        <v>129</v>
      </c>
      <c r="E231" s="15" t="s">
        <v>125</v>
      </c>
      <c r="F231" s="15" t="s">
        <v>220</v>
      </c>
      <c r="G231" s="10">
        <v>100</v>
      </c>
      <c r="H231" s="10">
        <v>100</v>
      </c>
      <c r="I231" s="10">
        <v>100</v>
      </c>
    </row>
    <row r="232" spans="1:9" ht="56.25">
      <c r="A232" s="47" t="s">
        <v>52</v>
      </c>
      <c r="B232" s="15" t="s">
        <v>53</v>
      </c>
      <c r="C232" s="15"/>
      <c r="D232" s="15"/>
      <c r="E232" s="15"/>
      <c r="F232" s="15"/>
      <c r="G232" s="10">
        <f>G233+G236</f>
        <v>12489.5</v>
      </c>
      <c r="H232" s="10">
        <f>H233+H236</f>
        <v>12592.6</v>
      </c>
      <c r="I232" s="10">
        <f>I233+I236</f>
        <v>12942.6</v>
      </c>
    </row>
    <row r="233" spans="1:9" ht="18.75">
      <c r="A233" s="47" t="s">
        <v>149</v>
      </c>
      <c r="B233" s="15" t="s">
        <v>54</v>
      </c>
      <c r="C233" s="15"/>
      <c r="D233" s="15"/>
      <c r="E233" s="15"/>
      <c r="F233" s="15"/>
      <c r="G233" s="10">
        <f>G234+G235</f>
        <v>10741</v>
      </c>
      <c r="H233" s="10">
        <f>H234+H235</f>
        <v>10844.1</v>
      </c>
      <c r="I233" s="10">
        <f>I234+I235</f>
        <v>11194.1</v>
      </c>
    </row>
    <row r="234" spans="1:9" ht="18.75">
      <c r="A234" s="47" t="s">
        <v>191</v>
      </c>
      <c r="B234" s="15" t="s">
        <v>54</v>
      </c>
      <c r="C234" s="15" t="s">
        <v>339</v>
      </c>
      <c r="D234" s="15" t="s">
        <v>129</v>
      </c>
      <c r="E234" s="15" t="s">
        <v>123</v>
      </c>
      <c r="F234" s="15" t="s">
        <v>190</v>
      </c>
      <c r="G234" s="10">
        <v>10346.9</v>
      </c>
      <c r="H234" s="10">
        <v>10450</v>
      </c>
      <c r="I234" s="10">
        <v>10800</v>
      </c>
    </row>
    <row r="235" spans="1:9" ht="18.75">
      <c r="A235" s="47" t="s">
        <v>191</v>
      </c>
      <c r="B235" s="15" t="s">
        <v>54</v>
      </c>
      <c r="C235" s="15" t="s">
        <v>339</v>
      </c>
      <c r="D235" s="15" t="s">
        <v>142</v>
      </c>
      <c r="E235" s="15" t="s">
        <v>124</v>
      </c>
      <c r="F235" s="15" t="s">
        <v>190</v>
      </c>
      <c r="G235" s="10">
        <v>394.1</v>
      </c>
      <c r="H235" s="10">
        <v>394.1</v>
      </c>
      <c r="I235" s="10">
        <v>394.1</v>
      </c>
    </row>
    <row r="236" spans="1:9" ht="56.25">
      <c r="A236" s="47" t="s">
        <v>460</v>
      </c>
      <c r="B236" s="15" t="s">
        <v>461</v>
      </c>
      <c r="C236" s="30"/>
      <c r="D236" s="15"/>
      <c r="E236" s="15"/>
      <c r="F236" s="15"/>
      <c r="G236" s="10">
        <f>G237</f>
        <v>1748.5</v>
      </c>
      <c r="H236" s="10">
        <f>H237</f>
        <v>1748.5</v>
      </c>
      <c r="I236" s="10">
        <f>I237</f>
        <v>1748.5</v>
      </c>
    </row>
    <row r="237" spans="1:9" ht="18.75">
      <c r="A237" s="47" t="s">
        <v>191</v>
      </c>
      <c r="B237" s="15" t="s">
        <v>461</v>
      </c>
      <c r="C237" s="30">
        <v>115</v>
      </c>
      <c r="D237" s="15" t="s">
        <v>129</v>
      </c>
      <c r="E237" s="15" t="s">
        <v>123</v>
      </c>
      <c r="F237" s="15" t="s">
        <v>190</v>
      </c>
      <c r="G237" s="10">
        <v>1748.5</v>
      </c>
      <c r="H237" s="10">
        <v>1748.5</v>
      </c>
      <c r="I237" s="10">
        <v>1748.5</v>
      </c>
    </row>
    <row r="238" spans="1:9" ht="37.5">
      <c r="A238" s="39" t="s">
        <v>599</v>
      </c>
      <c r="B238" s="58" t="s">
        <v>517</v>
      </c>
      <c r="C238" s="30"/>
      <c r="D238" s="15"/>
      <c r="E238" s="15"/>
      <c r="F238" s="15"/>
      <c r="G238" s="10">
        <f aca="true" t="shared" si="9" ref="G238:I239">G239</f>
        <v>1127.2</v>
      </c>
      <c r="H238" s="10">
        <f t="shared" si="9"/>
        <v>5934.200000000001</v>
      </c>
      <c r="I238" s="10">
        <f t="shared" si="9"/>
        <v>0</v>
      </c>
    </row>
    <row r="239" spans="1:9" ht="96" customHeight="1">
      <c r="A239" s="39" t="s">
        <v>518</v>
      </c>
      <c r="B239" s="30" t="s">
        <v>516</v>
      </c>
      <c r="C239" s="30"/>
      <c r="D239" s="15"/>
      <c r="E239" s="15"/>
      <c r="F239" s="15"/>
      <c r="G239" s="10">
        <f t="shared" si="9"/>
        <v>1127.2</v>
      </c>
      <c r="H239" s="10">
        <f t="shared" si="9"/>
        <v>5934.200000000001</v>
      </c>
      <c r="I239" s="10">
        <f t="shared" si="9"/>
        <v>0</v>
      </c>
    </row>
    <row r="240" spans="1:9" ht="18.75">
      <c r="A240" s="47" t="s">
        <v>191</v>
      </c>
      <c r="B240" s="30" t="s">
        <v>516</v>
      </c>
      <c r="C240" s="30">
        <v>115</v>
      </c>
      <c r="D240" s="15" t="s">
        <v>129</v>
      </c>
      <c r="E240" s="15" t="s">
        <v>124</v>
      </c>
      <c r="F240" s="15" t="s">
        <v>190</v>
      </c>
      <c r="G240" s="10">
        <f>0.2+1127</f>
        <v>1127.2</v>
      </c>
      <c r="H240" s="10">
        <f>0.6+5933.6</f>
        <v>5934.200000000001</v>
      </c>
      <c r="I240" s="10">
        <v>0</v>
      </c>
    </row>
    <row r="241" spans="1:9" ht="37.5">
      <c r="A241" s="47" t="s">
        <v>600</v>
      </c>
      <c r="B241" s="30" t="s">
        <v>519</v>
      </c>
      <c r="C241" s="30"/>
      <c r="D241" s="15"/>
      <c r="E241" s="15"/>
      <c r="F241" s="15"/>
      <c r="G241" s="10">
        <f aca="true" t="shared" si="10" ref="G241:I242">G242</f>
        <v>0</v>
      </c>
      <c r="H241" s="10">
        <f t="shared" si="10"/>
        <v>20882</v>
      </c>
      <c r="I241" s="10">
        <f t="shared" si="10"/>
        <v>0</v>
      </c>
    </row>
    <row r="242" spans="1:9" ht="56.25">
      <c r="A242" s="47" t="s">
        <v>521</v>
      </c>
      <c r="B242" s="30" t="s">
        <v>520</v>
      </c>
      <c r="C242" s="30"/>
      <c r="D242" s="15"/>
      <c r="E242" s="15"/>
      <c r="F242" s="15"/>
      <c r="G242" s="10">
        <f t="shared" si="10"/>
        <v>0</v>
      </c>
      <c r="H242" s="10">
        <f t="shared" si="10"/>
        <v>20882</v>
      </c>
      <c r="I242" s="10">
        <f t="shared" si="10"/>
        <v>0</v>
      </c>
    </row>
    <row r="243" spans="1:9" ht="18.75">
      <c r="A243" s="47" t="s">
        <v>191</v>
      </c>
      <c r="B243" s="30" t="s">
        <v>520</v>
      </c>
      <c r="C243" s="30">
        <v>115</v>
      </c>
      <c r="D243" s="15" t="s">
        <v>129</v>
      </c>
      <c r="E243" s="15" t="s">
        <v>124</v>
      </c>
      <c r="F243" s="15" t="s">
        <v>190</v>
      </c>
      <c r="G243" s="10">
        <v>0</v>
      </c>
      <c r="H243" s="10">
        <f>891.7+19990.3</f>
        <v>20882</v>
      </c>
      <c r="I243" s="10">
        <v>0</v>
      </c>
    </row>
    <row r="244" spans="1:9" ht="78.75" customHeight="1">
      <c r="A244" s="47" t="s">
        <v>601</v>
      </c>
      <c r="B244" s="15" t="s">
        <v>357</v>
      </c>
      <c r="C244" s="30"/>
      <c r="D244" s="15"/>
      <c r="E244" s="15"/>
      <c r="F244" s="15"/>
      <c r="G244" s="10">
        <f>G245+G247</f>
        <v>4013</v>
      </c>
      <c r="H244" s="10">
        <f>H245+H247</f>
        <v>4043</v>
      </c>
      <c r="I244" s="10">
        <f>I245+I247</f>
        <v>4213</v>
      </c>
    </row>
    <row r="245" spans="1:9" ht="18.75">
      <c r="A245" s="47" t="s">
        <v>149</v>
      </c>
      <c r="B245" s="15" t="s">
        <v>356</v>
      </c>
      <c r="C245" s="30"/>
      <c r="D245" s="15"/>
      <c r="E245" s="15"/>
      <c r="F245" s="15"/>
      <c r="G245" s="10">
        <f>G246</f>
        <v>3300</v>
      </c>
      <c r="H245" s="10">
        <f>H246</f>
        <v>3330</v>
      </c>
      <c r="I245" s="10">
        <f>I246</f>
        <v>3500</v>
      </c>
    </row>
    <row r="246" spans="1:9" ht="37.5">
      <c r="A246" s="47" t="s">
        <v>91</v>
      </c>
      <c r="B246" s="15" t="s">
        <v>356</v>
      </c>
      <c r="C246" s="30">
        <v>115</v>
      </c>
      <c r="D246" s="15" t="s">
        <v>129</v>
      </c>
      <c r="E246" s="15" t="s">
        <v>123</v>
      </c>
      <c r="F246" s="15" t="s">
        <v>188</v>
      </c>
      <c r="G246" s="10">
        <v>3300</v>
      </c>
      <c r="H246" s="10">
        <v>3330</v>
      </c>
      <c r="I246" s="10">
        <v>3500</v>
      </c>
    </row>
    <row r="247" spans="1:9" ht="56.25">
      <c r="A247" s="47" t="s">
        <v>460</v>
      </c>
      <c r="B247" s="15" t="s">
        <v>618</v>
      </c>
      <c r="C247" s="30"/>
      <c r="D247" s="15"/>
      <c r="E247" s="15"/>
      <c r="F247" s="15"/>
      <c r="G247" s="10">
        <f>G248</f>
        <v>713</v>
      </c>
      <c r="H247" s="10">
        <f>H248</f>
        <v>713</v>
      </c>
      <c r="I247" s="10">
        <f>I248</f>
        <v>713</v>
      </c>
    </row>
    <row r="248" spans="1:9" ht="18.75">
      <c r="A248" s="47" t="s">
        <v>191</v>
      </c>
      <c r="B248" s="15" t="s">
        <v>618</v>
      </c>
      <c r="C248" s="30">
        <v>115</v>
      </c>
      <c r="D248" s="15" t="s">
        <v>129</v>
      </c>
      <c r="E248" s="15" t="s">
        <v>123</v>
      </c>
      <c r="F248" s="15" t="s">
        <v>188</v>
      </c>
      <c r="G248" s="10">
        <v>713</v>
      </c>
      <c r="H248" s="10">
        <v>713</v>
      </c>
      <c r="I248" s="10">
        <v>713</v>
      </c>
    </row>
    <row r="249" spans="1:9" ht="56.25">
      <c r="A249" s="47" t="s">
        <v>577</v>
      </c>
      <c r="B249" s="30" t="s">
        <v>432</v>
      </c>
      <c r="C249" s="30"/>
      <c r="D249" s="15"/>
      <c r="E249" s="15"/>
      <c r="F249" s="15"/>
      <c r="G249" s="10">
        <f>G252+G250</f>
        <v>42819.100000000006</v>
      </c>
      <c r="H249" s="10">
        <f>H252+H250</f>
        <v>42705.100000000006</v>
      </c>
      <c r="I249" s="10">
        <f>I252+I250</f>
        <v>3414.9</v>
      </c>
    </row>
    <row r="250" spans="1:9" ht="75">
      <c r="A250" s="94" t="s">
        <v>650</v>
      </c>
      <c r="B250" s="30" t="s">
        <v>560</v>
      </c>
      <c r="C250" s="30"/>
      <c r="D250" s="15"/>
      <c r="E250" s="15"/>
      <c r="F250" s="15"/>
      <c r="G250" s="10">
        <f>G251</f>
        <v>3295.8</v>
      </c>
      <c r="H250" s="10">
        <f>H251</f>
        <v>3181.8</v>
      </c>
      <c r="I250" s="10">
        <f>I251</f>
        <v>3414.9</v>
      </c>
    </row>
    <row r="251" spans="1:9" ht="37.5">
      <c r="A251" s="47" t="s">
        <v>92</v>
      </c>
      <c r="B251" s="30" t="s">
        <v>560</v>
      </c>
      <c r="C251" s="30">
        <v>546</v>
      </c>
      <c r="D251" s="15" t="s">
        <v>129</v>
      </c>
      <c r="E251" s="15" t="s">
        <v>125</v>
      </c>
      <c r="F251" s="15" t="s">
        <v>177</v>
      </c>
      <c r="G251" s="10">
        <v>3295.8</v>
      </c>
      <c r="H251" s="10">
        <v>3181.8</v>
      </c>
      <c r="I251" s="10">
        <v>3414.9</v>
      </c>
    </row>
    <row r="252" spans="1:9" ht="37.5">
      <c r="A252" s="47" t="s">
        <v>646</v>
      </c>
      <c r="B252" s="30" t="s">
        <v>524</v>
      </c>
      <c r="C252" s="30"/>
      <c r="D252" s="15"/>
      <c r="E252" s="15"/>
      <c r="F252" s="15"/>
      <c r="G252" s="10">
        <f>G253</f>
        <v>39523.3</v>
      </c>
      <c r="H252" s="10">
        <f>H253</f>
        <v>39523.3</v>
      </c>
      <c r="I252" s="10">
        <f>I253</f>
        <v>0</v>
      </c>
    </row>
    <row r="253" spans="1:9" ht="18.75">
      <c r="A253" s="47" t="s">
        <v>155</v>
      </c>
      <c r="B253" s="30" t="s">
        <v>524</v>
      </c>
      <c r="C253" s="30">
        <v>546</v>
      </c>
      <c r="D253" s="15" t="s">
        <v>129</v>
      </c>
      <c r="E253" s="15" t="s">
        <v>125</v>
      </c>
      <c r="F253" s="15" t="s">
        <v>184</v>
      </c>
      <c r="G253" s="10">
        <v>39523.3</v>
      </c>
      <c r="H253" s="10">
        <v>39523.3</v>
      </c>
      <c r="I253" s="10">
        <v>0</v>
      </c>
    </row>
    <row r="254" spans="1:9" ht="60" customHeight="1">
      <c r="A254" s="47" t="s">
        <v>626</v>
      </c>
      <c r="B254" s="30" t="s">
        <v>625</v>
      </c>
      <c r="C254" s="30"/>
      <c r="D254" s="15"/>
      <c r="E254" s="15"/>
      <c r="F254" s="15"/>
      <c r="G254" s="10">
        <f aca="true" t="shared" si="11" ref="G254:I255">G255</f>
        <v>3032.3999999999996</v>
      </c>
      <c r="H254" s="10">
        <f t="shared" si="11"/>
        <v>3032.3999999999996</v>
      </c>
      <c r="I254" s="10">
        <f t="shared" si="11"/>
        <v>3032.3999999999996</v>
      </c>
    </row>
    <row r="255" spans="1:9" ht="54" customHeight="1">
      <c r="A255" s="47" t="s">
        <v>611</v>
      </c>
      <c r="B255" s="30" t="s">
        <v>627</v>
      </c>
      <c r="C255" s="30"/>
      <c r="D255" s="15"/>
      <c r="E255" s="15"/>
      <c r="F255" s="15"/>
      <c r="G255" s="10">
        <f t="shared" si="11"/>
        <v>3032.3999999999996</v>
      </c>
      <c r="H255" s="10">
        <f t="shared" si="11"/>
        <v>3032.3999999999996</v>
      </c>
      <c r="I255" s="10">
        <f t="shared" si="11"/>
        <v>3032.3999999999996</v>
      </c>
    </row>
    <row r="256" spans="1:9" ht="18.75" customHeight="1">
      <c r="A256" s="47" t="s">
        <v>191</v>
      </c>
      <c r="B256" s="30" t="s">
        <v>627</v>
      </c>
      <c r="C256" s="30">
        <v>115</v>
      </c>
      <c r="D256" s="15" t="s">
        <v>129</v>
      </c>
      <c r="E256" s="15" t="s">
        <v>124</v>
      </c>
      <c r="F256" s="15" t="s">
        <v>190</v>
      </c>
      <c r="G256" s="10">
        <f>60.7+2971.7</f>
        <v>3032.3999999999996</v>
      </c>
      <c r="H256" s="10">
        <f>60.7+2971.7</f>
        <v>3032.3999999999996</v>
      </c>
      <c r="I256" s="10">
        <f>60.7+2971.7</f>
        <v>3032.3999999999996</v>
      </c>
    </row>
    <row r="257" spans="1:9" ht="18.75">
      <c r="A257" s="53" t="s">
        <v>29</v>
      </c>
      <c r="B257" s="15" t="s">
        <v>76</v>
      </c>
      <c r="C257" s="15"/>
      <c r="D257" s="15"/>
      <c r="E257" s="15"/>
      <c r="F257" s="15"/>
      <c r="G257" s="10">
        <f>G258+G265</f>
        <v>46202.600000000006</v>
      </c>
      <c r="H257" s="10">
        <f>H258+H265</f>
        <v>46944.4</v>
      </c>
      <c r="I257" s="10">
        <f>I258+I265</f>
        <v>47651.100000000006</v>
      </c>
    </row>
    <row r="258" spans="1:9" ht="136.5" customHeight="1">
      <c r="A258" s="47" t="s">
        <v>507</v>
      </c>
      <c r="B258" s="15" t="s">
        <v>110</v>
      </c>
      <c r="C258" s="15"/>
      <c r="D258" s="15"/>
      <c r="E258" s="15"/>
      <c r="F258" s="15"/>
      <c r="G258" s="10">
        <f>G259+G263</f>
        <v>42938.8</v>
      </c>
      <c r="H258" s="10">
        <f>H259+H263</f>
        <v>43680.6</v>
      </c>
      <c r="I258" s="10">
        <f>I259+I263</f>
        <v>44387.3</v>
      </c>
    </row>
    <row r="259" spans="1:9" ht="18.75">
      <c r="A259" s="47" t="s">
        <v>397</v>
      </c>
      <c r="B259" s="15" t="s">
        <v>398</v>
      </c>
      <c r="C259" s="15"/>
      <c r="D259" s="15"/>
      <c r="E259" s="15"/>
      <c r="F259" s="15"/>
      <c r="G259" s="10">
        <f>G262+G260+G261</f>
        <v>23489.5</v>
      </c>
      <c r="H259" s="10">
        <f>H262+H260+H261</f>
        <v>24231.3</v>
      </c>
      <c r="I259" s="10">
        <f>I262+I260+I261</f>
        <v>24938</v>
      </c>
    </row>
    <row r="260" spans="1:9" ht="18.75">
      <c r="A260" s="47" t="s">
        <v>179</v>
      </c>
      <c r="B260" s="15" t="s">
        <v>398</v>
      </c>
      <c r="C260" s="15" t="s">
        <v>320</v>
      </c>
      <c r="D260" s="15" t="s">
        <v>129</v>
      </c>
      <c r="E260" s="15" t="s">
        <v>125</v>
      </c>
      <c r="F260" s="15" t="s">
        <v>152</v>
      </c>
      <c r="G260" s="10">
        <v>20517.5</v>
      </c>
      <c r="H260" s="10">
        <v>21259.3</v>
      </c>
      <c r="I260" s="10">
        <v>21966</v>
      </c>
    </row>
    <row r="261" spans="1:9" ht="37.5">
      <c r="A261" s="47" t="s">
        <v>92</v>
      </c>
      <c r="B261" s="15" t="s">
        <v>398</v>
      </c>
      <c r="C261" s="15" t="s">
        <v>320</v>
      </c>
      <c r="D261" s="15" t="s">
        <v>129</v>
      </c>
      <c r="E261" s="15" t="s">
        <v>125</v>
      </c>
      <c r="F261" s="15" t="s">
        <v>177</v>
      </c>
      <c r="G261" s="10">
        <v>2958.9</v>
      </c>
      <c r="H261" s="10">
        <v>2958.9</v>
      </c>
      <c r="I261" s="10">
        <v>2958.9</v>
      </c>
    </row>
    <row r="262" spans="1:9" ht="18.75">
      <c r="A262" s="47" t="s">
        <v>175</v>
      </c>
      <c r="B262" s="15" t="s">
        <v>398</v>
      </c>
      <c r="C262" s="15" t="s">
        <v>320</v>
      </c>
      <c r="D262" s="15" t="s">
        <v>129</v>
      </c>
      <c r="E262" s="15" t="s">
        <v>125</v>
      </c>
      <c r="F262" s="15" t="s">
        <v>176</v>
      </c>
      <c r="G262" s="10">
        <v>13.1</v>
      </c>
      <c r="H262" s="10">
        <v>13.1</v>
      </c>
      <c r="I262" s="10">
        <v>13.1</v>
      </c>
    </row>
    <row r="263" spans="1:9" ht="56.25">
      <c r="A263" s="47" t="s">
        <v>460</v>
      </c>
      <c r="B263" s="15" t="s">
        <v>463</v>
      </c>
      <c r="C263" s="15"/>
      <c r="D263" s="15"/>
      <c r="E263" s="15"/>
      <c r="F263" s="15"/>
      <c r="G263" s="10">
        <f>G264</f>
        <v>19449.3</v>
      </c>
      <c r="H263" s="10">
        <f>H264</f>
        <v>19449.3</v>
      </c>
      <c r="I263" s="10">
        <f>I264</f>
        <v>19449.3</v>
      </c>
    </row>
    <row r="264" spans="1:9" ht="18.75">
      <c r="A264" s="47" t="s">
        <v>179</v>
      </c>
      <c r="B264" s="15" t="s">
        <v>463</v>
      </c>
      <c r="C264" s="15" t="s">
        <v>320</v>
      </c>
      <c r="D264" s="15" t="s">
        <v>129</v>
      </c>
      <c r="E264" s="15" t="s">
        <v>125</v>
      </c>
      <c r="F264" s="15" t="s">
        <v>152</v>
      </c>
      <c r="G264" s="10">
        <v>19449.3</v>
      </c>
      <c r="H264" s="10">
        <v>19449.3</v>
      </c>
      <c r="I264" s="10">
        <v>19449.3</v>
      </c>
    </row>
    <row r="265" spans="1:9" ht="56.25">
      <c r="A265" s="47" t="s">
        <v>336</v>
      </c>
      <c r="B265" s="15" t="s">
        <v>111</v>
      </c>
      <c r="C265" s="15"/>
      <c r="D265" s="15"/>
      <c r="E265" s="15"/>
      <c r="F265" s="15"/>
      <c r="G265" s="10">
        <f>G266+G270</f>
        <v>3263.8</v>
      </c>
      <c r="H265" s="10">
        <f>H266+H270</f>
        <v>3263.8</v>
      </c>
      <c r="I265" s="10">
        <f>I266+I270</f>
        <v>3263.8</v>
      </c>
    </row>
    <row r="266" spans="1:9" ht="39.75" customHeight="1">
      <c r="A266" s="47" t="s">
        <v>189</v>
      </c>
      <c r="B266" s="15" t="s">
        <v>112</v>
      </c>
      <c r="C266" s="15"/>
      <c r="D266" s="15"/>
      <c r="E266" s="15"/>
      <c r="F266" s="15"/>
      <c r="G266" s="10">
        <f>G267+G268+G269</f>
        <v>2573.8</v>
      </c>
      <c r="H266" s="10">
        <f>H267+H268+H269</f>
        <v>2573.8</v>
      </c>
      <c r="I266" s="10">
        <f>I267+I268+I269</f>
        <v>2573.8</v>
      </c>
    </row>
    <row r="267" spans="1:9" ht="37.5">
      <c r="A267" s="47" t="s">
        <v>173</v>
      </c>
      <c r="B267" s="15" t="s">
        <v>112</v>
      </c>
      <c r="C267" s="15" t="s">
        <v>339</v>
      </c>
      <c r="D267" s="15" t="s">
        <v>129</v>
      </c>
      <c r="E267" s="15" t="s">
        <v>125</v>
      </c>
      <c r="F267" s="15" t="s">
        <v>174</v>
      </c>
      <c r="G267" s="10">
        <v>2256.5</v>
      </c>
      <c r="H267" s="10">
        <v>2256.5</v>
      </c>
      <c r="I267" s="10">
        <v>2256.5</v>
      </c>
    </row>
    <row r="268" spans="1:9" ht="37.5">
      <c r="A268" s="47" t="s">
        <v>92</v>
      </c>
      <c r="B268" s="15" t="s">
        <v>112</v>
      </c>
      <c r="C268" s="15" t="s">
        <v>339</v>
      </c>
      <c r="D268" s="15" t="s">
        <v>129</v>
      </c>
      <c r="E268" s="15" t="s">
        <v>125</v>
      </c>
      <c r="F268" s="15" t="s">
        <v>177</v>
      </c>
      <c r="G268" s="10">
        <v>304.8</v>
      </c>
      <c r="H268" s="10">
        <v>304.8</v>
      </c>
      <c r="I268" s="10">
        <v>304.8</v>
      </c>
    </row>
    <row r="269" spans="1:9" ht="18.75">
      <c r="A269" s="47" t="s">
        <v>175</v>
      </c>
      <c r="B269" s="15" t="s">
        <v>112</v>
      </c>
      <c r="C269" s="15" t="s">
        <v>339</v>
      </c>
      <c r="D269" s="15" t="s">
        <v>129</v>
      </c>
      <c r="E269" s="15" t="s">
        <v>125</v>
      </c>
      <c r="F269" s="15" t="s">
        <v>176</v>
      </c>
      <c r="G269" s="10">
        <v>12.5</v>
      </c>
      <c r="H269" s="10">
        <v>12.5</v>
      </c>
      <c r="I269" s="10">
        <v>12.5</v>
      </c>
    </row>
    <row r="270" spans="1:9" ht="56.25">
      <c r="A270" s="47" t="s">
        <v>460</v>
      </c>
      <c r="B270" s="15" t="s">
        <v>471</v>
      </c>
      <c r="C270" s="15"/>
      <c r="D270" s="15"/>
      <c r="E270" s="15"/>
      <c r="F270" s="15"/>
      <c r="G270" s="10">
        <f>G271</f>
        <v>690</v>
      </c>
      <c r="H270" s="10">
        <f>H271</f>
        <v>690</v>
      </c>
      <c r="I270" s="10">
        <f>I271</f>
        <v>690</v>
      </c>
    </row>
    <row r="271" spans="1:9" ht="37.5">
      <c r="A271" s="47" t="s">
        <v>173</v>
      </c>
      <c r="B271" s="15" t="s">
        <v>471</v>
      </c>
      <c r="C271" s="15" t="s">
        <v>339</v>
      </c>
      <c r="D271" s="15" t="s">
        <v>129</v>
      </c>
      <c r="E271" s="15" t="s">
        <v>125</v>
      </c>
      <c r="F271" s="15" t="s">
        <v>174</v>
      </c>
      <c r="G271" s="10">
        <v>690</v>
      </c>
      <c r="H271" s="10">
        <v>690</v>
      </c>
      <c r="I271" s="10">
        <v>690</v>
      </c>
    </row>
    <row r="272" spans="1:9" ht="56.25">
      <c r="A272" s="48" t="s">
        <v>545</v>
      </c>
      <c r="B272" s="113" t="s">
        <v>248</v>
      </c>
      <c r="C272" s="113"/>
      <c r="D272" s="12"/>
      <c r="E272" s="12"/>
      <c r="F272" s="12"/>
      <c r="G272" s="13">
        <f>G273+G296+G301</f>
        <v>1585.1999999999998</v>
      </c>
      <c r="H272" s="13">
        <f>H273+H296+H301</f>
        <v>1585.1999999999998</v>
      </c>
      <c r="I272" s="13">
        <f>I273+I296+I301</f>
        <v>1585.1999999999998</v>
      </c>
    </row>
    <row r="273" spans="1:9" ht="36.75" customHeight="1">
      <c r="A273" s="47" t="s">
        <v>196</v>
      </c>
      <c r="B273" s="30" t="s">
        <v>61</v>
      </c>
      <c r="C273" s="30"/>
      <c r="D273" s="15"/>
      <c r="E273" s="15"/>
      <c r="F273" s="15"/>
      <c r="G273" s="10">
        <f>G280+G284+G287+G274+G290+G293</f>
        <v>1560.1999999999998</v>
      </c>
      <c r="H273" s="10">
        <f>H280+H284+H287+H274+H290+H293</f>
        <v>1560.1999999999998</v>
      </c>
      <c r="I273" s="10">
        <f>I280+I284+I287+I274+I290+I293</f>
        <v>1560.1999999999998</v>
      </c>
    </row>
    <row r="274" spans="1:9" ht="60" customHeight="1">
      <c r="A274" s="47" t="s">
        <v>410</v>
      </c>
      <c r="B274" s="30" t="s">
        <v>409</v>
      </c>
      <c r="C274" s="30"/>
      <c r="D274" s="15"/>
      <c r="E274" s="15"/>
      <c r="F274" s="15"/>
      <c r="G274" s="10">
        <f>G277+G275</f>
        <v>1212.8</v>
      </c>
      <c r="H274" s="10">
        <f>H277+H275</f>
        <v>1212.8</v>
      </c>
      <c r="I274" s="10">
        <f>I277+I275</f>
        <v>1212.8</v>
      </c>
    </row>
    <row r="275" spans="1:9" ht="37.5">
      <c r="A275" s="8" t="s">
        <v>335</v>
      </c>
      <c r="B275" s="15" t="s">
        <v>617</v>
      </c>
      <c r="C275" s="30"/>
      <c r="D275" s="15"/>
      <c r="E275" s="15"/>
      <c r="F275" s="15"/>
      <c r="G275" s="10">
        <f>G276</f>
        <v>5</v>
      </c>
      <c r="H275" s="10">
        <f>H276</f>
        <v>5</v>
      </c>
      <c r="I275" s="10">
        <f>I276</f>
        <v>5</v>
      </c>
    </row>
    <row r="276" spans="1:9" ht="18.75">
      <c r="A276" s="21" t="s">
        <v>191</v>
      </c>
      <c r="B276" s="15" t="s">
        <v>617</v>
      </c>
      <c r="C276" s="30">
        <v>115</v>
      </c>
      <c r="D276" s="15" t="s">
        <v>129</v>
      </c>
      <c r="E276" s="15" t="s">
        <v>125</v>
      </c>
      <c r="F276" s="15" t="s">
        <v>190</v>
      </c>
      <c r="G276" s="10">
        <v>5</v>
      </c>
      <c r="H276" s="10">
        <v>5</v>
      </c>
      <c r="I276" s="10">
        <v>5</v>
      </c>
    </row>
    <row r="277" spans="1:9" ht="115.5" customHeight="1">
      <c r="A277" s="47" t="s">
        <v>442</v>
      </c>
      <c r="B277" s="30" t="s">
        <v>443</v>
      </c>
      <c r="C277" s="30"/>
      <c r="D277" s="15"/>
      <c r="E277" s="15"/>
      <c r="F277" s="15"/>
      <c r="G277" s="10">
        <f>G278+G279</f>
        <v>1207.8</v>
      </c>
      <c r="H277" s="10">
        <f>H278+H279</f>
        <v>1207.8</v>
      </c>
      <c r="I277" s="10">
        <f>I278+I279</f>
        <v>1207.8</v>
      </c>
    </row>
    <row r="278" spans="1:9" ht="37.5">
      <c r="A278" s="47" t="s">
        <v>173</v>
      </c>
      <c r="B278" s="30" t="s">
        <v>443</v>
      </c>
      <c r="C278" s="30">
        <v>546</v>
      </c>
      <c r="D278" s="15" t="s">
        <v>120</v>
      </c>
      <c r="E278" s="15" t="s">
        <v>121</v>
      </c>
      <c r="F278" s="15" t="s">
        <v>174</v>
      </c>
      <c r="G278" s="10">
        <v>835.8</v>
      </c>
      <c r="H278" s="10">
        <v>835.8</v>
      </c>
      <c r="I278" s="10">
        <v>835.8</v>
      </c>
    </row>
    <row r="279" spans="1:9" ht="37.5">
      <c r="A279" s="47" t="s">
        <v>92</v>
      </c>
      <c r="B279" s="30" t="s">
        <v>443</v>
      </c>
      <c r="C279" s="30">
        <v>546</v>
      </c>
      <c r="D279" s="15" t="s">
        <v>120</v>
      </c>
      <c r="E279" s="15" t="s">
        <v>121</v>
      </c>
      <c r="F279" s="15" t="s">
        <v>177</v>
      </c>
      <c r="G279" s="10">
        <v>372</v>
      </c>
      <c r="H279" s="10">
        <v>372</v>
      </c>
      <c r="I279" s="10">
        <v>372</v>
      </c>
    </row>
    <row r="280" spans="1:9" ht="37.5">
      <c r="A280" s="47" t="s">
        <v>573</v>
      </c>
      <c r="B280" s="30" t="s">
        <v>546</v>
      </c>
      <c r="C280" s="30"/>
      <c r="D280" s="15"/>
      <c r="E280" s="15"/>
      <c r="F280" s="15"/>
      <c r="G280" s="10">
        <f>G281</f>
        <v>38.2</v>
      </c>
      <c r="H280" s="10">
        <f>H281</f>
        <v>38.2</v>
      </c>
      <c r="I280" s="10">
        <f>I281</f>
        <v>38.2</v>
      </c>
    </row>
    <row r="281" spans="1:9" ht="37.5">
      <c r="A281" s="47" t="s">
        <v>335</v>
      </c>
      <c r="B281" s="30" t="s">
        <v>547</v>
      </c>
      <c r="C281" s="30"/>
      <c r="D281" s="15"/>
      <c r="E281" s="15"/>
      <c r="F281" s="15"/>
      <c r="G281" s="10">
        <f>G282+G283</f>
        <v>38.2</v>
      </c>
      <c r="H281" s="10">
        <f>H282+H283</f>
        <v>38.2</v>
      </c>
      <c r="I281" s="10">
        <f>I282+I283</f>
        <v>38.2</v>
      </c>
    </row>
    <row r="282" spans="1:9" ht="37.5">
      <c r="A282" s="47" t="s">
        <v>92</v>
      </c>
      <c r="B282" s="30" t="s">
        <v>547</v>
      </c>
      <c r="C282" s="30">
        <v>546</v>
      </c>
      <c r="D282" s="15" t="s">
        <v>123</v>
      </c>
      <c r="E282" s="15" t="s">
        <v>145</v>
      </c>
      <c r="F282" s="15" t="s">
        <v>177</v>
      </c>
      <c r="G282" s="10">
        <v>35.2</v>
      </c>
      <c r="H282" s="10">
        <v>35.2</v>
      </c>
      <c r="I282" s="10">
        <v>35.2</v>
      </c>
    </row>
    <row r="283" spans="1:9" ht="18.75">
      <c r="A283" s="47" t="s">
        <v>185</v>
      </c>
      <c r="B283" s="30" t="s">
        <v>547</v>
      </c>
      <c r="C283" s="30">
        <v>546</v>
      </c>
      <c r="D283" s="15" t="s">
        <v>123</v>
      </c>
      <c r="E283" s="15" t="s">
        <v>145</v>
      </c>
      <c r="F283" s="15" t="s">
        <v>181</v>
      </c>
      <c r="G283" s="10">
        <v>3</v>
      </c>
      <c r="H283" s="10">
        <v>3</v>
      </c>
      <c r="I283" s="10">
        <v>3</v>
      </c>
    </row>
    <row r="284" spans="1:9" ht="54.75" customHeight="1">
      <c r="A284" s="47" t="s">
        <v>75</v>
      </c>
      <c r="B284" s="30" t="s">
        <v>105</v>
      </c>
      <c r="C284" s="30"/>
      <c r="D284" s="15"/>
      <c r="E284" s="15"/>
      <c r="F284" s="15"/>
      <c r="G284" s="10">
        <f aca="true" t="shared" si="12" ref="G284:I285">G285</f>
        <v>291.2</v>
      </c>
      <c r="H284" s="10">
        <f t="shared" si="12"/>
        <v>291.2</v>
      </c>
      <c r="I284" s="10">
        <f t="shared" si="12"/>
        <v>291.2</v>
      </c>
    </row>
    <row r="285" spans="1:9" ht="37.5">
      <c r="A285" s="47" t="s">
        <v>306</v>
      </c>
      <c r="B285" s="30" t="s">
        <v>548</v>
      </c>
      <c r="C285" s="30"/>
      <c r="D285" s="15"/>
      <c r="E285" s="15"/>
      <c r="F285" s="28"/>
      <c r="G285" s="10">
        <f t="shared" si="12"/>
        <v>291.2</v>
      </c>
      <c r="H285" s="10">
        <f t="shared" si="12"/>
        <v>291.2</v>
      </c>
      <c r="I285" s="10">
        <f t="shared" si="12"/>
        <v>291.2</v>
      </c>
    </row>
    <row r="286" spans="1:9" ht="37.5">
      <c r="A286" s="47" t="s">
        <v>92</v>
      </c>
      <c r="B286" s="30" t="s">
        <v>548</v>
      </c>
      <c r="C286" s="30">
        <v>546</v>
      </c>
      <c r="D286" s="15" t="s">
        <v>123</v>
      </c>
      <c r="E286" s="15" t="s">
        <v>145</v>
      </c>
      <c r="F286" s="15" t="s">
        <v>177</v>
      </c>
      <c r="G286" s="10">
        <v>291.2</v>
      </c>
      <c r="H286" s="10">
        <v>291.2</v>
      </c>
      <c r="I286" s="10">
        <v>291.2</v>
      </c>
    </row>
    <row r="287" spans="1:9" ht="37.5">
      <c r="A287" s="47" t="s">
        <v>77</v>
      </c>
      <c r="B287" s="30" t="s">
        <v>62</v>
      </c>
      <c r="C287" s="30"/>
      <c r="D287" s="15"/>
      <c r="E287" s="15"/>
      <c r="F287" s="15"/>
      <c r="G287" s="10">
        <f aca="true" t="shared" si="13" ref="G287:I288">G288</f>
        <v>10</v>
      </c>
      <c r="H287" s="10">
        <f t="shared" si="13"/>
        <v>10</v>
      </c>
      <c r="I287" s="10">
        <f t="shared" si="13"/>
        <v>10</v>
      </c>
    </row>
    <row r="288" spans="1:9" ht="38.25" customHeight="1">
      <c r="A288" s="47" t="s">
        <v>335</v>
      </c>
      <c r="B288" s="30" t="s">
        <v>549</v>
      </c>
      <c r="C288" s="30"/>
      <c r="D288" s="15"/>
      <c r="E288" s="15"/>
      <c r="F288" s="15"/>
      <c r="G288" s="10">
        <f t="shared" si="13"/>
        <v>10</v>
      </c>
      <c r="H288" s="10">
        <f t="shared" si="13"/>
        <v>10</v>
      </c>
      <c r="I288" s="10">
        <f t="shared" si="13"/>
        <v>10</v>
      </c>
    </row>
    <row r="289" spans="1:9" ht="18.75">
      <c r="A289" s="47" t="s">
        <v>185</v>
      </c>
      <c r="B289" s="30" t="s">
        <v>549</v>
      </c>
      <c r="C289" s="30">
        <v>546</v>
      </c>
      <c r="D289" s="15" t="s">
        <v>123</v>
      </c>
      <c r="E289" s="15" t="s">
        <v>145</v>
      </c>
      <c r="F289" s="15" t="s">
        <v>181</v>
      </c>
      <c r="G289" s="10">
        <v>10</v>
      </c>
      <c r="H289" s="10">
        <v>10</v>
      </c>
      <c r="I289" s="10">
        <v>10</v>
      </c>
    </row>
    <row r="290" spans="1:9" ht="37.5">
      <c r="A290" s="47" t="s">
        <v>551</v>
      </c>
      <c r="B290" s="30" t="s">
        <v>550</v>
      </c>
      <c r="C290" s="30"/>
      <c r="D290" s="15"/>
      <c r="E290" s="15"/>
      <c r="F290" s="15"/>
      <c r="G290" s="10">
        <f aca="true" t="shared" si="14" ref="G290:I291">G291</f>
        <v>4</v>
      </c>
      <c r="H290" s="10">
        <f t="shared" si="14"/>
        <v>4</v>
      </c>
      <c r="I290" s="10">
        <f t="shared" si="14"/>
        <v>4</v>
      </c>
    </row>
    <row r="291" spans="1:9" ht="37.5">
      <c r="A291" s="47" t="s">
        <v>335</v>
      </c>
      <c r="B291" s="30" t="s">
        <v>552</v>
      </c>
      <c r="C291" s="30"/>
      <c r="D291" s="15"/>
      <c r="E291" s="15"/>
      <c r="F291" s="15"/>
      <c r="G291" s="10">
        <f t="shared" si="14"/>
        <v>4</v>
      </c>
      <c r="H291" s="10">
        <f t="shared" si="14"/>
        <v>4</v>
      </c>
      <c r="I291" s="10">
        <f t="shared" si="14"/>
        <v>4</v>
      </c>
    </row>
    <row r="292" spans="1:9" ht="37.5">
      <c r="A292" s="47" t="s">
        <v>92</v>
      </c>
      <c r="B292" s="30" t="s">
        <v>552</v>
      </c>
      <c r="C292" s="30">
        <v>546</v>
      </c>
      <c r="D292" s="15" t="s">
        <v>123</v>
      </c>
      <c r="E292" s="15" t="s">
        <v>145</v>
      </c>
      <c r="F292" s="15" t="s">
        <v>177</v>
      </c>
      <c r="G292" s="10">
        <v>4</v>
      </c>
      <c r="H292" s="10">
        <v>4</v>
      </c>
      <c r="I292" s="10">
        <v>4</v>
      </c>
    </row>
    <row r="293" spans="1:9" ht="93.75">
      <c r="A293" s="47" t="s">
        <v>620</v>
      </c>
      <c r="B293" s="61" t="s">
        <v>615</v>
      </c>
      <c r="C293" s="30"/>
      <c r="D293" s="15"/>
      <c r="E293" s="15"/>
      <c r="F293" s="15"/>
      <c r="G293" s="10">
        <f aca="true" t="shared" si="15" ref="G293:I294">G294</f>
        <v>4</v>
      </c>
      <c r="H293" s="10">
        <f t="shared" si="15"/>
        <v>4</v>
      </c>
      <c r="I293" s="10">
        <f t="shared" si="15"/>
        <v>4</v>
      </c>
    </row>
    <row r="294" spans="1:9" ht="37.5">
      <c r="A294" s="47" t="s">
        <v>335</v>
      </c>
      <c r="B294" s="30" t="s">
        <v>616</v>
      </c>
      <c r="C294" s="30"/>
      <c r="D294" s="15"/>
      <c r="E294" s="15"/>
      <c r="F294" s="15"/>
      <c r="G294" s="10">
        <f t="shared" si="15"/>
        <v>4</v>
      </c>
      <c r="H294" s="10">
        <f t="shared" si="15"/>
        <v>4</v>
      </c>
      <c r="I294" s="10">
        <f t="shared" si="15"/>
        <v>4</v>
      </c>
    </row>
    <row r="295" spans="1:9" ht="18.75">
      <c r="A295" s="47" t="s">
        <v>175</v>
      </c>
      <c r="B295" s="30" t="s">
        <v>616</v>
      </c>
      <c r="C295" s="30">
        <v>546</v>
      </c>
      <c r="D295" s="15" t="s">
        <v>123</v>
      </c>
      <c r="E295" s="15" t="s">
        <v>145</v>
      </c>
      <c r="F295" s="15" t="s">
        <v>176</v>
      </c>
      <c r="G295" s="10">
        <v>4</v>
      </c>
      <c r="H295" s="10">
        <v>4</v>
      </c>
      <c r="I295" s="10">
        <v>4</v>
      </c>
    </row>
    <row r="296" spans="1:9" ht="37.5">
      <c r="A296" s="47" t="s">
        <v>416</v>
      </c>
      <c r="B296" s="30" t="s">
        <v>63</v>
      </c>
      <c r="C296" s="30"/>
      <c r="D296" s="15"/>
      <c r="E296" s="15"/>
      <c r="F296" s="15"/>
      <c r="G296" s="10">
        <f aca="true" t="shared" si="16" ref="G296:I297">G297</f>
        <v>5</v>
      </c>
      <c r="H296" s="10">
        <f t="shared" si="16"/>
        <v>5</v>
      </c>
      <c r="I296" s="10">
        <f t="shared" si="16"/>
        <v>5</v>
      </c>
    </row>
    <row r="297" spans="1:9" ht="77.25" customHeight="1">
      <c r="A297" s="47" t="s">
        <v>64</v>
      </c>
      <c r="B297" s="30" t="s">
        <v>553</v>
      </c>
      <c r="C297" s="30"/>
      <c r="D297" s="15"/>
      <c r="E297" s="15"/>
      <c r="F297" s="15"/>
      <c r="G297" s="10">
        <f t="shared" si="16"/>
        <v>5</v>
      </c>
      <c r="H297" s="10">
        <f t="shared" si="16"/>
        <v>5</v>
      </c>
      <c r="I297" s="10">
        <f t="shared" si="16"/>
        <v>5</v>
      </c>
    </row>
    <row r="298" spans="1:9" ht="37.5">
      <c r="A298" s="47" t="s">
        <v>212</v>
      </c>
      <c r="B298" s="30" t="s">
        <v>554</v>
      </c>
      <c r="C298" s="30"/>
      <c r="D298" s="15"/>
      <c r="E298" s="15"/>
      <c r="F298" s="15"/>
      <c r="G298" s="10">
        <f>G300+G299</f>
        <v>5</v>
      </c>
      <c r="H298" s="10">
        <f>H300+H299</f>
        <v>5</v>
      </c>
      <c r="I298" s="10">
        <f>I300+I299</f>
        <v>5</v>
      </c>
    </row>
    <row r="299" spans="1:9" ht="18.75">
      <c r="A299" s="47" t="s">
        <v>191</v>
      </c>
      <c r="B299" s="30" t="s">
        <v>554</v>
      </c>
      <c r="C299" s="30">
        <v>115</v>
      </c>
      <c r="D299" s="15" t="s">
        <v>129</v>
      </c>
      <c r="E299" s="15" t="s">
        <v>125</v>
      </c>
      <c r="F299" s="15" t="s">
        <v>190</v>
      </c>
      <c r="G299" s="10">
        <v>2.5</v>
      </c>
      <c r="H299" s="10">
        <v>2.5</v>
      </c>
      <c r="I299" s="10">
        <v>2.5</v>
      </c>
    </row>
    <row r="300" spans="1:9" ht="37.5">
      <c r="A300" s="47" t="s">
        <v>92</v>
      </c>
      <c r="B300" s="30" t="s">
        <v>554</v>
      </c>
      <c r="C300" s="30">
        <v>546</v>
      </c>
      <c r="D300" s="15" t="s">
        <v>120</v>
      </c>
      <c r="E300" s="15" t="s">
        <v>157</v>
      </c>
      <c r="F300" s="15" t="s">
        <v>177</v>
      </c>
      <c r="G300" s="10">
        <v>2.5</v>
      </c>
      <c r="H300" s="10">
        <v>2.5</v>
      </c>
      <c r="I300" s="10">
        <v>2.5</v>
      </c>
    </row>
    <row r="301" spans="1:9" ht="65.25" customHeight="1">
      <c r="A301" s="47" t="s">
        <v>364</v>
      </c>
      <c r="B301" s="15" t="s">
        <v>65</v>
      </c>
      <c r="C301" s="15"/>
      <c r="D301" s="15"/>
      <c r="E301" s="15"/>
      <c r="F301" s="15"/>
      <c r="G301" s="10">
        <f>G305+G302</f>
        <v>20</v>
      </c>
      <c r="H301" s="10">
        <f>H305+H302</f>
        <v>20</v>
      </c>
      <c r="I301" s="10">
        <f>I305+I302</f>
        <v>20</v>
      </c>
    </row>
    <row r="302" spans="1:9" ht="63" customHeight="1">
      <c r="A302" s="47" t="s">
        <v>334</v>
      </c>
      <c r="B302" s="15" t="s">
        <v>332</v>
      </c>
      <c r="C302" s="15"/>
      <c r="D302" s="15"/>
      <c r="E302" s="15"/>
      <c r="F302" s="15"/>
      <c r="G302" s="10">
        <f aca="true" t="shared" si="17" ref="G302:I303">G303</f>
        <v>5</v>
      </c>
      <c r="H302" s="10">
        <f t="shared" si="17"/>
        <v>5</v>
      </c>
      <c r="I302" s="10">
        <f t="shared" si="17"/>
        <v>5</v>
      </c>
    </row>
    <row r="303" spans="1:9" ht="37.5">
      <c r="A303" s="47" t="s">
        <v>104</v>
      </c>
      <c r="B303" s="15" t="s">
        <v>333</v>
      </c>
      <c r="C303" s="15"/>
      <c r="D303" s="15"/>
      <c r="E303" s="15"/>
      <c r="F303" s="15"/>
      <c r="G303" s="10">
        <f t="shared" si="17"/>
        <v>5</v>
      </c>
      <c r="H303" s="10">
        <f t="shared" si="17"/>
        <v>5</v>
      </c>
      <c r="I303" s="10">
        <f t="shared" si="17"/>
        <v>5</v>
      </c>
    </row>
    <row r="304" spans="1:9" ht="18.75">
      <c r="A304" s="47" t="s">
        <v>191</v>
      </c>
      <c r="B304" s="15" t="s">
        <v>333</v>
      </c>
      <c r="C304" s="15" t="s">
        <v>339</v>
      </c>
      <c r="D304" s="15" t="s">
        <v>129</v>
      </c>
      <c r="E304" s="15" t="s">
        <v>125</v>
      </c>
      <c r="F304" s="15" t="s">
        <v>190</v>
      </c>
      <c r="G304" s="10">
        <v>5</v>
      </c>
      <c r="H304" s="10">
        <v>5</v>
      </c>
      <c r="I304" s="10">
        <v>5</v>
      </c>
    </row>
    <row r="305" spans="1:9" ht="57" customHeight="1">
      <c r="A305" s="47" t="s">
        <v>323</v>
      </c>
      <c r="B305" s="15" t="s">
        <v>544</v>
      </c>
      <c r="C305" s="15"/>
      <c r="D305" s="15"/>
      <c r="E305" s="15"/>
      <c r="F305" s="15"/>
      <c r="G305" s="10">
        <f>G306</f>
        <v>15</v>
      </c>
      <c r="H305" s="10">
        <f>H306</f>
        <v>15</v>
      </c>
      <c r="I305" s="10">
        <f>I306</f>
        <v>15</v>
      </c>
    </row>
    <row r="306" spans="1:9" ht="37.5">
      <c r="A306" s="47" t="s">
        <v>25</v>
      </c>
      <c r="B306" s="15" t="s">
        <v>543</v>
      </c>
      <c r="C306" s="15"/>
      <c r="D306" s="15"/>
      <c r="E306" s="15"/>
      <c r="F306" s="15"/>
      <c r="G306" s="10">
        <f>G307+G308</f>
        <v>15</v>
      </c>
      <c r="H306" s="10">
        <f>H307+H308</f>
        <v>15</v>
      </c>
      <c r="I306" s="10">
        <f>I307+I308</f>
        <v>15</v>
      </c>
    </row>
    <row r="307" spans="1:9" ht="37.5">
      <c r="A307" s="47" t="s">
        <v>92</v>
      </c>
      <c r="B307" s="15" t="s">
        <v>543</v>
      </c>
      <c r="C307" s="15" t="s">
        <v>338</v>
      </c>
      <c r="D307" s="15" t="s">
        <v>133</v>
      </c>
      <c r="E307" s="15" t="s">
        <v>121</v>
      </c>
      <c r="F307" s="15" t="s">
        <v>177</v>
      </c>
      <c r="G307" s="10">
        <v>7</v>
      </c>
      <c r="H307" s="10">
        <v>7</v>
      </c>
      <c r="I307" s="10">
        <v>7</v>
      </c>
    </row>
    <row r="308" spans="1:9" ht="18.75">
      <c r="A308" s="47" t="s">
        <v>191</v>
      </c>
      <c r="B308" s="15" t="s">
        <v>543</v>
      </c>
      <c r="C308" s="15" t="s">
        <v>339</v>
      </c>
      <c r="D308" s="15" t="s">
        <v>129</v>
      </c>
      <c r="E308" s="15" t="s">
        <v>125</v>
      </c>
      <c r="F308" s="15" t="s">
        <v>190</v>
      </c>
      <c r="G308" s="10">
        <v>8</v>
      </c>
      <c r="H308" s="10">
        <v>8</v>
      </c>
      <c r="I308" s="10">
        <v>8</v>
      </c>
    </row>
    <row r="309" spans="1:9" ht="41.25" customHeight="1">
      <c r="A309" s="48" t="s">
        <v>508</v>
      </c>
      <c r="B309" s="113" t="s">
        <v>249</v>
      </c>
      <c r="C309" s="113"/>
      <c r="D309" s="12"/>
      <c r="E309" s="12"/>
      <c r="F309" s="113"/>
      <c r="G309" s="13">
        <f>G310+G323+G329</f>
        <v>5645.3</v>
      </c>
      <c r="H309" s="13">
        <f>H310+H323+H329</f>
        <v>1243.9</v>
      </c>
      <c r="I309" s="13">
        <f>I310+I323+I329</f>
        <v>1443.9</v>
      </c>
    </row>
    <row r="310" spans="1:9" ht="56.25">
      <c r="A310" s="47" t="s">
        <v>509</v>
      </c>
      <c r="B310" s="30" t="s">
        <v>313</v>
      </c>
      <c r="C310" s="30"/>
      <c r="D310" s="15"/>
      <c r="E310" s="15"/>
      <c r="F310" s="30"/>
      <c r="G310" s="10">
        <f>G311+G315+G318</f>
        <v>1650</v>
      </c>
      <c r="H310" s="10">
        <f>H311+H315+H318</f>
        <v>450</v>
      </c>
      <c r="I310" s="10">
        <f>I311+I315+I318</f>
        <v>650</v>
      </c>
    </row>
    <row r="311" spans="1:9" ht="37.5">
      <c r="A311" s="47" t="s">
        <v>32</v>
      </c>
      <c r="B311" s="30" t="s">
        <v>316</v>
      </c>
      <c r="C311" s="30"/>
      <c r="D311" s="15"/>
      <c r="E311" s="15"/>
      <c r="F311" s="30"/>
      <c r="G311" s="10">
        <f>G312</f>
        <v>20</v>
      </c>
      <c r="H311" s="10">
        <f>H312</f>
        <v>20</v>
      </c>
      <c r="I311" s="10">
        <f>I312</f>
        <v>20</v>
      </c>
    </row>
    <row r="312" spans="1:9" ht="56.25">
      <c r="A312" s="47" t="s">
        <v>209</v>
      </c>
      <c r="B312" s="30" t="s">
        <v>317</v>
      </c>
      <c r="C312" s="30"/>
      <c r="D312" s="15"/>
      <c r="E312" s="15"/>
      <c r="F312" s="30"/>
      <c r="G312" s="10">
        <f>G313+G314</f>
        <v>20</v>
      </c>
      <c r="H312" s="10">
        <f>H313+H314</f>
        <v>20</v>
      </c>
      <c r="I312" s="10">
        <f>I313+I314</f>
        <v>20</v>
      </c>
    </row>
    <row r="313" spans="1:9" ht="37.5">
      <c r="A313" s="47" t="s">
        <v>92</v>
      </c>
      <c r="B313" s="30" t="s">
        <v>317</v>
      </c>
      <c r="C313" s="30">
        <v>546</v>
      </c>
      <c r="D313" s="15" t="s">
        <v>120</v>
      </c>
      <c r="E313" s="15" t="s">
        <v>157</v>
      </c>
      <c r="F313" s="30">
        <v>240</v>
      </c>
      <c r="G313" s="10">
        <v>10</v>
      </c>
      <c r="H313" s="10">
        <v>10</v>
      </c>
      <c r="I313" s="10">
        <v>10</v>
      </c>
    </row>
    <row r="314" spans="1:9" ht="37.5">
      <c r="A314" s="47" t="s">
        <v>92</v>
      </c>
      <c r="B314" s="30" t="s">
        <v>317</v>
      </c>
      <c r="C314" s="30">
        <v>546</v>
      </c>
      <c r="D314" s="15" t="s">
        <v>129</v>
      </c>
      <c r="E314" s="15" t="s">
        <v>129</v>
      </c>
      <c r="F314" s="30">
        <v>240</v>
      </c>
      <c r="G314" s="10">
        <v>10</v>
      </c>
      <c r="H314" s="10">
        <v>10</v>
      </c>
      <c r="I314" s="10">
        <v>10</v>
      </c>
    </row>
    <row r="315" spans="1:9" ht="37.5">
      <c r="A315" s="47" t="s">
        <v>304</v>
      </c>
      <c r="B315" s="30" t="s">
        <v>319</v>
      </c>
      <c r="C315" s="30"/>
      <c r="D315" s="15"/>
      <c r="E315" s="15"/>
      <c r="F315" s="30"/>
      <c r="G315" s="10">
        <f aca="true" t="shared" si="18" ref="G315:I316">G316</f>
        <v>80</v>
      </c>
      <c r="H315" s="10">
        <f t="shared" si="18"/>
        <v>80</v>
      </c>
      <c r="I315" s="10">
        <f t="shared" si="18"/>
        <v>80</v>
      </c>
    </row>
    <row r="316" spans="1:9" ht="37.5">
      <c r="A316" s="47" t="s">
        <v>305</v>
      </c>
      <c r="B316" s="30" t="s">
        <v>318</v>
      </c>
      <c r="C316" s="30"/>
      <c r="D316" s="15"/>
      <c r="E316" s="15"/>
      <c r="F316" s="30"/>
      <c r="G316" s="10">
        <f t="shared" si="18"/>
        <v>80</v>
      </c>
      <c r="H316" s="10">
        <f t="shared" si="18"/>
        <v>80</v>
      </c>
      <c r="I316" s="10">
        <f t="shared" si="18"/>
        <v>80</v>
      </c>
    </row>
    <row r="317" spans="1:9" ht="37.5">
      <c r="A317" s="47" t="s">
        <v>92</v>
      </c>
      <c r="B317" s="30" t="s">
        <v>318</v>
      </c>
      <c r="C317" s="30">
        <v>546</v>
      </c>
      <c r="D317" s="15" t="s">
        <v>120</v>
      </c>
      <c r="E317" s="15" t="s">
        <v>157</v>
      </c>
      <c r="F317" s="30">
        <v>240</v>
      </c>
      <c r="G317" s="10">
        <v>80</v>
      </c>
      <c r="H317" s="10">
        <v>80</v>
      </c>
      <c r="I317" s="10">
        <v>80</v>
      </c>
    </row>
    <row r="318" spans="1:9" ht="40.5" customHeight="1">
      <c r="A318" s="47" t="s">
        <v>529</v>
      </c>
      <c r="B318" s="40" t="s">
        <v>581</v>
      </c>
      <c r="C318" s="30"/>
      <c r="D318" s="15"/>
      <c r="E318" s="15"/>
      <c r="F318" s="30"/>
      <c r="G318" s="10">
        <f>G319+G321</f>
        <v>1550</v>
      </c>
      <c r="H318" s="10">
        <f>H319+H321</f>
        <v>350</v>
      </c>
      <c r="I318" s="10">
        <f>I319+I321</f>
        <v>550</v>
      </c>
    </row>
    <row r="319" spans="1:9" ht="18.75">
      <c r="A319" s="47" t="s">
        <v>528</v>
      </c>
      <c r="B319" s="40" t="s">
        <v>582</v>
      </c>
      <c r="C319" s="30"/>
      <c r="D319" s="15"/>
      <c r="E319" s="15"/>
      <c r="F319" s="30"/>
      <c r="G319" s="10">
        <f>G320</f>
        <v>1500</v>
      </c>
      <c r="H319" s="10">
        <f>H320</f>
        <v>300</v>
      </c>
      <c r="I319" s="10">
        <f>I320</f>
        <v>500</v>
      </c>
    </row>
    <row r="320" spans="1:9" ht="37.5">
      <c r="A320" s="47" t="s">
        <v>92</v>
      </c>
      <c r="B320" s="40" t="s">
        <v>582</v>
      </c>
      <c r="C320" s="30">
        <v>546</v>
      </c>
      <c r="D320" s="15" t="s">
        <v>121</v>
      </c>
      <c r="E320" s="15" t="s">
        <v>170</v>
      </c>
      <c r="F320" s="30">
        <v>240</v>
      </c>
      <c r="G320" s="10">
        <v>1500</v>
      </c>
      <c r="H320" s="10">
        <v>300</v>
      </c>
      <c r="I320" s="10">
        <v>500</v>
      </c>
    </row>
    <row r="321" spans="1:9" ht="18.75">
      <c r="A321" s="47" t="s">
        <v>563</v>
      </c>
      <c r="B321" s="40" t="s">
        <v>583</v>
      </c>
      <c r="C321" s="30"/>
      <c r="D321" s="15"/>
      <c r="E321" s="15"/>
      <c r="F321" s="30"/>
      <c r="G321" s="10">
        <f>G322</f>
        <v>50</v>
      </c>
      <c r="H321" s="10">
        <f>H322</f>
        <v>50</v>
      </c>
      <c r="I321" s="10">
        <f>I322</f>
        <v>50</v>
      </c>
    </row>
    <row r="322" spans="1:9" ht="37.5">
      <c r="A322" s="47" t="s">
        <v>92</v>
      </c>
      <c r="B322" s="40" t="s">
        <v>583</v>
      </c>
      <c r="C322" s="30">
        <v>546</v>
      </c>
      <c r="D322" s="15" t="s">
        <v>121</v>
      </c>
      <c r="E322" s="15" t="s">
        <v>170</v>
      </c>
      <c r="F322" s="30">
        <v>240</v>
      </c>
      <c r="G322" s="10">
        <v>50</v>
      </c>
      <c r="H322" s="10">
        <v>50</v>
      </c>
      <c r="I322" s="10">
        <v>50</v>
      </c>
    </row>
    <row r="323" spans="1:9" ht="56.25">
      <c r="A323" s="47" t="s">
        <v>622</v>
      </c>
      <c r="B323" s="40" t="s">
        <v>347</v>
      </c>
      <c r="C323" s="30"/>
      <c r="D323" s="15"/>
      <c r="E323" s="15"/>
      <c r="F323" s="30"/>
      <c r="G323" s="10">
        <f>G324</f>
        <v>793.9</v>
      </c>
      <c r="H323" s="10">
        <f>H324</f>
        <v>793.9</v>
      </c>
      <c r="I323" s="10">
        <f>I324</f>
        <v>793.9</v>
      </c>
    </row>
    <row r="324" spans="1:9" ht="57.75" customHeight="1">
      <c r="A324" s="47" t="s">
        <v>348</v>
      </c>
      <c r="B324" s="40" t="s">
        <v>525</v>
      </c>
      <c r="C324" s="30"/>
      <c r="D324" s="15"/>
      <c r="E324" s="15"/>
      <c r="F324" s="30"/>
      <c r="G324" s="10">
        <f>G327+G325</f>
        <v>793.9</v>
      </c>
      <c r="H324" s="10">
        <f>H327+H325</f>
        <v>793.9</v>
      </c>
      <c r="I324" s="10">
        <f>I327+I325</f>
        <v>793.9</v>
      </c>
    </row>
    <row r="325" spans="1:9" ht="56.25" hidden="1">
      <c r="A325" s="47" t="s">
        <v>429</v>
      </c>
      <c r="B325" s="40" t="s">
        <v>526</v>
      </c>
      <c r="C325" s="30"/>
      <c r="D325" s="15"/>
      <c r="E325" s="15"/>
      <c r="F325" s="30"/>
      <c r="G325" s="10">
        <f>G326</f>
        <v>0</v>
      </c>
      <c r="H325" s="10">
        <f>H326</f>
        <v>0</v>
      </c>
      <c r="I325" s="10">
        <f>I326</f>
        <v>0</v>
      </c>
    </row>
    <row r="326" spans="1:9" ht="56.25" hidden="1">
      <c r="A326" s="47" t="s">
        <v>428</v>
      </c>
      <c r="B326" s="40" t="s">
        <v>526</v>
      </c>
      <c r="C326" s="30">
        <v>546</v>
      </c>
      <c r="D326" s="15" t="s">
        <v>121</v>
      </c>
      <c r="E326" s="15" t="s">
        <v>170</v>
      </c>
      <c r="F326" s="30">
        <v>810</v>
      </c>
      <c r="G326" s="10"/>
      <c r="H326" s="10">
        <v>0</v>
      </c>
      <c r="I326" s="10">
        <v>0</v>
      </c>
    </row>
    <row r="327" spans="1:9" ht="37.5">
      <c r="A327" s="47" t="s">
        <v>647</v>
      </c>
      <c r="B327" s="40" t="s">
        <v>527</v>
      </c>
      <c r="C327" s="30"/>
      <c r="D327" s="15"/>
      <c r="E327" s="15"/>
      <c r="F327" s="30"/>
      <c r="G327" s="10">
        <f>G328</f>
        <v>793.9</v>
      </c>
      <c r="H327" s="10">
        <f>H328</f>
        <v>793.9</v>
      </c>
      <c r="I327" s="10">
        <f>I328</f>
        <v>793.9</v>
      </c>
    </row>
    <row r="328" spans="1:9" ht="56.25">
      <c r="A328" s="47" t="s">
        <v>428</v>
      </c>
      <c r="B328" s="40" t="s">
        <v>527</v>
      </c>
      <c r="C328" s="30">
        <v>546</v>
      </c>
      <c r="D328" s="15" t="s">
        <v>121</v>
      </c>
      <c r="E328" s="15" t="s">
        <v>170</v>
      </c>
      <c r="F328" s="30">
        <v>810</v>
      </c>
      <c r="G328" s="10">
        <v>793.9</v>
      </c>
      <c r="H328" s="10">
        <v>793.9</v>
      </c>
      <c r="I328" s="10">
        <v>793.9</v>
      </c>
    </row>
    <row r="329" spans="1:9" ht="37.5">
      <c r="A329" s="26" t="s">
        <v>621</v>
      </c>
      <c r="B329" s="30" t="s">
        <v>606</v>
      </c>
      <c r="C329" s="30"/>
      <c r="D329" s="15"/>
      <c r="E329" s="15"/>
      <c r="F329" s="30"/>
      <c r="G329" s="10">
        <f>G330</f>
        <v>3201.4</v>
      </c>
      <c r="H329" s="10">
        <f aca="true" t="shared" si="19" ref="H329:I331">H330</f>
        <v>0</v>
      </c>
      <c r="I329" s="10">
        <f t="shared" si="19"/>
        <v>0</v>
      </c>
    </row>
    <row r="330" spans="1:9" ht="37.5">
      <c r="A330" s="8" t="s">
        <v>607</v>
      </c>
      <c r="B330" s="30" t="s">
        <v>608</v>
      </c>
      <c r="C330" s="30"/>
      <c r="D330" s="15"/>
      <c r="E330" s="15"/>
      <c r="F330" s="30"/>
      <c r="G330" s="10">
        <f>G331</f>
        <v>3201.4</v>
      </c>
      <c r="H330" s="10">
        <f t="shared" si="19"/>
        <v>0</v>
      </c>
      <c r="I330" s="10">
        <f t="shared" si="19"/>
        <v>0</v>
      </c>
    </row>
    <row r="331" spans="1:9" ht="56.25">
      <c r="A331" s="8" t="s">
        <v>609</v>
      </c>
      <c r="B331" s="40" t="s">
        <v>610</v>
      </c>
      <c r="C331" s="30"/>
      <c r="D331" s="15"/>
      <c r="E331" s="15"/>
      <c r="F331" s="30"/>
      <c r="G331" s="10">
        <f>G332</f>
        <v>3201.4</v>
      </c>
      <c r="H331" s="10">
        <f t="shared" si="19"/>
        <v>0</v>
      </c>
      <c r="I331" s="10">
        <f t="shared" si="19"/>
        <v>0</v>
      </c>
    </row>
    <row r="332" spans="1:9" ht="37.5">
      <c r="A332" s="47" t="s">
        <v>92</v>
      </c>
      <c r="B332" s="61" t="s">
        <v>610</v>
      </c>
      <c r="C332" s="30">
        <v>546</v>
      </c>
      <c r="D332" s="15" t="s">
        <v>121</v>
      </c>
      <c r="E332" s="15" t="s">
        <v>133</v>
      </c>
      <c r="F332" s="30">
        <v>240</v>
      </c>
      <c r="G332" s="10">
        <v>3201.4</v>
      </c>
      <c r="H332" s="10">
        <v>0</v>
      </c>
      <c r="I332" s="10">
        <v>0</v>
      </c>
    </row>
    <row r="333" spans="1:9" ht="56.25">
      <c r="A333" s="48" t="s">
        <v>628</v>
      </c>
      <c r="B333" s="113" t="s">
        <v>102</v>
      </c>
      <c r="C333" s="113"/>
      <c r="D333" s="12"/>
      <c r="E333" s="12"/>
      <c r="F333" s="12"/>
      <c r="G333" s="13">
        <f>G334</f>
        <v>2371.4</v>
      </c>
      <c r="H333" s="13">
        <f>H334</f>
        <v>0</v>
      </c>
      <c r="I333" s="13">
        <f>I334</f>
        <v>0</v>
      </c>
    </row>
    <row r="334" spans="1:9" ht="56.25">
      <c r="A334" s="47" t="s">
        <v>561</v>
      </c>
      <c r="B334" s="30" t="s">
        <v>103</v>
      </c>
      <c r="C334" s="30"/>
      <c r="D334" s="15"/>
      <c r="E334" s="28"/>
      <c r="F334" s="15"/>
      <c r="G334" s="10">
        <f aca="true" t="shared" si="20" ref="G334:I335">G335</f>
        <v>2371.4</v>
      </c>
      <c r="H334" s="10">
        <f t="shared" si="20"/>
        <v>0</v>
      </c>
      <c r="I334" s="10">
        <f t="shared" si="20"/>
        <v>0</v>
      </c>
    </row>
    <row r="335" spans="1:9" ht="44.25" customHeight="1">
      <c r="A335" s="47" t="s">
        <v>454</v>
      </c>
      <c r="B335" s="30" t="s">
        <v>512</v>
      </c>
      <c r="C335" s="30"/>
      <c r="D335" s="15"/>
      <c r="E335" s="28"/>
      <c r="F335" s="15"/>
      <c r="G335" s="10">
        <f t="shared" si="20"/>
        <v>2371.4</v>
      </c>
      <c r="H335" s="10">
        <f t="shared" si="20"/>
        <v>0</v>
      </c>
      <c r="I335" s="10">
        <f t="shared" si="20"/>
        <v>0</v>
      </c>
    </row>
    <row r="336" spans="1:9" ht="37.5">
      <c r="A336" s="47" t="s">
        <v>221</v>
      </c>
      <c r="B336" s="30" t="s">
        <v>512</v>
      </c>
      <c r="C336" s="30">
        <v>546</v>
      </c>
      <c r="D336" s="15" t="s">
        <v>126</v>
      </c>
      <c r="E336" s="28" t="s">
        <v>123</v>
      </c>
      <c r="F336" s="15" t="s">
        <v>220</v>
      </c>
      <c r="G336" s="10">
        <v>2371.4</v>
      </c>
      <c r="H336" s="10">
        <v>0</v>
      </c>
      <c r="I336" s="10">
        <v>0</v>
      </c>
    </row>
    <row r="337" spans="1:9" ht="75.75" customHeight="1">
      <c r="A337" s="48" t="s">
        <v>487</v>
      </c>
      <c r="B337" s="12" t="s">
        <v>113</v>
      </c>
      <c r="C337" s="12"/>
      <c r="D337" s="12"/>
      <c r="E337" s="12"/>
      <c r="F337" s="12"/>
      <c r="G337" s="13">
        <f>G338+G342</f>
        <v>22885.899999999998</v>
      </c>
      <c r="H337" s="13">
        <f>H338+H342</f>
        <v>23334.899999999998</v>
      </c>
      <c r="I337" s="13">
        <f>I338+I342</f>
        <v>24175.9</v>
      </c>
    </row>
    <row r="338" spans="1:9" ht="37.5">
      <c r="A338" s="47" t="s">
        <v>22</v>
      </c>
      <c r="B338" s="15" t="s">
        <v>114</v>
      </c>
      <c r="C338" s="15"/>
      <c r="D338" s="15"/>
      <c r="E338" s="15"/>
      <c r="F338" s="15"/>
      <c r="G338" s="10">
        <f>G339</f>
        <v>7754.8</v>
      </c>
      <c r="H338" s="10">
        <f>H339</f>
        <v>7854.8</v>
      </c>
      <c r="I338" s="10">
        <f>I339</f>
        <v>7977.5</v>
      </c>
    </row>
    <row r="339" spans="1:9" ht="37.5">
      <c r="A339" s="47" t="s">
        <v>350</v>
      </c>
      <c r="B339" s="15" t="s">
        <v>115</v>
      </c>
      <c r="C339" s="15"/>
      <c r="D339" s="15"/>
      <c r="E339" s="15"/>
      <c r="F339" s="15"/>
      <c r="G339" s="10">
        <f>G340+G341</f>
        <v>7754.8</v>
      </c>
      <c r="H339" s="10">
        <f>H340+H341</f>
        <v>7854.8</v>
      </c>
      <c r="I339" s="10">
        <f>I340+I341</f>
        <v>7977.5</v>
      </c>
    </row>
    <row r="340" spans="1:9" ht="37.5">
      <c r="A340" s="47" t="s">
        <v>92</v>
      </c>
      <c r="B340" s="15" t="s">
        <v>115</v>
      </c>
      <c r="C340" s="15" t="s">
        <v>320</v>
      </c>
      <c r="D340" s="15" t="s">
        <v>121</v>
      </c>
      <c r="E340" s="15" t="s">
        <v>125</v>
      </c>
      <c r="F340" s="15" t="s">
        <v>177</v>
      </c>
      <c r="G340" s="10">
        <v>2354.8</v>
      </c>
      <c r="H340" s="10">
        <v>2454.8</v>
      </c>
      <c r="I340" s="10">
        <v>2577.5</v>
      </c>
    </row>
    <row r="341" spans="1:9" ht="18.75">
      <c r="A341" s="47" t="s">
        <v>227</v>
      </c>
      <c r="B341" s="15" t="s">
        <v>115</v>
      </c>
      <c r="C341" s="15" t="s">
        <v>320</v>
      </c>
      <c r="D341" s="15" t="s">
        <v>121</v>
      </c>
      <c r="E341" s="15" t="s">
        <v>125</v>
      </c>
      <c r="F341" s="15" t="s">
        <v>226</v>
      </c>
      <c r="G341" s="10">
        <v>5400</v>
      </c>
      <c r="H341" s="10">
        <v>5400</v>
      </c>
      <c r="I341" s="10">
        <v>5400</v>
      </c>
    </row>
    <row r="342" spans="1:9" ht="37.5">
      <c r="A342" s="57" t="s">
        <v>23</v>
      </c>
      <c r="B342" s="15" t="s">
        <v>116</v>
      </c>
      <c r="C342" s="15"/>
      <c r="D342" s="10"/>
      <c r="E342" s="15"/>
      <c r="F342" s="15"/>
      <c r="G342" s="10">
        <f>G343+G348+G346</f>
        <v>15131.099999999999</v>
      </c>
      <c r="H342" s="10">
        <f>H343+H348+H346</f>
        <v>15480.099999999999</v>
      </c>
      <c r="I342" s="10">
        <f>I343+I348+I346</f>
        <v>16198.4</v>
      </c>
    </row>
    <row r="343" spans="1:9" ht="24" customHeight="1">
      <c r="A343" s="47" t="s">
        <v>218</v>
      </c>
      <c r="B343" s="15" t="s">
        <v>117</v>
      </c>
      <c r="C343" s="15"/>
      <c r="D343" s="15"/>
      <c r="E343" s="15"/>
      <c r="F343" s="15"/>
      <c r="G343" s="10">
        <f>G344+G345</f>
        <v>5228.5</v>
      </c>
      <c r="H343" s="10">
        <f>H344+H345</f>
        <v>5577.5</v>
      </c>
      <c r="I343" s="10">
        <f>I344+I345</f>
        <v>6295.8</v>
      </c>
    </row>
    <row r="344" spans="1:9" ht="37.5">
      <c r="A344" s="47" t="s">
        <v>92</v>
      </c>
      <c r="B344" s="15" t="s">
        <v>117</v>
      </c>
      <c r="C344" s="15" t="s">
        <v>320</v>
      </c>
      <c r="D344" s="15" t="s">
        <v>121</v>
      </c>
      <c r="E344" s="15" t="s">
        <v>125</v>
      </c>
      <c r="F344" s="15" t="s">
        <v>177</v>
      </c>
      <c r="G344" s="10">
        <v>3278.5</v>
      </c>
      <c r="H344" s="10">
        <v>5577.5</v>
      </c>
      <c r="I344" s="10">
        <v>6295.8</v>
      </c>
    </row>
    <row r="345" spans="1:9" ht="18.75">
      <c r="A345" s="47" t="s">
        <v>227</v>
      </c>
      <c r="B345" s="15" t="s">
        <v>117</v>
      </c>
      <c r="C345" s="15" t="s">
        <v>320</v>
      </c>
      <c r="D345" s="15" t="s">
        <v>121</v>
      </c>
      <c r="E345" s="15" t="s">
        <v>125</v>
      </c>
      <c r="F345" s="15" t="s">
        <v>226</v>
      </c>
      <c r="G345" s="10">
        <v>1950</v>
      </c>
      <c r="H345" s="10">
        <v>0</v>
      </c>
      <c r="I345" s="10">
        <v>0</v>
      </c>
    </row>
    <row r="346" spans="1:9" ht="37.5" customHeight="1">
      <c r="A346" s="47" t="s">
        <v>354</v>
      </c>
      <c r="B346" s="15" t="s">
        <v>412</v>
      </c>
      <c r="C346" s="15"/>
      <c r="D346" s="15"/>
      <c r="E346" s="15"/>
      <c r="F346" s="15"/>
      <c r="G346" s="10">
        <f>G347</f>
        <v>8379.9</v>
      </c>
      <c r="H346" s="10">
        <f>H347</f>
        <v>8379.9</v>
      </c>
      <c r="I346" s="10">
        <f>I347</f>
        <v>8379.9</v>
      </c>
    </row>
    <row r="347" spans="1:9" ht="18.75">
      <c r="A347" s="47" t="s">
        <v>227</v>
      </c>
      <c r="B347" s="15" t="s">
        <v>412</v>
      </c>
      <c r="C347" s="15" t="s">
        <v>320</v>
      </c>
      <c r="D347" s="15" t="s">
        <v>121</v>
      </c>
      <c r="E347" s="15" t="s">
        <v>125</v>
      </c>
      <c r="F347" s="15" t="s">
        <v>226</v>
      </c>
      <c r="G347" s="10">
        <v>8379.9</v>
      </c>
      <c r="H347" s="10">
        <v>8379.9</v>
      </c>
      <c r="I347" s="10">
        <v>8379.9</v>
      </c>
    </row>
    <row r="348" spans="1:9" ht="75">
      <c r="A348" s="47" t="s">
        <v>353</v>
      </c>
      <c r="B348" s="15" t="s">
        <v>351</v>
      </c>
      <c r="C348" s="15"/>
      <c r="D348" s="15"/>
      <c r="E348" s="15"/>
      <c r="F348" s="15"/>
      <c r="G348" s="10">
        <f>G349</f>
        <v>1522.7</v>
      </c>
      <c r="H348" s="10">
        <f>H349</f>
        <v>1522.7</v>
      </c>
      <c r="I348" s="10">
        <f>I349</f>
        <v>1522.7</v>
      </c>
    </row>
    <row r="349" spans="1:9" ht="18.75">
      <c r="A349" s="47" t="s">
        <v>227</v>
      </c>
      <c r="B349" s="15" t="s">
        <v>351</v>
      </c>
      <c r="C349" s="15" t="s">
        <v>320</v>
      </c>
      <c r="D349" s="15" t="s">
        <v>121</v>
      </c>
      <c r="E349" s="15" t="s">
        <v>125</v>
      </c>
      <c r="F349" s="15" t="s">
        <v>226</v>
      </c>
      <c r="G349" s="10">
        <v>1522.7</v>
      </c>
      <c r="H349" s="10">
        <v>1522.7</v>
      </c>
      <c r="I349" s="10">
        <v>1522.7</v>
      </c>
    </row>
    <row r="350" spans="1:9" ht="56.25">
      <c r="A350" s="48" t="s">
        <v>500</v>
      </c>
      <c r="B350" s="12" t="s">
        <v>256</v>
      </c>
      <c r="C350" s="12"/>
      <c r="D350" s="12"/>
      <c r="E350" s="12"/>
      <c r="F350" s="12"/>
      <c r="G350" s="13">
        <f>G351+G356+G359+G363</f>
        <v>290</v>
      </c>
      <c r="H350" s="13">
        <f>H351+H356+H359+H363</f>
        <v>290</v>
      </c>
      <c r="I350" s="13">
        <f>I351+I356+I359+I363</f>
        <v>290</v>
      </c>
    </row>
    <row r="351" spans="1:9" ht="37.5">
      <c r="A351" s="47" t="s">
        <v>257</v>
      </c>
      <c r="B351" s="15" t="s">
        <v>502</v>
      </c>
      <c r="C351" s="15"/>
      <c r="D351" s="15"/>
      <c r="E351" s="15"/>
      <c r="F351" s="15"/>
      <c r="G351" s="10">
        <f>G352</f>
        <v>180.1</v>
      </c>
      <c r="H351" s="10">
        <f>H352</f>
        <v>180.1</v>
      </c>
      <c r="I351" s="10">
        <f>I352</f>
        <v>180.1</v>
      </c>
    </row>
    <row r="352" spans="1:9" ht="18.75">
      <c r="A352" s="47" t="s">
        <v>180</v>
      </c>
      <c r="B352" s="15" t="s">
        <v>503</v>
      </c>
      <c r="C352" s="15"/>
      <c r="D352" s="15"/>
      <c r="E352" s="15"/>
      <c r="F352" s="15"/>
      <c r="G352" s="10">
        <f>G353+G354+G355</f>
        <v>180.1</v>
      </c>
      <c r="H352" s="10">
        <f>H353+H354+H355</f>
        <v>180.1</v>
      </c>
      <c r="I352" s="10">
        <f>I353+I354+I355</f>
        <v>180.1</v>
      </c>
    </row>
    <row r="353" spans="1:9" ht="18.75">
      <c r="A353" s="47" t="s">
        <v>191</v>
      </c>
      <c r="B353" s="15" t="s">
        <v>503</v>
      </c>
      <c r="C353" s="15" t="s">
        <v>338</v>
      </c>
      <c r="D353" s="15" t="s">
        <v>129</v>
      </c>
      <c r="E353" s="15" t="s">
        <v>129</v>
      </c>
      <c r="F353" s="15" t="s">
        <v>190</v>
      </c>
      <c r="G353" s="10">
        <v>25.6</v>
      </c>
      <c r="H353" s="10">
        <v>25.6</v>
      </c>
      <c r="I353" s="10">
        <v>25.6</v>
      </c>
    </row>
    <row r="354" spans="1:9" ht="18.75">
      <c r="A354" s="47" t="s">
        <v>191</v>
      </c>
      <c r="B354" s="15" t="s">
        <v>503</v>
      </c>
      <c r="C354" s="15" t="s">
        <v>339</v>
      </c>
      <c r="D354" s="15" t="s">
        <v>129</v>
      </c>
      <c r="E354" s="15" t="s">
        <v>129</v>
      </c>
      <c r="F354" s="15" t="s">
        <v>190</v>
      </c>
      <c r="G354" s="10">
        <v>148</v>
      </c>
      <c r="H354" s="10">
        <v>148</v>
      </c>
      <c r="I354" s="10">
        <v>148</v>
      </c>
    </row>
    <row r="355" spans="1:9" ht="37.5">
      <c r="A355" s="47" t="s">
        <v>92</v>
      </c>
      <c r="B355" s="15" t="s">
        <v>503</v>
      </c>
      <c r="C355" s="15" t="s">
        <v>320</v>
      </c>
      <c r="D355" s="15" t="s">
        <v>129</v>
      </c>
      <c r="E355" s="15" t="s">
        <v>129</v>
      </c>
      <c r="F355" s="15" t="s">
        <v>177</v>
      </c>
      <c r="G355" s="10">
        <v>6.5</v>
      </c>
      <c r="H355" s="10">
        <v>6.5</v>
      </c>
      <c r="I355" s="10">
        <v>6.5</v>
      </c>
    </row>
    <row r="356" spans="1:9" ht="37.5">
      <c r="A356" s="47" t="s">
        <v>501</v>
      </c>
      <c r="B356" s="15" t="s">
        <v>258</v>
      </c>
      <c r="C356" s="15"/>
      <c r="D356" s="15"/>
      <c r="E356" s="15"/>
      <c r="F356" s="15"/>
      <c r="G356" s="10">
        <f aca="true" t="shared" si="21" ref="G356:I357">G357</f>
        <v>3.6</v>
      </c>
      <c r="H356" s="10">
        <f t="shared" si="21"/>
        <v>3.6</v>
      </c>
      <c r="I356" s="10">
        <f t="shared" si="21"/>
        <v>3.6</v>
      </c>
    </row>
    <row r="357" spans="1:9" ht="18.75">
      <c r="A357" s="47" t="s">
        <v>180</v>
      </c>
      <c r="B357" s="15" t="s">
        <v>259</v>
      </c>
      <c r="C357" s="15"/>
      <c r="D357" s="15"/>
      <c r="E357" s="15"/>
      <c r="F357" s="15"/>
      <c r="G357" s="10">
        <f t="shared" si="21"/>
        <v>3.6</v>
      </c>
      <c r="H357" s="10">
        <f t="shared" si="21"/>
        <v>3.6</v>
      </c>
      <c r="I357" s="10">
        <f t="shared" si="21"/>
        <v>3.6</v>
      </c>
    </row>
    <row r="358" spans="1:9" ht="18.75">
      <c r="A358" s="47" t="s">
        <v>191</v>
      </c>
      <c r="B358" s="15" t="s">
        <v>259</v>
      </c>
      <c r="C358" s="15" t="s">
        <v>339</v>
      </c>
      <c r="D358" s="15" t="s">
        <v>129</v>
      </c>
      <c r="E358" s="15" t="s">
        <v>129</v>
      </c>
      <c r="F358" s="15" t="s">
        <v>190</v>
      </c>
      <c r="G358" s="10">
        <v>3.6</v>
      </c>
      <c r="H358" s="10">
        <v>3.6</v>
      </c>
      <c r="I358" s="10">
        <v>3.6</v>
      </c>
    </row>
    <row r="359" spans="1:9" ht="57" customHeight="1">
      <c r="A359" s="47" t="s">
        <v>31</v>
      </c>
      <c r="B359" s="15" t="s">
        <v>260</v>
      </c>
      <c r="C359" s="15"/>
      <c r="D359" s="15"/>
      <c r="E359" s="15"/>
      <c r="F359" s="15"/>
      <c r="G359" s="10">
        <f>G360</f>
        <v>56.9</v>
      </c>
      <c r="H359" s="10">
        <f>H360</f>
        <v>56.9</v>
      </c>
      <c r="I359" s="10">
        <f>I360</f>
        <v>56.9</v>
      </c>
    </row>
    <row r="360" spans="1:9" ht="18.75">
      <c r="A360" s="47" t="s">
        <v>180</v>
      </c>
      <c r="B360" s="15" t="s">
        <v>261</v>
      </c>
      <c r="C360" s="15"/>
      <c r="D360" s="15"/>
      <c r="E360" s="15"/>
      <c r="F360" s="15"/>
      <c r="G360" s="10">
        <f>G361+G362</f>
        <v>56.9</v>
      </c>
      <c r="H360" s="10">
        <f>H361+H362</f>
        <v>56.9</v>
      </c>
      <c r="I360" s="10">
        <f>I361+I362</f>
        <v>56.9</v>
      </c>
    </row>
    <row r="361" spans="1:9" ht="18.75">
      <c r="A361" s="47" t="s">
        <v>191</v>
      </c>
      <c r="B361" s="15" t="s">
        <v>261</v>
      </c>
      <c r="C361" s="15" t="s">
        <v>338</v>
      </c>
      <c r="D361" s="15" t="s">
        <v>129</v>
      </c>
      <c r="E361" s="15" t="s">
        <v>129</v>
      </c>
      <c r="F361" s="15" t="s">
        <v>190</v>
      </c>
      <c r="G361" s="10">
        <v>41.9</v>
      </c>
      <c r="H361" s="10">
        <v>41.9</v>
      </c>
      <c r="I361" s="10">
        <v>41.9</v>
      </c>
    </row>
    <row r="362" spans="1:9" ht="18.75">
      <c r="A362" s="47" t="s">
        <v>191</v>
      </c>
      <c r="B362" s="15" t="s">
        <v>261</v>
      </c>
      <c r="C362" s="15" t="s">
        <v>339</v>
      </c>
      <c r="D362" s="15" t="s">
        <v>129</v>
      </c>
      <c r="E362" s="15" t="s">
        <v>129</v>
      </c>
      <c r="F362" s="15" t="s">
        <v>190</v>
      </c>
      <c r="G362" s="10">
        <v>15</v>
      </c>
      <c r="H362" s="10">
        <v>15</v>
      </c>
      <c r="I362" s="10">
        <v>15</v>
      </c>
    </row>
    <row r="363" spans="1:9" ht="58.5" customHeight="1">
      <c r="A363" s="47" t="s">
        <v>264</v>
      </c>
      <c r="B363" s="15" t="s">
        <v>262</v>
      </c>
      <c r="C363" s="15"/>
      <c r="D363" s="15"/>
      <c r="E363" s="15"/>
      <c r="F363" s="15"/>
      <c r="G363" s="10">
        <f>G364</f>
        <v>49.4</v>
      </c>
      <c r="H363" s="10">
        <f>H364</f>
        <v>49.4</v>
      </c>
      <c r="I363" s="10">
        <f>I364</f>
        <v>49.4</v>
      </c>
    </row>
    <row r="364" spans="1:9" ht="18.75">
      <c r="A364" s="47" t="s">
        <v>180</v>
      </c>
      <c r="B364" s="15" t="s">
        <v>263</v>
      </c>
      <c r="C364" s="15"/>
      <c r="D364" s="15"/>
      <c r="E364" s="15"/>
      <c r="F364" s="15"/>
      <c r="G364" s="10">
        <f>G365+G366</f>
        <v>49.4</v>
      </c>
      <c r="H364" s="10">
        <f>H365+H366</f>
        <v>49.4</v>
      </c>
      <c r="I364" s="10">
        <f>I365+I366</f>
        <v>49.4</v>
      </c>
    </row>
    <row r="365" spans="1:9" ht="18.75">
      <c r="A365" s="47" t="s">
        <v>191</v>
      </c>
      <c r="B365" s="15" t="s">
        <v>263</v>
      </c>
      <c r="C365" s="15" t="s">
        <v>338</v>
      </c>
      <c r="D365" s="15" t="s">
        <v>129</v>
      </c>
      <c r="E365" s="15" t="s">
        <v>129</v>
      </c>
      <c r="F365" s="15" t="s">
        <v>190</v>
      </c>
      <c r="G365" s="10">
        <v>14.4</v>
      </c>
      <c r="H365" s="10">
        <v>14.4</v>
      </c>
      <c r="I365" s="10">
        <v>14.4</v>
      </c>
    </row>
    <row r="366" spans="1:9" ht="18.75">
      <c r="A366" s="47" t="s">
        <v>191</v>
      </c>
      <c r="B366" s="15" t="s">
        <v>263</v>
      </c>
      <c r="C366" s="15" t="s">
        <v>339</v>
      </c>
      <c r="D366" s="15" t="s">
        <v>129</v>
      </c>
      <c r="E366" s="15" t="s">
        <v>129</v>
      </c>
      <c r="F366" s="15" t="s">
        <v>190</v>
      </c>
      <c r="G366" s="10">
        <v>35</v>
      </c>
      <c r="H366" s="10">
        <v>35</v>
      </c>
      <c r="I366" s="10">
        <v>35</v>
      </c>
    </row>
    <row r="367" spans="1:9" ht="56.25">
      <c r="A367" s="48" t="s">
        <v>488</v>
      </c>
      <c r="B367" s="113" t="s">
        <v>279</v>
      </c>
      <c r="C367" s="113"/>
      <c r="D367" s="12"/>
      <c r="E367" s="12"/>
      <c r="F367" s="12"/>
      <c r="G367" s="13">
        <f>G368+G373+G378+G382+G388</f>
        <v>63864.7</v>
      </c>
      <c r="H367" s="13">
        <f>H368+H373+H378+H382+H388</f>
        <v>64435.90000000001</v>
      </c>
      <c r="I367" s="13">
        <f>I368+I373+I378+I382+I388</f>
        <v>65148.3</v>
      </c>
    </row>
    <row r="368" spans="1:9" ht="37.5" customHeight="1">
      <c r="A368" s="47" t="s">
        <v>282</v>
      </c>
      <c r="B368" s="30" t="s">
        <v>489</v>
      </c>
      <c r="C368" s="30"/>
      <c r="D368" s="15"/>
      <c r="E368" s="15"/>
      <c r="F368" s="15"/>
      <c r="G368" s="10">
        <f>G369+G371</f>
        <v>15216.8</v>
      </c>
      <c r="H368" s="10">
        <f>H369+H371</f>
        <v>15464.300000000001</v>
      </c>
      <c r="I368" s="10">
        <f>I369+I371</f>
        <v>13884.3</v>
      </c>
    </row>
    <row r="369" spans="1:9" ht="37.5">
      <c r="A369" s="59" t="s">
        <v>491</v>
      </c>
      <c r="B369" s="30" t="s">
        <v>490</v>
      </c>
      <c r="C369" s="30"/>
      <c r="D369" s="15"/>
      <c r="E369" s="15"/>
      <c r="F369" s="15"/>
      <c r="G369" s="10">
        <f>G370</f>
        <v>11531.4</v>
      </c>
      <c r="H369" s="10">
        <f>H370</f>
        <v>12011.2</v>
      </c>
      <c r="I369" s="10">
        <f>I370</f>
        <v>10215.4</v>
      </c>
    </row>
    <row r="370" spans="1:9" ht="18.75">
      <c r="A370" s="47" t="s">
        <v>194</v>
      </c>
      <c r="B370" s="30" t="s">
        <v>490</v>
      </c>
      <c r="C370" s="15" t="s">
        <v>154</v>
      </c>
      <c r="D370" s="15" t="s">
        <v>145</v>
      </c>
      <c r="E370" s="15" t="s">
        <v>120</v>
      </c>
      <c r="F370" s="15" t="s">
        <v>201</v>
      </c>
      <c r="G370" s="9">
        <v>11531.4</v>
      </c>
      <c r="H370" s="10">
        <v>12011.2</v>
      </c>
      <c r="I370" s="10">
        <v>10215.4</v>
      </c>
    </row>
    <row r="371" spans="1:9" ht="151.5" customHeight="1">
      <c r="A371" s="47" t="s">
        <v>406</v>
      </c>
      <c r="B371" s="30" t="s">
        <v>492</v>
      </c>
      <c r="C371" s="30"/>
      <c r="D371" s="15"/>
      <c r="E371" s="15"/>
      <c r="F371" s="15"/>
      <c r="G371" s="10">
        <f>G372</f>
        <v>3685.4</v>
      </c>
      <c r="H371" s="10">
        <f>H372</f>
        <v>3453.1</v>
      </c>
      <c r="I371" s="10">
        <f>I372</f>
        <v>3668.9</v>
      </c>
    </row>
    <row r="372" spans="1:9" ht="24" customHeight="1">
      <c r="A372" s="47" t="s">
        <v>194</v>
      </c>
      <c r="B372" s="30" t="s">
        <v>492</v>
      </c>
      <c r="C372" s="15" t="s">
        <v>154</v>
      </c>
      <c r="D372" s="15" t="s">
        <v>145</v>
      </c>
      <c r="E372" s="15" t="s">
        <v>120</v>
      </c>
      <c r="F372" s="15" t="s">
        <v>201</v>
      </c>
      <c r="G372" s="9">
        <v>3685.4</v>
      </c>
      <c r="H372" s="10">
        <v>3453.1</v>
      </c>
      <c r="I372" s="10">
        <v>3668.9</v>
      </c>
    </row>
    <row r="373" spans="1:9" ht="37.5">
      <c r="A373" s="47" t="s">
        <v>284</v>
      </c>
      <c r="B373" s="30" t="s">
        <v>283</v>
      </c>
      <c r="C373" s="30"/>
      <c r="D373" s="15"/>
      <c r="E373" s="15"/>
      <c r="F373" s="15"/>
      <c r="G373" s="10">
        <f>G374+G376</f>
        <v>24666.9</v>
      </c>
      <c r="H373" s="10">
        <f>H374+H376</f>
        <v>24990.600000000002</v>
      </c>
      <c r="I373" s="10">
        <f>I374+I376</f>
        <v>27283</v>
      </c>
    </row>
    <row r="374" spans="1:9" ht="38.25" customHeight="1">
      <c r="A374" s="47" t="s">
        <v>494</v>
      </c>
      <c r="B374" s="30" t="s">
        <v>493</v>
      </c>
      <c r="C374" s="30"/>
      <c r="D374" s="15"/>
      <c r="E374" s="15"/>
      <c r="F374" s="15"/>
      <c r="G374" s="10">
        <f>G375</f>
        <v>17154.2</v>
      </c>
      <c r="H374" s="10">
        <f>H375</f>
        <v>17477.9</v>
      </c>
      <c r="I374" s="10">
        <f>I375</f>
        <v>19770.3</v>
      </c>
    </row>
    <row r="375" spans="1:9" ht="18.75">
      <c r="A375" s="47" t="s">
        <v>203</v>
      </c>
      <c r="B375" s="30" t="s">
        <v>493</v>
      </c>
      <c r="C375" s="15" t="s">
        <v>154</v>
      </c>
      <c r="D375" s="15" t="s">
        <v>145</v>
      </c>
      <c r="E375" s="15" t="s">
        <v>124</v>
      </c>
      <c r="F375" s="15" t="s">
        <v>201</v>
      </c>
      <c r="G375" s="10">
        <v>17154.2</v>
      </c>
      <c r="H375" s="10">
        <v>17477.9</v>
      </c>
      <c r="I375" s="10">
        <v>19770.3</v>
      </c>
    </row>
    <row r="376" spans="1:9" ht="60.75" customHeight="1">
      <c r="A376" s="59" t="s">
        <v>568</v>
      </c>
      <c r="B376" s="30" t="s">
        <v>569</v>
      </c>
      <c r="C376" s="15"/>
      <c r="D376" s="15"/>
      <c r="E376" s="15"/>
      <c r="F376" s="15"/>
      <c r="G376" s="10">
        <f>G377</f>
        <v>7512.7</v>
      </c>
      <c r="H376" s="10">
        <f>H377</f>
        <v>7512.7</v>
      </c>
      <c r="I376" s="10">
        <f>I377</f>
        <v>7512.7</v>
      </c>
    </row>
    <row r="377" spans="1:9" ht="18.75">
      <c r="A377" s="47" t="s">
        <v>203</v>
      </c>
      <c r="B377" s="30" t="s">
        <v>569</v>
      </c>
      <c r="C377" s="15" t="s">
        <v>154</v>
      </c>
      <c r="D377" s="15" t="s">
        <v>145</v>
      </c>
      <c r="E377" s="15" t="s">
        <v>124</v>
      </c>
      <c r="F377" s="15" t="s">
        <v>201</v>
      </c>
      <c r="G377" s="10">
        <v>7512.7</v>
      </c>
      <c r="H377" s="10">
        <v>7512.7</v>
      </c>
      <c r="I377" s="10">
        <v>7512.7</v>
      </c>
    </row>
    <row r="378" spans="1:9" ht="75">
      <c r="A378" s="47" t="s">
        <v>496</v>
      </c>
      <c r="B378" s="30" t="s">
        <v>281</v>
      </c>
      <c r="C378" s="30"/>
      <c r="D378" s="15"/>
      <c r="E378" s="15"/>
      <c r="F378" s="15"/>
      <c r="G378" s="10">
        <f>G379</f>
        <v>219.9</v>
      </c>
      <c r="H378" s="10">
        <f>H379</f>
        <v>219.9</v>
      </c>
      <c r="I378" s="10">
        <f>I379</f>
        <v>219.9</v>
      </c>
    </row>
    <row r="379" spans="1:9" ht="37.5">
      <c r="A379" s="47" t="s">
        <v>26</v>
      </c>
      <c r="B379" s="30" t="s">
        <v>495</v>
      </c>
      <c r="C379" s="30"/>
      <c r="D379" s="15"/>
      <c r="E379" s="15"/>
      <c r="F379" s="15"/>
      <c r="G379" s="10">
        <f>G380+G381</f>
        <v>219.9</v>
      </c>
      <c r="H379" s="10">
        <f>H380+H381</f>
        <v>219.9</v>
      </c>
      <c r="I379" s="10">
        <f>I380+I381</f>
        <v>219.9</v>
      </c>
    </row>
    <row r="380" spans="1:9" ht="37.5">
      <c r="A380" s="47" t="s">
        <v>173</v>
      </c>
      <c r="B380" s="30" t="s">
        <v>495</v>
      </c>
      <c r="C380" s="15" t="s">
        <v>154</v>
      </c>
      <c r="D380" s="15" t="s">
        <v>120</v>
      </c>
      <c r="E380" s="15" t="s">
        <v>136</v>
      </c>
      <c r="F380" s="15" t="s">
        <v>174</v>
      </c>
      <c r="G380" s="10">
        <v>154</v>
      </c>
      <c r="H380" s="10">
        <v>154</v>
      </c>
      <c r="I380" s="10">
        <v>154</v>
      </c>
    </row>
    <row r="381" spans="1:9" ht="37.5">
      <c r="A381" s="47" t="s">
        <v>92</v>
      </c>
      <c r="B381" s="30" t="s">
        <v>495</v>
      </c>
      <c r="C381" s="15" t="s">
        <v>154</v>
      </c>
      <c r="D381" s="15" t="s">
        <v>120</v>
      </c>
      <c r="E381" s="15" t="s">
        <v>136</v>
      </c>
      <c r="F381" s="15" t="s">
        <v>177</v>
      </c>
      <c r="G381" s="10">
        <v>65.9</v>
      </c>
      <c r="H381" s="10">
        <v>65.9</v>
      </c>
      <c r="I381" s="10">
        <v>65.9</v>
      </c>
    </row>
    <row r="382" spans="1:9" ht="56.25">
      <c r="A382" s="47" t="s">
        <v>420</v>
      </c>
      <c r="B382" s="30" t="s">
        <v>67</v>
      </c>
      <c r="C382" s="30"/>
      <c r="D382" s="15"/>
      <c r="E382" s="15"/>
      <c r="F382" s="15"/>
      <c r="G382" s="10">
        <f>G383+G386</f>
        <v>7926.3</v>
      </c>
      <c r="H382" s="10">
        <f>H383+H386</f>
        <v>7926.3</v>
      </c>
      <c r="I382" s="10">
        <f>I383+I386</f>
        <v>7926.3</v>
      </c>
    </row>
    <row r="383" spans="1:9" ht="39.75" customHeight="1">
      <c r="A383" s="47" t="s">
        <v>189</v>
      </c>
      <c r="B383" s="30" t="s">
        <v>497</v>
      </c>
      <c r="C383" s="30"/>
      <c r="D383" s="15"/>
      <c r="E383" s="15"/>
      <c r="F383" s="15"/>
      <c r="G383" s="10">
        <f>G384+G385</f>
        <v>6449.1</v>
      </c>
      <c r="H383" s="10">
        <f>H384+H385</f>
        <v>6449.1</v>
      </c>
      <c r="I383" s="10">
        <f>I384+I385</f>
        <v>6449.1</v>
      </c>
    </row>
    <row r="384" spans="1:9" ht="37.5">
      <c r="A384" s="47" t="s">
        <v>173</v>
      </c>
      <c r="B384" s="30" t="s">
        <v>497</v>
      </c>
      <c r="C384" s="15" t="s">
        <v>154</v>
      </c>
      <c r="D384" s="15" t="s">
        <v>120</v>
      </c>
      <c r="E384" s="15" t="s">
        <v>136</v>
      </c>
      <c r="F384" s="15" t="s">
        <v>174</v>
      </c>
      <c r="G384" s="9">
        <v>5415.5</v>
      </c>
      <c r="H384" s="9">
        <v>5415.5</v>
      </c>
      <c r="I384" s="9">
        <v>5415.5</v>
      </c>
    </row>
    <row r="385" spans="1:9" ht="37.5">
      <c r="A385" s="47" t="s">
        <v>92</v>
      </c>
      <c r="B385" s="30" t="s">
        <v>497</v>
      </c>
      <c r="C385" s="15" t="s">
        <v>154</v>
      </c>
      <c r="D385" s="15" t="s">
        <v>120</v>
      </c>
      <c r="E385" s="15" t="s">
        <v>136</v>
      </c>
      <c r="F385" s="15" t="s">
        <v>177</v>
      </c>
      <c r="G385" s="9">
        <v>1033.6</v>
      </c>
      <c r="H385" s="9">
        <v>1033.6</v>
      </c>
      <c r="I385" s="9">
        <v>1033.6</v>
      </c>
    </row>
    <row r="386" spans="1:9" ht="56.25">
      <c r="A386" s="59" t="s">
        <v>460</v>
      </c>
      <c r="B386" s="30" t="s">
        <v>585</v>
      </c>
      <c r="C386" s="15"/>
      <c r="D386" s="15"/>
      <c r="E386" s="15"/>
      <c r="F386" s="15"/>
      <c r="G386" s="9">
        <f>G387</f>
        <v>1477.2</v>
      </c>
      <c r="H386" s="9">
        <f>H387</f>
        <v>1477.2</v>
      </c>
      <c r="I386" s="9">
        <f>I387</f>
        <v>1477.2</v>
      </c>
    </row>
    <row r="387" spans="1:9" ht="37.5">
      <c r="A387" s="47" t="s">
        <v>173</v>
      </c>
      <c r="B387" s="30" t="s">
        <v>585</v>
      </c>
      <c r="C387" s="15" t="s">
        <v>154</v>
      </c>
      <c r="D387" s="15" t="s">
        <v>120</v>
      </c>
      <c r="E387" s="15" t="s">
        <v>136</v>
      </c>
      <c r="F387" s="15" t="s">
        <v>174</v>
      </c>
      <c r="G387" s="9">
        <v>1477.2</v>
      </c>
      <c r="H387" s="10">
        <v>1477.2</v>
      </c>
      <c r="I387" s="10">
        <v>1477.2</v>
      </c>
    </row>
    <row r="388" spans="1:9" ht="56.25" customHeight="1">
      <c r="A388" s="47" t="s">
        <v>584</v>
      </c>
      <c r="B388" s="30" t="s">
        <v>280</v>
      </c>
      <c r="C388" s="15"/>
      <c r="D388" s="15"/>
      <c r="E388" s="15"/>
      <c r="F388" s="15"/>
      <c r="G388" s="10">
        <f>G389+G393+G396</f>
        <v>15834.8</v>
      </c>
      <c r="H388" s="10">
        <f>H389+H393+H396</f>
        <v>15834.8</v>
      </c>
      <c r="I388" s="10">
        <f>I389+I393+I396</f>
        <v>15834.8</v>
      </c>
    </row>
    <row r="389" spans="1:9" ht="18.75">
      <c r="A389" s="56" t="s">
        <v>349</v>
      </c>
      <c r="B389" s="30" t="s">
        <v>498</v>
      </c>
      <c r="C389" s="15"/>
      <c r="D389" s="15"/>
      <c r="E389" s="15"/>
      <c r="F389" s="15"/>
      <c r="G389" s="10">
        <f>G390+G391+G392</f>
        <v>11672.6</v>
      </c>
      <c r="H389" s="10">
        <f>H390+H391+H392</f>
        <v>11672.6</v>
      </c>
      <c r="I389" s="10">
        <f>I390+I391+I392</f>
        <v>11672.6</v>
      </c>
    </row>
    <row r="390" spans="1:9" ht="18.75">
      <c r="A390" s="47" t="s">
        <v>179</v>
      </c>
      <c r="B390" s="30" t="s">
        <v>498</v>
      </c>
      <c r="C390" s="15" t="s">
        <v>320</v>
      </c>
      <c r="D390" s="15" t="s">
        <v>120</v>
      </c>
      <c r="E390" s="15" t="s">
        <v>157</v>
      </c>
      <c r="F390" s="15" t="s">
        <v>152</v>
      </c>
      <c r="G390" s="10">
        <v>10945</v>
      </c>
      <c r="H390" s="10">
        <v>10945</v>
      </c>
      <c r="I390" s="10">
        <v>10945</v>
      </c>
    </row>
    <row r="391" spans="1:9" ht="37.5">
      <c r="A391" s="47" t="s">
        <v>92</v>
      </c>
      <c r="B391" s="30" t="s">
        <v>498</v>
      </c>
      <c r="C391" s="15" t="s">
        <v>320</v>
      </c>
      <c r="D391" s="15" t="s">
        <v>120</v>
      </c>
      <c r="E391" s="15" t="s">
        <v>157</v>
      </c>
      <c r="F391" s="15" t="s">
        <v>177</v>
      </c>
      <c r="G391" s="93">
        <v>726.6</v>
      </c>
      <c r="H391" s="93">
        <v>726.6</v>
      </c>
      <c r="I391" s="93">
        <v>726.6</v>
      </c>
    </row>
    <row r="392" spans="1:9" ht="24" customHeight="1">
      <c r="A392" s="47" t="s">
        <v>175</v>
      </c>
      <c r="B392" s="30" t="s">
        <v>498</v>
      </c>
      <c r="C392" s="15" t="s">
        <v>320</v>
      </c>
      <c r="D392" s="15" t="s">
        <v>120</v>
      </c>
      <c r="E392" s="15" t="s">
        <v>157</v>
      </c>
      <c r="F392" s="15" t="s">
        <v>176</v>
      </c>
      <c r="G392" s="10">
        <v>1</v>
      </c>
      <c r="H392" s="10">
        <v>1</v>
      </c>
      <c r="I392" s="10">
        <v>1</v>
      </c>
    </row>
    <row r="393" spans="1:9" ht="42" customHeight="1">
      <c r="A393" s="47" t="s">
        <v>387</v>
      </c>
      <c r="B393" s="30" t="s">
        <v>499</v>
      </c>
      <c r="C393" s="15"/>
      <c r="D393" s="15"/>
      <c r="E393" s="15"/>
      <c r="F393" s="15"/>
      <c r="G393" s="10">
        <f>G394+G395</f>
        <v>2073.7</v>
      </c>
      <c r="H393" s="10">
        <f>H394+H395</f>
        <v>2073.7</v>
      </c>
      <c r="I393" s="10">
        <f>I394+I395</f>
        <v>2073.7</v>
      </c>
    </row>
    <row r="394" spans="1:9" ht="18.75">
      <c r="A394" s="47" t="s">
        <v>179</v>
      </c>
      <c r="B394" s="30" t="s">
        <v>499</v>
      </c>
      <c r="C394" s="15" t="s">
        <v>320</v>
      </c>
      <c r="D394" s="15" t="s">
        <v>120</v>
      </c>
      <c r="E394" s="15" t="s">
        <v>157</v>
      </c>
      <c r="F394" s="15" t="s">
        <v>152</v>
      </c>
      <c r="G394" s="10">
        <v>1998.8</v>
      </c>
      <c r="H394" s="10">
        <v>1998.8</v>
      </c>
      <c r="I394" s="10">
        <v>1998.8</v>
      </c>
    </row>
    <row r="395" spans="1:9" ht="37.5">
      <c r="A395" s="47" t="s">
        <v>92</v>
      </c>
      <c r="B395" s="30" t="s">
        <v>499</v>
      </c>
      <c r="C395" s="15" t="s">
        <v>320</v>
      </c>
      <c r="D395" s="15" t="s">
        <v>120</v>
      </c>
      <c r="E395" s="15" t="s">
        <v>157</v>
      </c>
      <c r="F395" s="15" t="s">
        <v>177</v>
      </c>
      <c r="G395" s="10">
        <v>74.9</v>
      </c>
      <c r="H395" s="10">
        <v>74.9</v>
      </c>
      <c r="I395" s="10">
        <v>74.9</v>
      </c>
    </row>
    <row r="396" spans="1:9" ht="56.25">
      <c r="A396" s="59" t="s">
        <v>460</v>
      </c>
      <c r="B396" s="30" t="s">
        <v>614</v>
      </c>
      <c r="C396" s="15"/>
      <c r="D396" s="15"/>
      <c r="E396" s="15"/>
      <c r="F396" s="15"/>
      <c r="G396" s="10">
        <f>G397</f>
        <v>2088.5</v>
      </c>
      <c r="H396" s="10">
        <f>H397</f>
        <v>2088.5</v>
      </c>
      <c r="I396" s="10">
        <f>I397</f>
        <v>2088.5</v>
      </c>
    </row>
    <row r="397" spans="1:9" ht="18.75">
      <c r="A397" s="47" t="s">
        <v>179</v>
      </c>
      <c r="B397" s="30" t="s">
        <v>614</v>
      </c>
      <c r="C397" s="15" t="s">
        <v>320</v>
      </c>
      <c r="D397" s="15" t="s">
        <v>120</v>
      </c>
      <c r="E397" s="15" t="s">
        <v>157</v>
      </c>
      <c r="F397" s="15" t="s">
        <v>152</v>
      </c>
      <c r="G397" s="10">
        <v>2088.5</v>
      </c>
      <c r="H397" s="10">
        <v>2088.5</v>
      </c>
      <c r="I397" s="10">
        <v>2088.5</v>
      </c>
    </row>
    <row r="398" spans="1:9" ht="56.25">
      <c r="A398" s="48" t="s">
        <v>515</v>
      </c>
      <c r="B398" s="113" t="s">
        <v>277</v>
      </c>
      <c r="C398" s="12"/>
      <c r="D398" s="12"/>
      <c r="E398" s="12"/>
      <c r="F398" s="12"/>
      <c r="G398" s="13">
        <f>G399+G402</f>
        <v>402</v>
      </c>
      <c r="H398" s="13">
        <f>H399+H402</f>
        <v>902</v>
      </c>
      <c r="I398" s="13">
        <f>I399+I402</f>
        <v>902</v>
      </c>
    </row>
    <row r="399" spans="1:9" ht="37.5">
      <c r="A399" s="47" t="s">
        <v>575</v>
      </c>
      <c r="B399" s="30" t="s">
        <v>27</v>
      </c>
      <c r="C399" s="15"/>
      <c r="D399" s="15"/>
      <c r="E399" s="15"/>
      <c r="F399" s="15"/>
      <c r="G399" s="10">
        <f aca="true" t="shared" si="22" ref="G399:I400">G400</f>
        <v>0</v>
      </c>
      <c r="H399" s="10">
        <f t="shared" si="22"/>
        <v>500</v>
      </c>
      <c r="I399" s="10">
        <f t="shared" si="22"/>
        <v>500</v>
      </c>
    </row>
    <row r="400" spans="1:9" ht="27" customHeight="1">
      <c r="A400" s="47" t="s">
        <v>229</v>
      </c>
      <c r="B400" s="30" t="s">
        <v>28</v>
      </c>
      <c r="C400" s="15"/>
      <c r="D400" s="15"/>
      <c r="E400" s="15"/>
      <c r="F400" s="15"/>
      <c r="G400" s="10">
        <f t="shared" si="22"/>
        <v>0</v>
      </c>
      <c r="H400" s="10">
        <f t="shared" si="22"/>
        <v>500</v>
      </c>
      <c r="I400" s="10">
        <f t="shared" si="22"/>
        <v>500</v>
      </c>
    </row>
    <row r="401" spans="1:9" ht="18.75">
      <c r="A401" s="47" t="s">
        <v>355</v>
      </c>
      <c r="B401" s="30" t="s">
        <v>28</v>
      </c>
      <c r="C401" s="15" t="s">
        <v>320</v>
      </c>
      <c r="D401" s="15" t="s">
        <v>128</v>
      </c>
      <c r="E401" s="15" t="s">
        <v>120</v>
      </c>
      <c r="F401" s="15" t="s">
        <v>184</v>
      </c>
      <c r="G401" s="10">
        <v>0</v>
      </c>
      <c r="H401" s="10">
        <v>500</v>
      </c>
      <c r="I401" s="10">
        <v>500</v>
      </c>
    </row>
    <row r="402" spans="1:9" ht="38.25" customHeight="1">
      <c r="A402" s="47" t="s">
        <v>576</v>
      </c>
      <c r="B402" s="30" t="s">
        <v>311</v>
      </c>
      <c r="C402" s="15"/>
      <c r="D402" s="15"/>
      <c r="E402" s="15"/>
      <c r="F402" s="15"/>
      <c r="G402" s="10">
        <f>G403</f>
        <v>402</v>
      </c>
      <c r="H402" s="10">
        <f>H403</f>
        <v>402</v>
      </c>
      <c r="I402" s="10">
        <f>I403</f>
        <v>402</v>
      </c>
    </row>
    <row r="403" spans="1:9" ht="25.5" customHeight="1">
      <c r="A403" s="47" t="s">
        <v>229</v>
      </c>
      <c r="B403" s="30" t="s">
        <v>312</v>
      </c>
      <c r="C403" s="15"/>
      <c r="D403" s="15"/>
      <c r="E403" s="15"/>
      <c r="F403" s="15"/>
      <c r="G403" s="10">
        <f>G404+G407+G406+G405</f>
        <v>402</v>
      </c>
      <c r="H403" s="10">
        <f>H404+H407+H406+H405</f>
        <v>402</v>
      </c>
      <c r="I403" s="10">
        <f>I404+I407+I406+I405</f>
        <v>402</v>
      </c>
    </row>
    <row r="404" spans="1:9" ht="37.5">
      <c r="A404" s="47" t="s">
        <v>92</v>
      </c>
      <c r="B404" s="30" t="s">
        <v>312</v>
      </c>
      <c r="C404" s="15" t="s">
        <v>320</v>
      </c>
      <c r="D404" s="15" t="s">
        <v>125</v>
      </c>
      <c r="E404" s="15" t="s">
        <v>125</v>
      </c>
      <c r="F404" s="15" t="s">
        <v>177</v>
      </c>
      <c r="G404" s="10">
        <v>120</v>
      </c>
      <c r="H404" s="10">
        <v>120</v>
      </c>
      <c r="I404" s="10">
        <v>120</v>
      </c>
    </row>
    <row r="405" spans="1:9" ht="37.5">
      <c r="A405" s="47" t="s">
        <v>221</v>
      </c>
      <c r="B405" s="30" t="s">
        <v>312</v>
      </c>
      <c r="C405" s="15" t="s">
        <v>320</v>
      </c>
      <c r="D405" s="15" t="s">
        <v>125</v>
      </c>
      <c r="E405" s="15" t="s">
        <v>125</v>
      </c>
      <c r="F405" s="15" t="s">
        <v>220</v>
      </c>
      <c r="G405" s="10">
        <v>144</v>
      </c>
      <c r="H405" s="10">
        <v>144</v>
      </c>
      <c r="I405" s="10">
        <v>144</v>
      </c>
    </row>
    <row r="406" spans="1:9" ht="22.5" customHeight="1">
      <c r="A406" s="47" t="s">
        <v>315</v>
      </c>
      <c r="B406" s="30" t="s">
        <v>312</v>
      </c>
      <c r="C406" s="15" t="s">
        <v>320</v>
      </c>
      <c r="D406" s="15" t="s">
        <v>125</v>
      </c>
      <c r="E406" s="15" t="s">
        <v>125</v>
      </c>
      <c r="F406" s="15" t="s">
        <v>314</v>
      </c>
      <c r="G406" s="10">
        <v>108</v>
      </c>
      <c r="H406" s="10">
        <v>108</v>
      </c>
      <c r="I406" s="10">
        <v>108</v>
      </c>
    </row>
    <row r="407" spans="1:9" ht="27" customHeight="1">
      <c r="A407" s="47" t="s">
        <v>185</v>
      </c>
      <c r="B407" s="30" t="s">
        <v>312</v>
      </c>
      <c r="C407" s="15" t="s">
        <v>320</v>
      </c>
      <c r="D407" s="15" t="s">
        <v>125</v>
      </c>
      <c r="E407" s="15" t="s">
        <v>125</v>
      </c>
      <c r="F407" s="15" t="s">
        <v>181</v>
      </c>
      <c r="G407" s="10">
        <v>30</v>
      </c>
      <c r="H407" s="10">
        <v>30</v>
      </c>
      <c r="I407" s="10">
        <v>30</v>
      </c>
    </row>
    <row r="408" spans="1:9" ht="63" customHeight="1">
      <c r="A408" s="48" t="s">
        <v>592</v>
      </c>
      <c r="B408" s="113" t="s">
        <v>422</v>
      </c>
      <c r="C408" s="12"/>
      <c r="D408" s="12"/>
      <c r="E408" s="12"/>
      <c r="F408" s="12"/>
      <c r="G408" s="13">
        <f>G409</f>
        <v>1778.5</v>
      </c>
      <c r="H408" s="13">
        <f>H409</f>
        <v>1272.6</v>
      </c>
      <c r="I408" s="13">
        <f>I409</f>
        <v>1272.6</v>
      </c>
    </row>
    <row r="409" spans="1:17" ht="42" customHeight="1">
      <c r="A409" s="51" t="s">
        <v>530</v>
      </c>
      <c r="B409" s="30" t="s">
        <v>424</v>
      </c>
      <c r="C409" s="12"/>
      <c r="D409" s="12"/>
      <c r="E409" s="12"/>
      <c r="F409" s="12"/>
      <c r="G409" s="10">
        <f>G410+G412</f>
        <v>1778.5</v>
      </c>
      <c r="H409" s="10">
        <f>H410+H412</f>
        <v>1272.6</v>
      </c>
      <c r="I409" s="10">
        <f>I410+I412</f>
        <v>1272.6</v>
      </c>
      <c r="J409" s="151"/>
      <c r="K409" s="152"/>
      <c r="L409" s="152"/>
      <c r="M409" s="152"/>
      <c r="N409" s="152"/>
      <c r="O409" s="152"/>
      <c r="P409" s="152"/>
      <c r="Q409" s="152"/>
    </row>
    <row r="410" spans="1:9" ht="38.25" customHeight="1">
      <c r="A410" s="47" t="s">
        <v>505</v>
      </c>
      <c r="B410" s="30" t="s">
        <v>504</v>
      </c>
      <c r="C410" s="12"/>
      <c r="D410" s="12"/>
      <c r="E410" s="12"/>
      <c r="F410" s="12"/>
      <c r="G410" s="10">
        <f>G411</f>
        <v>0</v>
      </c>
      <c r="H410" s="10">
        <f>H411</f>
        <v>702.6</v>
      </c>
      <c r="I410" s="10">
        <f>I411</f>
        <v>702.6</v>
      </c>
    </row>
    <row r="411" spans="1:9" ht="37.5">
      <c r="A411" s="47" t="s">
        <v>92</v>
      </c>
      <c r="B411" s="30" t="s">
        <v>504</v>
      </c>
      <c r="C411" s="15" t="s">
        <v>320</v>
      </c>
      <c r="D411" s="15" t="s">
        <v>128</v>
      </c>
      <c r="E411" s="15" t="s">
        <v>123</v>
      </c>
      <c r="F411" s="15" t="s">
        <v>177</v>
      </c>
      <c r="G411" s="10">
        <v>0</v>
      </c>
      <c r="H411" s="10">
        <v>702.6</v>
      </c>
      <c r="I411" s="10">
        <v>702.6</v>
      </c>
    </row>
    <row r="412" spans="1:9" ht="37.5">
      <c r="A412" s="47" t="s">
        <v>423</v>
      </c>
      <c r="B412" s="30" t="s">
        <v>425</v>
      </c>
      <c r="C412" s="15"/>
      <c r="D412" s="15"/>
      <c r="E412" s="15"/>
      <c r="F412" s="15"/>
      <c r="G412" s="10">
        <f>G413</f>
        <v>1778.5</v>
      </c>
      <c r="H412" s="10">
        <f>H413</f>
        <v>570</v>
      </c>
      <c r="I412" s="10">
        <f>I413</f>
        <v>570</v>
      </c>
    </row>
    <row r="413" spans="1:9" ht="37.5">
      <c r="A413" s="47" t="s">
        <v>92</v>
      </c>
      <c r="B413" s="30" t="s">
        <v>425</v>
      </c>
      <c r="C413" s="15" t="s">
        <v>320</v>
      </c>
      <c r="D413" s="15" t="s">
        <v>128</v>
      </c>
      <c r="E413" s="15" t="s">
        <v>123</v>
      </c>
      <c r="F413" s="15" t="s">
        <v>177</v>
      </c>
      <c r="G413" s="10">
        <v>1778.5</v>
      </c>
      <c r="H413" s="10">
        <v>570</v>
      </c>
      <c r="I413" s="10">
        <v>570</v>
      </c>
    </row>
    <row r="414" spans="1:9" ht="62.25" customHeight="1">
      <c r="A414" s="48" t="s">
        <v>557</v>
      </c>
      <c r="B414" s="113" t="s">
        <v>555</v>
      </c>
      <c r="C414" s="12"/>
      <c r="D414" s="12"/>
      <c r="E414" s="12"/>
      <c r="F414" s="12"/>
      <c r="G414" s="13">
        <f aca="true" t="shared" si="23" ref="G414:I416">G415</f>
        <v>301.5</v>
      </c>
      <c r="H414" s="13">
        <f t="shared" si="23"/>
        <v>301.5</v>
      </c>
      <c r="I414" s="13">
        <f t="shared" si="23"/>
        <v>301.5</v>
      </c>
    </row>
    <row r="415" spans="1:9" ht="18.75">
      <c r="A415" s="47" t="s">
        <v>556</v>
      </c>
      <c r="B415" s="30" t="s">
        <v>558</v>
      </c>
      <c r="C415" s="15"/>
      <c r="D415" s="15"/>
      <c r="E415" s="15"/>
      <c r="F415" s="15"/>
      <c r="G415" s="10">
        <f>G416</f>
        <v>301.5</v>
      </c>
      <c r="H415" s="10">
        <f t="shared" si="23"/>
        <v>301.5</v>
      </c>
      <c r="I415" s="10">
        <f t="shared" si="23"/>
        <v>301.5</v>
      </c>
    </row>
    <row r="416" spans="1:9" ht="37.5">
      <c r="A416" s="47" t="s">
        <v>564</v>
      </c>
      <c r="B416" s="30" t="s">
        <v>562</v>
      </c>
      <c r="C416" s="15"/>
      <c r="D416" s="15"/>
      <c r="E416" s="15"/>
      <c r="F416" s="15"/>
      <c r="G416" s="10">
        <f>G417</f>
        <v>301.5</v>
      </c>
      <c r="H416" s="10">
        <f t="shared" si="23"/>
        <v>301.5</v>
      </c>
      <c r="I416" s="10">
        <f t="shared" si="23"/>
        <v>301.5</v>
      </c>
    </row>
    <row r="417" spans="1:9" ht="38.25" customHeight="1">
      <c r="A417" s="68" t="s">
        <v>91</v>
      </c>
      <c r="B417" s="30" t="s">
        <v>562</v>
      </c>
      <c r="C417" s="15" t="s">
        <v>320</v>
      </c>
      <c r="D417" s="15" t="s">
        <v>126</v>
      </c>
      <c r="E417" s="15" t="s">
        <v>136</v>
      </c>
      <c r="F417" s="15" t="s">
        <v>188</v>
      </c>
      <c r="G417" s="10">
        <v>301.5</v>
      </c>
      <c r="H417" s="10">
        <v>301.5</v>
      </c>
      <c r="I417" s="10">
        <v>301.5</v>
      </c>
    </row>
    <row r="418" spans="1:9" ht="38.25" customHeight="1">
      <c r="A418" s="73" t="s">
        <v>602</v>
      </c>
      <c r="B418" s="69" t="s">
        <v>593</v>
      </c>
      <c r="C418" s="12"/>
      <c r="D418" s="12"/>
      <c r="E418" s="12"/>
      <c r="F418" s="12"/>
      <c r="G418" s="13">
        <f aca="true" t="shared" si="24" ref="G418:I419">G419</f>
        <v>6549</v>
      </c>
      <c r="H418" s="13">
        <f t="shared" si="24"/>
        <v>0</v>
      </c>
      <c r="I418" s="13">
        <f t="shared" si="24"/>
        <v>0</v>
      </c>
    </row>
    <row r="419" spans="1:9" ht="38.25" customHeight="1">
      <c r="A419" s="74" t="s">
        <v>603</v>
      </c>
      <c r="B419" s="46" t="s">
        <v>594</v>
      </c>
      <c r="C419" s="15"/>
      <c r="D419" s="15"/>
      <c r="E419" s="15"/>
      <c r="F419" s="15"/>
      <c r="G419" s="10">
        <f>G420</f>
        <v>6549</v>
      </c>
      <c r="H419" s="10">
        <f t="shared" si="24"/>
        <v>0</v>
      </c>
      <c r="I419" s="10">
        <f t="shared" si="24"/>
        <v>0</v>
      </c>
    </row>
    <row r="420" spans="1:9" ht="38.25" customHeight="1">
      <c r="A420" s="26" t="s">
        <v>605</v>
      </c>
      <c r="B420" s="40" t="s">
        <v>619</v>
      </c>
      <c r="C420" s="15"/>
      <c r="D420" s="15"/>
      <c r="E420" s="15"/>
      <c r="F420" s="15"/>
      <c r="G420" s="10">
        <f>G421</f>
        <v>6549</v>
      </c>
      <c r="H420" s="10">
        <f>H421</f>
        <v>0</v>
      </c>
      <c r="I420" s="10">
        <f>I421</f>
        <v>0</v>
      </c>
    </row>
    <row r="421" spans="1:9" ht="30" customHeight="1">
      <c r="A421" s="47" t="s">
        <v>355</v>
      </c>
      <c r="B421" s="40" t="s">
        <v>619</v>
      </c>
      <c r="C421" s="15" t="s">
        <v>320</v>
      </c>
      <c r="D421" s="15" t="s">
        <v>120</v>
      </c>
      <c r="E421" s="15" t="s">
        <v>157</v>
      </c>
      <c r="F421" s="15" t="s">
        <v>184</v>
      </c>
      <c r="G421" s="10">
        <v>6549</v>
      </c>
      <c r="H421" s="10">
        <v>0</v>
      </c>
      <c r="I421" s="10">
        <v>0</v>
      </c>
    </row>
    <row r="422" spans="1:9" ht="34.5" customHeight="1">
      <c r="A422" s="146" t="s">
        <v>139</v>
      </c>
      <c r="B422" s="146"/>
      <c r="C422" s="146"/>
      <c r="D422" s="146"/>
      <c r="E422" s="146"/>
      <c r="F422" s="146"/>
      <c r="G422" s="13">
        <f>G17+G50+G82+G123+G187+G272+G309+G333+G337+G350+G367+G398+G408+G414+G418</f>
        <v>721850.0000000001</v>
      </c>
      <c r="H422" s="13">
        <f>H17+H50+H82+H123+H187+H272+H309+H333+H337+H350+H367+H398+H408+H414+H418</f>
        <v>737459.1000000001</v>
      </c>
      <c r="I422" s="13">
        <f>I17+I50+I82+I123+I187+I272+I309+I333+I337+I350+I367+I398+I408+I414+I418</f>
        <v>677467.9000000001</v>
      </c>
    </row>
    <row r="441" spans="7:9" ht="18.75">
      <c r="G441" s="27"/>
      <c r="H441" s="27"/>
      <c r="I441" s="27"/>
    </row>
    <row r="442" spans="6:9" ht="20.25">
      <c r="F442" s="91"/>
      <c r="G442" s="92"/>
      <c r="H442" s="92"/>
      <c r="I442" s="92"/>
    </row>
    <row r="443" spans="6:10" ht="20.25">
      <c r="F443" s="91"/>
      <c r="G443" s="92"/>
      <c r="H443" s="92"/>
      <c r="I443" s="92"/>
      <c r="J443" s="92"/>
    </row>
    <row r="446" spans="7:9" ht="18.75">
      <c r="G446" s="27"/>
      <c r="H446" s="27"/>
      <c r="I446" s="27"/>
    </row>
    <row r="447" spans="7:9" ht="18.75">
      <c r="G447" s="27"/>
      <c r="H447" s="27"/>
      <c r="I447" s="27"/>
    </row>
  </sheetData>
  <sheetProtection/>
  <mergeCells count="17">
    <mergeCell ref="J409:Q409"/>
    <mergeCell ref="F1:I1"/>
    <mergeCell ref="F2:I2"/>
    <mergeCell ref="F3:I3"/>
    <mergeCell ref="F4:I4"/>
    <mergeCell ref="F5:I5"/>
    <mergeCell ref="A7:F7"/>
    <mergeCell ref="A8:I9"/>
    <mergeCell ref="E14:E15"/>
    <mergeCell ref="F14:F15"/>
    <mergeCell ref="G14:I14"/>
    <mergeCell ref="A10:I10"/>
    <mergeCell ref="A422:F422"/>
    <mergeCell ref="A14:A15"/>
    <mergeCell ref="B14:B15"/>
    <mergeCell ref="C14:C15"/>
    <mergeCell ref="D14:D15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54" r:id="rId1"/>
  <rowBreaks count="1" manualBreakCount="1">
    <brk id="3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О.С.Красикова</cp:lastModifiedBy>
  <cp:lastPrinted>2020-11-09T07:16:00Z</cp:lastPrinted>
  <dcterms:created xsi:type="dcterms:W3CDTF">2004-11-04T07:33:42Z</dcterms:created>
  <dcterms:modified xsi:type="dcterms:W3CDTF">2020-11-12T07:07:04Z</dcterms:modified>
  <cp:category/>
  <cp:version/>
  <cp:contentType/>
  <cp:contentStatus/>
</cp:coreProperties>
</file>