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<sst xmlns="http://schemas.openxmlformats.org/spreadsheetml/2006/main" count="47" uniqueCount="43">
  <si>
    <t>Наименование доходов</t>
  </si>
  <si>
    <t>ВСЕГО ДОХОДОВ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</si>
  <si>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</si>
  <si>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</si>
  <si>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</si>
  <si>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</si>
  <si>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</si>
  <si>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</si>
  <si>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</si>
  <si>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</si>
  <si>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</si>
  <si>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</si>
  <si>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</si>
  <si>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</si>
  <si>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</si>
  <si>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</si>
  <si>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</si>
  <si>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</si>
  <si>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РФ</t>
  </si>
  <si>
    <t xml:space="preserve">Прочие безвозмездные поступления </t>
  </si>
  <si>
    <t>ВОЗВРАТ ОСТАТКОВ СУБСИДИЙ И СУБВЕНЦИЙ ПРОШЛЫХ ЛЕТ</t>
  </si>
  <si>
    <t>Акцизы на нефтепродукты</t>
  </si>
  <si>
    <t>Доходы от реализации иного имуществ, находящегося в собственности мунициапльных районов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</si>
  <si>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</si>
  <si>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</si>
  <si>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</si>
  <si>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</si>
  <si>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</si>
  <si>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</si>
  <si>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</si>
  <si>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</si>
  <si>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</si>
  <si>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негосударственных организаций</t>
  </si>
  <si>
    <t>Плата за увеличение площади земельных участков</t>
  </si>
  <si>
    <t>прогноз на 2022 год</t>
  </si>
  <si>
    <t>прогноз на 2023 год</t>
  </si>
  <si>
    <t>Доходы от сдачи в аренду имущества, составляющего казну муниципальных районов (за исключением земельных участков)</t>
  </si>
  <si>
    <t>ИСПОЛНЕНИЕ РАЙОННОГО БЮДЖЕТА  ПО ДОХОДАМ ЗА 2020-2021 ГОДЫ
и прогнозные показатели на 2022-2024 годы</t>
  </si>
  <si>
    <t>Факт за 2020 год</t>
  </si>
  <si>
    <t>Оценка 2021 года</t>
  </si>
  <si>
    <t>% к 2021 году</t>
  </si>
  <si>
    <t>% к исполнению за 2020 год</t>
  </si>
  <si>
    <t>прогноз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</si>
</sst>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&quot; &quot;[$€-407];[Red]&quot;-&quot;#,##0.00&quot; &quot;[$€-407]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74" fontId="3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48" fillId="0" borderId="10" xfId="0" applyFont="1" applyBorder="1" applyAlignment="1">
      <alignment vertical="top" wrapText="1"/>
    </xf>
    <xf numFmtId="172" fontId="0" fillId="0" borderId="11" xfId="0" applyNumberFormat="1" applyBorder="1" applyAlignment="1">
      <alignment wrapText="1"/>
    </xf>
    <xf numFmtId="172" fontId="47" fillId="0" borderId="1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33" borderId="12" xfId="56" applyNumberFormat="1" applyFont="1" applyFill="1" applyBorder="1" applyAlignment="1" applyProtection="1">
      <alignment horizontal="left" wrapText="1"/>
      <protection hidden="1"/>
    </xf>
    <xf numFmtId="0" fontId="6" fillId="0" borderId="12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right" wrapText="1"/>
    </xf>
    <xf numFmtId="172" fontId="47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9">
      <selection activeCell="B35" sqref="B35"/>
    </sheetView>
  </sheetViews>
  <sheetFormatPr defaultColWidth="9.00390625" defaultRowHeight="14.25"/>
  <cols>
    <col min="1" max="1" width="42.50390625" style="0" customWidth="1"/>
    <col min="2" max="2" width="11.875" style="0" customWidth="1"/>
    <col min="3" max="3" width="11.50390625" style="0" customWidth="1"/>
    <col min="4" max="12" width="10.625" style="0" customWidth="1"/>
  </cols>
  <sheetData>
    <row r="1" spans="1:12" ht="14.25">
      <c r="A1" s="1"/>
      <c r="B1" s="1"/>
      <c r="C1" s="1"/>
      <c r="D1" s="1"/>
      <c r="E1" s="10"/>
      <c r="F1" s="10"/>
      <c r="G1" s="1"/>
      <c r="H1" s="10"/>
      <c r="I1" s="10"/>
      <c r="J1" s="1"/>
      <c r="K1" s="10"/>
      <c r="L1" s="10"/>
    </row>
    <row r="2" spans="1:12" ht="46.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1"/>
      <c r="B3" s="1"/>
      <c r="C3" s="1"/>
      <c r="D3" s="1"/>
      <c r="E3" s="10"/>
      <c r="F3" s="10"/>
      <c r="G3" s="1"/>
      <c r="H3" s="10"/>
      <c r="I3" s="10"/>
      <c r="J3" s="1"/>
      <c r="K3" s="10"/>
      <c r="L3" s="10"/>
    </row>
    <row r="4" spans="1:12" ht="15">
      <c r="A4" s="1"/>
      <c r="B4" s="24"/>
      <c r="C4" s="25"/>
      <c r="D4" s="25"/>
      <c r="E4" s="25"/>
      <c r="F4" s="25"/>
      <c r="G4" s="25"/>
      <c r="H4" s="25"/>
      <c r="I4" s="25"/>
      <c r="J4" s="25"/>
      <c r="K4" s="10"/>
      <c r="L4" s="10"/>
    </row>
    <row r="5" spans="1:12" ht="14.25">
      <c r="A5" s="1"/>
      <c r="B5" s="1"/>
      <c r="C5" s="1"/>
      <c r="D5" s="1"/>
      <c r="E5" s="10"/>
      <c r="F5" s="10"/>
      <c r="G5" s="1"/>
      <c r="H5" s="10"/>
      <c r="I5" s="10"/>
      <c r="J5" s="1"/>
      <c r="K5" s="10"/>
      <c r="L5" s="10"/>
    </row>
    <row r="6" spans="1:12" ht="14.25" customHeight="1">
      <c r="A6" s="19" t="s">
        <v>0</v>
      </c>
      <c r="B6" s="19" t="s">
        <v>38</v>
      </c>
      <c r="C6" s="19" t="s">
        <v>39</v>
      </c>
      <c r="D6" s="19" t="s">
        <v>34</v>
      </c>
      <c r="E6" s="20" t="s">
        <v>40</v>
      </c>
      <c r="F6" s="20" t="s">
        <v>41</v>
      </c>
      <c r="G6" s="19" t="s">
        <v>35</v>
      </c>
      <c r="H6" s="20" t="s">
        <v>40</v>
      </c>
      <c r="I6" s="20" t="s">
        <v>41</v>
      </c>
      <c r="J6" s="19" t="s">
        <v>42</v>
      </c>
      <c r="K6" s="20" t="s">
        <v>40</v>
      </c>
      <c r="L6" s="20" t="s">
        <v>41</v>
      </c>
    </row>
    <row r="7" spans="1:12" ht="14.25" customHeight="1">
      <c r="A7" s="19"/>
      <c r="B7" s="19"/>
      <c r="C7" s="19"/>
      <c r="D7" s="19"/>
      <c r="E7" s="21"/>
      <c r="F7" s="21"/>
      <c r="G7" s="19"/>
      <c r="H7" s="21"/>
      <c r="I7" s="21"/>
      <c r="J7" s="19"/>
      <c r="K7" s="21"/>
      <c r="L7" s="21"/>
    </row>
    <row r="8" spans="1:12" ht="68.25" customHeight="1">
      <c r="A8" s="19"/>
      <c r="B8" s="19"/>
      <c r="C8" s="19"/>
      <c r="D8" s="19"/>
      <c r="E8" s="22"/>
      <c r="F8" s="22"/>
      <c r="G8" s="19"/>
      <c r="H8" s="22"/>
      <c r="I8" s="22"/>
      <c r="J8" s="19"/>
      <c r="K8" s="22"/>
      <c r="L8" s="22"/>
    </row>
    <row r="9" spans="1:12" ht="18.75" customHeight="1">
      <c r="A9" s="11" t="s">
        <v>1</v>
      </c>
      <c r="B9" s="9">
        <f>SUM(B10+B34)</f>
        <v>817066.1000000001</v>
      </c>
      <c r="C9" s="9">
        <f>SUM(C10+C34)</f>
        <v>971788.8</v>
      </c>
      <c r="D9" s="9">
        <f>SUM(D10+D34)</f>
        <v>1001837.9999999999</v>
      </c>
      <c r="E9" s="9">
        <f>SUM(D9/C9*100)</f>
        <v>103.09215335677875</v>
      </c>
      <c r="F9" s="9">
        <f>SUM(D9/B9*100)</f>
        <v>122.61407002444476</v>
      </c>
      <c r="G9" s="9">
        <f>SUM(G10+G34)</f>
        <v>927211.8</v>
      </c>
      <c r="H9" s="9">
        <f>SUM(G9/C9*100)</f>
        <v>95.41289218398072</v>
      </c>
      <c r="I9" s="9">
        <f>SUM(G9/B9*100)</f>
        <v>113.48063516525772</v>
      </c>
      <c r="J9" s="9">
        <f>SUM(J10+J34)</f>
        <v>888064.6000000001</v>
      </c>
      <c r="K9" s="9">
        <f>SUM(J9/C9*100)</f>
        <v>91.38452717298244</v>
      </c>
      <c r="L9" s="9">
        <f>SUM(J9/B9*100)</f>
        <v>108.68944385282904</v>
      </c>
    </row>
    <row r="10" spans="1:12" ht="18.75" customHeight="1">
      <c r="A10" s="2" t="s">
        <v>2</v>
      </c>
      <c r="B10" s="3">
        <f>SUM(B12+B13+B14+B20+B21+B26+B27+B28+B32+B33)</f>
        <v>193560.8</v>
      </c>
      <c r="C10" s="3">
        <f>SUM(C12+C13+C14+C20+C21+C26+C27+C28+C32+C33)</f>
        <v>202950</v>
      </c>
      <c r="D10" s="3">
        <f>SUM(D12+D13+D14+D20+D21+D26+D27+D28+D32+D33)</f>
        <v>203954.1</v>
      </c>
      <c r="E10" s="9">
        <f aca="true" t="shared" si="0" ref="E10:E39">SUM(D10/C10*100)</f>
        <v>100.49475240206948</v>
      </c>
      <c r="F10" s="9">
        <f aca="true" t="shared" si="1" ref="F10:F39">SUM(D10/B10*100)</f>
        <v>105.36952730098244</v>
      </c>
      <c r="G10" s="3">
        <f>SUM(G12+G13+G14+G20+G21+G26+G27+G28+G32+G33)</f>
        <v>217662</v>
      </c>
      <c r="H10" s="9">
        <f>SUM(G10/C10*100)</f>
        <v>107.24907612712491</v>
      </c>
      <c r="I10" s="9">
        <f aca="true" t="shared" si="2" ref="I10:I39">SUM(G10/B10*100)</f>
        <v>112.45148811122914</v>
      </c>
      <c r="J10" s="3">
        <f>SUM(J12+J13+J14+J20+J21+J26+J27+J28+J32+J33)</f>
        <v>226890</v>
      </c>
      <c r="K10" s="9">
        <f aca="true" t="shared" si="3" ref="K10:K39">SUM(J10/C10*100)</f>
        <v>111.7960088691796</v>
      </c>
      <c r="L10" s="9">
        <f aca="true" t="shared" si="4" ref="L10:L39">SUM(J10/B10*100)</f>
        <v>117.21898235593157</v>
      </c>
    </row>
    <row r="11" spans="1:12" ht="18.75" customHeight="1">
      <c r="A11" s="12" t="s">
        <v>24</v>
      </c>
      <c r="B11" s="3">
        <f>SUM(B12)</f>
        <v>136722</v>
      </c>
      <c r="C11" s="3">
        <f>SUM(C12)</f>
        <v>140785.5</v>
      </c>
      <c r="D11" s="3">
        <f>SUM(D12)</f>
        <v>146438.1</v>
      </c>
      <c r="E11" s="9">
        <f t="shared" si="0"/>
        <v>104.0150441629287</v>
      </c>
      <c r="F11" s="9">
        <f t="shared" si="1"/>
        <v>107.10646421205074</v>
      </c>
      <c r="G11" s="3">
        <f>SUM(G12)</f>
        <v>153908</v>
      </c>
      <c r="H11" s="9">
        <f aca="true" t="shared" si="5" ref="H11:H39">SUM(G11/C11*100)</f>
        <v>109.3209172819644</v>
      </c>
      <c r="I11" s="9">
        <f t="shared" si="2"/>
        <v>112.57003262093883</v>
      </c>
      <c r="J11" s="3">
        <f>SUM(J12)</f>
        <v>161283</v>
      </c>
      <c r="K11" s="9">
        <f t="shared" si="3"/>
        <v>114.55938289099375</v>
      </c>
      <c r="L11" s="9">
        <f t="shared" si="4"/>
        <v>117.96419010839514</v>
      </c>
    </row>
    <row r="12" spans="1:12" ht="18" customHeight="1">
      <c r="A12" s="5" t="s">
        <v>3</v>
      </c>
      <c r="B12" s="6">
        <v>136722</v>
      </c>
      <c r="C12" s="6">
        <v>140785.5</v>
      </c>
      <c r="D12" s="6">
        <v>146438.1</v>
      </c>
      <c r="E12" s="16">
        <f t="shared" si="0"/>
        <v>104.0150441629287</v>
      </c>
      <c r="F12" s="9">
        <f t="shared" si="1"/>
        <v>107.10646421205074</v>
      </c>
      <c r="G12" s="6">
        <v>153908</v>
      </c>
      <c r="H12" s="9">
        <f t="shared" si="5"/>
        <v>109.3209172819644</v>
      </c>
      <c r="I12" s="9">
        <f t="shared" si="2"/>
        <v>112.57003262093883</v>
      </c>
      <c r="J12" s="6">
        <v>161283</v>
      </c>
      <c r="K12" s="9">
        <f t="shared" si="3"/>
        <v>114.55938289099375</v>
      </c>
      <c r="L12" s="9">
        <f t="shared" si="4"/>
        <v>117.96419010839514</v>
      </c>
    </row>
    <row r="13" spans="1:12" ht="28.5" customHeight="1">
      <c r="A13" s="13" t="s">
        <v>21</v>
      </c>
      <c r="B13" s="6">
        <v>12603</v>
      </c>
      <c r="C13" s="6">
        <v>13800</v>
      </c>
      <c r="D13" s="6">
        <v>13901</v>
      </c>
      <c r="E13" s="16">
        <f t="shared" si="0"/>
        <v>100.73188405797102</v>
      </c>
      <c r="F13" s="9">
        <f t="shared" si="1"/>
        <v>110.29913512655718</v>
      </c>
      <c r="G13" s="6">
        <v>14679</v>
      </c>
      <c r="H13" s="9">
        <f t="shared" si="5"/>
        <v>106.36956521739131</v>
      </c>
      <c r="I13" s="9">
        <f t="shared" si="2"/>
        <v>116.47226850749821</v>
      </c>
      <c r="J13" s="6">
        <v>15249</v>
      </c>
      <c r="K13" s="9">
        <f t="shared" si="3"/>
        <v>110.5</v>
      </c>
      <c r="L13" s="9">
        <f t="shared" si="4"/>
        <v>120.99500119019282</v>
      </c>
    </row>
    <row r="14" spans="1:12" ht="28.5" customHeight="1">
      <c r="A14" s="12" t="s">
        <v>25</v>
      </c>
      <c r="B14" s="6">
        <f>SUM(B15:B18)</f>
        <v>30492</v>
      </c>
      <c r="C14" s="6">
        <f>SUM(C15:C18)</f>
        <v>37050.6</v>
      </c>
      <c r="D14" s="6">
        <f>SUM(D15:D18)</f>
        <v>33793</v>
      </c>
      <c r="E14" s="16">
        <f t="shared" si="0"/>
        <v>91.20769974035508</v>
      </c>
      <c r="F14" s="9">
        <f t="shared" si="1"/>
        <v>110.82579037124492</v>
      </c>
      <c r="G14" s="6">
        <f>SUM(G15:G18)</f>
        <v>39237</v>
      </c>
      <c r="H14" s="9">
        <f t="shared" si="5"/>
        <v>105.90111901021845</v>
      </c>
      <c r="I14" s="9">
        <f t="shared" si="2"/>
        <v>128.67965367965368</v>
      </c>
      <c r="J14" s="6">
        <f>SUM(J15:J18)</f>
        <v>40510</v>
      </c>
      <c r="K14" s="9">
        <f t="shared" si="3"/>
        <v>109.33696080495324</v>
      </c>
      <c r="L14" s="9">
        <f t="shared" si="4"/>
        <v>132.8545192181556</v>
      </c>
    </row>
    <row r="15" spans="1:12" ht="31.5" customHeight="1">
      <c r="A15" s="5" t="s">
        <v>4</v>
      </c>
      <c r="B15" s="6">
        <v>17296</v>
      </c>
      <c r="C15" s="6">
        <v>30150</v>
      </c>
      <c r="D15" s="6">
        <v>30762</v>
      </c>
      <c r="E15" s="16">
        <f t="shared" si="0"/>
        <v>102.02985074626865</v>
      </c>
      <c r="F15" s="9">
        <f t="shared" si="1"/>
        <v>177.85615171137837</v>
      </c>
      <c r="G15" s="6">
        <v>35866</v>
      </c>
      <c r="H15" s="9">
        <f t="shared" si="5"/>
        <v>118.95854063018243</v>
      </c>
      <c r="I15" s="9">
        <f t="shared" si="2"/>
        <v>207.3658649398705</v>
      </c>
      <c r="J15" s="6">
        <v>37009</v>
      </c>
      <c r="K15" s="9">
        <f t="shared" si="3"/>
        <v>122.74958540630183</v>
      </c>
      <c r="L15" s="9">
        <f t="shared" si="4"/>
        <v>213.97432932469934</v>
      </c>
    </row>
    <row r="16" spans="1:12" ht="31.5" customHeight="1">
      <c r="A16" s="5" t="s">
        <v>5</v>
      </c>
      <c r="B16" s="6">
        <v>12519</v>
      </c>
      <c r="C16" s="6">
        <v>3350</v>
      </c>
      <c r="D16" s="6"/>
      <c r="E16" s="16">
        <f t="shared" si="0"/>
        <v>0</v>
      </c>
      <c r="F16" s="9">
        <f t="shared" si="1"/>
        <v>0</v>
      </c>
      <c r="G16" s="6"/>
      <c r="H16" s="9">
        <f t="shared" si="5"/>
        <v>0</v>
      </c>
      <c r="I16" s="9">
        <f t="shared" si="2"/>
        <v>0</v>
      </c>
      <c r="J16" s="6">
        <v>0</v>
      </c>
      <c r="K16" s="9">
        <f t="shared" si="3"/>
        <v>0</v>
      </c>
      <c r="L16" s="9">
        <f t="shared" si="4"/>
        <v>0</v>
      </c>
    </row>
    <row r="17" spans="1:12" ht="20.25" customHeight="1">
      <c r="A17" s="7" t="s">
        <v>6</v>
      </c>
      <c r="B17" s="6">
        <v>620</v>
      </c>
      <c r="C17" s="6">
        <v>750.6</v>
      </c>
      <c r="D17" s="6">
        <v>231</v>
      </c>
      <c r="E17" s="16">
        <f t="shared" si="0"/>
        <v>30.775379696243004</v>
      </c>
      <c r="F17" s="9">
        <f t="shared" si="1"/>
        <v>37.25806451612903</v>
      </c>
      <c r="G17" s="6">
        <v>231</v>
      </c>
      <c r="H17" s="9">
        <f t="shared" si="5"/>
        <v>30.775379696243004</v>
      </c>
      <c r="I17" s="9">
        <f t="shared" si="2"/>
        <v>37.25806451612903</v>
      </c>
      <c r="J17" s="6">
        <v>231</v>
      </c>
      <c r="K17" s="9">
        <f t="shared" si="3"/>
        <v>30.775379696243004</v>
      </c>
      <c r="L17" s="9">
        <f t="shared" si="4"/>
        <v>37.25806451612903</v>
      </c>
    </row>
    <row r="18" spans="1:12" ht="32.25" customHeight="1">
      <c r="A18" s="5" t="s">
        <v>7</v>
      </c>
      <c r="B18" s="6">
        <v>57</v>
      </c>
      <c r="C18" s="6">
        <v>2800</v>
      </c>
      <c r="D18" s="6">
        <v>2800</v>
      </c>
      <c r="E18" s="16">
        <f t="shared" si="0"/>
        <v>100</v>
      </c>
      <c r="F18" s="9">
        <f t="shared" si="1"/>
        <v>4912.280701754386</v>
      </c>
      <c r="G18" s="6">
        <v>3140</v>
      </c>
      <c r="H18" s="9">
        <f t="shared" si="5"/>
        <v>112.14285714285714</v>
      </c>
      <c r="I18" s="9">
        <f t="shared" si="2"/>
        <v>5508.771929824562</v>
      </c>
      <c r="J18" s="6">
        <v>3270</v>
      </c>
      <c r="K18" s="9">
        <f t="shared" si="3"/>
        <v>116.78571428571429</v>
      </c>
      <c r="L18" s="9">
        <f t="shared" si="4"/>
        <v>5736.842105263158</v>
      </c>
    </row>
    <row r="19" spans="1:12" ht="30" customHeight="1" hidden="1">
      <c r="A19" s="5" t="s">
        <v>13</v>
      </c>
      <c r="B19" s="6"/>
      <c r="C19" s="6"/>
      <c r="D19" s="6"/>
      <c r="E19" s="9" t="e">
        <f t="shared" si="0"/>
        <v>#DIV/0!</v>
      </c>
      <c r="F19" s="9" t="e">
        <f t="shared" si="1"/>
        <v>#DIV/0!</v>
      </c>
      <c r="G19" s="6"/>
      <c r="H19" s="9" t="e">
        <f t="shared" si="5"/>
        <v>#DIV/0!</v>
      </c>
      <c r="I19" s="9" t="e">
        <f t="shared" si="2"/>
        <v>#DIV/0!</v>
      </c>
      <c r="J19" s="6"/>
      <c r="K19" s="9" t="e">
        <f t="shared" si="3"/>
        <v>#DIV/0!</v>
      </c>
      <c r="L19" s="9" t="e">
        <f t="shared" si="4"/>
        <v>#DIV/0!</v>
      </c>
    </row>
    <row r="20" spans="1:12" ht="19.5" customHeight="1">
      <c r="A20" s="12" t="s">
        <v>26</v>
      </c>
      <c r="B20" s="6">
        <v>1910</v>
      </c>
      <c r="C20" s="6">
        <v>1500</v>
      </c>
      <c r="D20" s="6">
        <v>1400</v>
      </c>
      <c r="E20" s="9">
        <f t="shared" si="0"/>
        <v>93.33333333333333</v>
      </c>
      <c r="F20" s="9">
        <f t="shared" si="1"/>
        <v>73.29842931937172</v>
      </c>
      <c r="G20" s="6">
        <v>1400</v>
      </c>
      <c r="H20" s="9">
        <f t="shared" si="5"/>
        <v>93.33333333333333</v>
      </c>
      <c r="I20" s="9">
        <f t="shared" si="2"/>
        <v>73.29842931937172</v>
      </c>
      <c r="J20" s="6">
        <v>1400</v>
      </c>
      <c r="K20" s="9">
        <f t="shared" si="3"/>
        <v>93.33333333333333</v>
      </c>
      <c r="L20" s="9">
        <f t="shared" si="4"/>
        <v>73.29842931937172</v>
      </c>
    </row>
    <row r="21" spans="1:12" ht="66" customHeight="1">
      <c r="A21" s="12" t="s">
        <v>14</v>
      </c>
      <c r="B21" s="8">
        <f>SUM(B22:B25)</f>
        <v>3421</v>
      </c>
      <c r="C21" s="8">
        <f>SUM(C22:C25)</f>
        <v>3207.7</v>
      </c>
      <c r="D21" s="8">
        <f>SUM(D22:D25)</f>
        <v>2822</v>
      </c>
      <c r="E21" s="9">
        <f t="shared" si="0"/>
        <v>87.9758082114911</v>
      </c>
      <c r="F21" s="9">
        <f t="shared" si="1"/>
        <v>82.4904998538439</v>
      </c>
      <c r="G21" s="8">
        <f>SUM(G22:G25)</f>
        <v>2822</v>
      </c>
      <c r="H21" s="9">
        <f t="shared" si="5"/>
        <v>87.9758082114911</v>
      </c>
      <c r="I21" s="9">
        <f t="shared" si="2"/>
        <v>82.4904998538439</v>
      </c>
      <c r="J21" s="8">
        <f>SUM(J22:J25)</f>
        <v>2822</v>
      </c>
      <c r="K21" s="9">
        <f t="shared" si="3"/>
        <v>87.9758082114911</v>
      </c>
      <c r="L21" s="9">
        <f t="shared" si="4"/>
        <v>82.4904998538439</v>
      </c>
    </row>
    <row r="22" spans="1:12" ht="42.75" customHeight="1">
      <c r="A22" s="13" t="s">
        <v>16</v>
      </c>
      <c r="B22" s="8"/>
      <c r="C22" s="6">
        <v>7.7</v>
      </c>
      <c r="D22" s="6"/>
      <c r="E22" s="16">
        <f t="shared" si="0"/>
        <v>0</v>
      </c>
      <c r="F22" s="9"/>
      <c r="G22" s="6"/>
      <c r="H22" s="9">
        <f t="shared" si="5"/>
        <v>0</v>
      </c>
      <c r="I22" s="9"/>
      <c r="J22" s="6"/>
      <c r="K22" s="9">
        <f t="shared" si="3"/>
        <v>0</v>
      </c>
      <c r="L22" s="9"/>
    </row>
    <row r="23" spans="1:12" ht="42" customHeight="1">
      <c r="A23" s="13" t="s">
        <v>15</v>
      </c>
      <c r="B23" s="8">
        <v>2519.1</v>
      </c>
      <c r="C23" s="6">
        <v>2250</v>
      </c>
      <c r="D23" s="6">
        <v>1786</v>
      </c>
      <c r="E23" s="16">
        <f t="shared" si="0"/>
        <v>79.37777777777778</v>
      </c>
      <c r="F23" s="9">
        <f t="shared" si="1"/>
        <v>70.8983367075543</v>
      </c>
      <c r="G23" s="6">
        <v>1786</v>
      </c>
      <c r="H23" s="9">
        <f t="shared" si="5"/>
        <v>79.37777777777778</v>
      </c>
      <c r="I23" s="9">
        <f t="shared" si="2"/>
        <v>70.8983367075543</v>
      </c>
      <c r="J23" s="6">
        <v>1786</v>
      </c>
      <c r="K23" s="9">
        <f t="shared" si="3"/>
        <v>79.37777777777778</v>
      </c>
      <c r="L23" s="9">
        <f t="shared" si="4"/>
        <v>70.8983367075543</v>
      </c>
    </row>
    <row r="24" spans="1:12" ht="75" customHeight="1" hidden="1">
      <c r="A24" s="13" t="s">
        <v>17</v>
      </c>
      <c r="B24" s="8"/>
      <c r="C24" s="6"/>
      <c r="D24" s="6"/>
      <c r="E24" s="16" t="e">
        <f t="shared" si="0"/>
        <v>#DIV/0!</v>
      </c>
      <c r="F24" s="9" t="e">
        <f t="shared" si="1"/>
        <v>#DIV/0!</v>
      </c>
      <c r="G24" s="6"/>
      <c r="H24" s="9" t="e">
        <f t="shared" si="5"/>
        <v>#DIV/0!</v>
      </c>
      <c r="I24" s="9" t="e">
        <f t="shared" si="2"/>
        <v>#DIV/0!</v>
      </c>
      <c r="J24" s="6"/>
      <c r="K24" s="9" t="e">
        <f t="shared" si="3"/>
        <v>#DIV/0!</v>
      </c>
      <c r="L24" s="9" t="e">
        <f t="shared" si="4"/>
        <v>#DIV/0!</v>
      </c>
    </row>
    <row r="25" spans="1:12" ht="49.5" customHeight="1">
      <c r="A25" s="5" t="s">
        <v>36</v>
      </c>
      <c r="B25" s="6">
        <v>901.9</v>
      </c>
      <c r="C25" s="6">
        <v>950</v>
      </c>
      <c r="D25" s="6">
        <v>1036</v>
      </c>
      <c r="E25" s="16">
        <f t="shared" si="0"/>
        <v>109.05263157894738</v>
      </c>
      <c r="F25" s="9">
        <f t="shared" si="1"/>
        <v>114.86861071072181</v>
      </c>
      <c r="G25" s="6">
        <v>1036</v>
      </c>
      <c r="H25" s="9">
        <f t="shared" si="5"/>
        <v>109.05263157894738</v>
      </c>
      <c r="I25" s="9">
        <f t="shared" si="2"/>
        <v>114.86861071072181</v>
      </c>
      <c r="J25" s="6">
        <v>1036</v>
      </c>
      <c r="K25" s="9">
        <f t="shared" si="3"/>
        <v>109.05263157894738</v>
      </c>
      <c r="L25" s="9">
        <f t="shared" si="4"/>
        <v>114.86861071072181</v>
      </c>
    </row>
    <row r="26" spans="1:12" ht="41.25" customHeight="1">
      <c r="A26" s="12" t="s">
        <v>27</v>
      </c>
      <c r="B26" s="6">
        <v>199</v>
      </c>
      <c r="C26" s="6">
        <v>199.3</v>
      </c>
      <c r="D26" s="6">
        <v>234</v>
      </c>
      <c r="E26" s="9">
        <f t="shared" si="0"/>
        <v>117.41093828399399</v>
      </c>
      <c r="F26" s="9">
        <f t="shared" si="1"/>
        <v>117.58793969849246</v>
      </c>
      <c r="G26" s="6">
        <v>252</v>
      </c>
      <c r="H26" s="9">
        <f t="shared" si="5"/>
        <v>126.44254892122429</v>
      </c>
      <c r="I26" s="9">
        <f t="shared" si="2"/>
        <v>126.63316582914572</v>
      </c>
      <c r="J26" s="6">
        <v>272</v>
      </c>
      <c r="K26" s="9">
        <f t="shared" si="3"/>
        <v>136.47767185148015</v>
      </c>
      <c r="L26" s="9">
        <f t="shared" si="4"/>
        <v>136.68341708542712</v>
      </c>
    </row>
    <row r="27" spans="1:12" ht="38.25" customHeight="1">
      <c r="A27" s="18" t="s">
        <v>28</v>
      </c>
      <c r="B27" s="6">
        <v>3371</v>
      </c>
      <c r="C27" s="6">
        <v>2200</v>
      </c>
      <c r="D27" s="6">
        <v>2000</v>
      </c>
      <c r="E27" s="9">
        <f t="shared" si="0"/>
        <v>90.9090909090909</v>
      </c>
      <c r="F27" s="9">
        <f t="shared" si="1"/>
        <v>59.329575793533074</v>
      </c>
      <c r="G27" s="6">
        <v>2000</v>
      </c>
      <c r="H27" s="9">
        <f t="shared" si="5"/>
        <v>90.9090909090909</v>
      </c>
      <c r="I27" s="9">
        <f t="shared" si="2"/>
        <v>59.329575793533074</v>
      </c>
      <c r="J27" s="6">
        <v>2000</v>
      </c>
      <c r="K27" s="9">
        <f t="shared" si="3"/>
        <v>90.9090909090909</v>
      </c>
      <c r="L27" s="9">
        <f t="shared" si="4"/>
        <v>59.329575793533074</v>
      </c>
    </row>
    <row r="28" spans="1:12" ht="33" customHeight="1">
      <c r="A28" s="18" t="s">
        <v>29</v>
      </c>
      <c r="B28" s="6">
        <f>SUM(B29:B31)</f>
        <v>1402.3</v>
      </c>
      <c r="C28" s="6">
        <f>SUM(C29:C31)</f>
        <v>1300</v>
      </c>
      <c r="D28" s="6">
        <f>SUM(D29:D31)</f>
        <v>1290</v>
      </c>
      <c r="E28" s="9">
        <f t="shared" si="0"/>
        <v>99.23076923076923</v>
      </c>
      <c r="F28" s="9">
        <f t="shared" si="1"/>
        <v>91.99172787563289</v>
      </c>
      <c r="G28" s="6">
        <f>SUM(G29:G31)</f>
        <v>1290</v>
      </c>
      <c r="H28" s="9">
        <f t="shared" si="5"/>
        <v>99.23076923076923</v>
      </c>
      <c r="I28" s="9">
        <f t="shared" si="2"/>
        <v>91.99172787563289</v>
      </c>
      <c r="J28" s="6">
        <f>SUM(J29:J31)</f>
        <v>1290</v>
      </c>
      <c r="K28" s="9">
        <f t="shared" si="3"/>
        <v>99.23076923076923</v>
      </c>
      <c r="L28" s="9">
        <f t="shared" si="4"/>
        <v>91.99172787563289</v>
      </c>
    </row>
    <row r="29" spans="1:12" ht="45.75" customHeight="1">
      <c r="A29" s="15" t="s">
        <v>22</v>
      </c>
      <c r="B29" s="6">
        <v>517.5</v>
      </c>
      <c r="C29" s="6">
        <v>300</v>
      </c>
      <c r="D29" s="6">
        <v>300</v>
      </c>
      <c r="E29" s="16">
        <f t="shared" si="0"/>
        <v>100</v>
      </c>
      <c r="F29" s="9">
        <f t="shared" si="1"/>
        <v>57.971014492753625</v>
      </c>
      <c r="G29" s="6">
        <v>300</v>
      </c>
      <c r="H29" s="9">
        <f t="shared" si="5"/>
        <v>100</v>
      </c>
      <c r="I29" s="9">
        <f t="shared" si="2"/>
        <v>57.971014492753625</v>
      </c>
      <c r="J29" s="6">
        <v>300</v>
      </c>
      <c r="K29" s="9">
        <f t="shared" si="3"/>
        <v>100</v>
      </c>
      <c r="L29" s="9">
        <f t="shared" si="4"/>
        <v>57.971014492753625</v>
      </c>
    </row>
    <row r="30" spans="1:12" ht="42.75" customHeight="1">
      <c r="A30" s="15" t="s">
        <v>23</v>
      </c>
      <c r="B30" s="6">
        <v>860.6</v>
      </c>
      <c r="C30" s="6">
        <v>858.7</v>
      </c>
      <c r="D30" s="6">
        <v>950</v>
      </c>
      <c r="E30" s="16">
        <f t="shared" si="0"/>
        <v>110.63235122860138</v>
      </c>
      <c r="F30" s="9">
        <f t="shared" si="1"/>
        <v>110.38810132465721</v>
      </c>
      <c r="G30" s="6">
        <v>950</v>
      </c>
      <c r="H30" s="9">
        <f t="shared" si="5"/>
        <v>110.63235122860138</v>
      </c>
      <c r="I30" s="9">
        <f t="shared" si="2"/>
        <v>110.38810132465721</v>
      </c>
      <c r="J30" s="6">
        <v>950</v>
      </c>
      <c r="K30" s="9">
        <f t="shared" si="3"/>
        <v>110.63235122860138</v>
      </c>
      <c r="L30" s="9">
        <f t="shared" si="4"/>
        <v>110.38810132465721</v>
      </c>
    </row>
    <row r="31" spans="1:12" ht="42.75" customHeight="1">
      <c r="A31" s="15" t="s">
        <v>33</v>
      </c>
      <c r="B31" s="6">
        <v>24.2</v>
      </c>
      <c r="C31" s="6">
        <v>141.3</v>
      </c>
      <c r="D31" s="6">
        <v>40</v>
      </c>
      <c r="E31" s="16"/>
      <c r="F31" s="9"/>
      <c r="G31" s="6">
        <v>40</v>
      </c>
      <c r="H31" s="9"/>
      <c r="I31" s="9"/>
      <c r="J31" s="6">
        <v>40</v>
      </c>
      <c r="K31" s="9"/>
      <c r="L31" s="9"/>
    </row>
    <row r="32" spans="1:12" ht="34.5" customHeight="1">
      <c r="A32" s="12" t="s">
        <v>30</v>
      </c>
      <c r="B32" s="3">
        <v>3291.6</v>
      </c>
      <c r="C32" s="3">
        <v>2900</v>
      </c>
      <c r="D32" s="3">
        <v>2071</v>
      </c>
      <c r="E32" s="9">
        <f t="shared" si="0"/>
        <v>71.41379310344827</v>
      </c>
      <c r="F32" s="9">
        <f t="shared" si="1"/>
        <v>62.91772997934135</v>
      </c>
      <c r="G32" s="6">
        <v>2069</v>
      </c>
      <c r="H32" s="9">
        <f t="shared" si="5"/>
        <v>71.34482758620689</v>
      </c>
      <c r="I32" s="9">
        <f t="shared" si="2"/>
        <v>62.85696925507352</v>
      </c>
      <c r="J32" s="6">
        <v>2059</v>
      </c>
      <c r="K32" s="9">
        <f t="shared" si="3"/>
        <v>71</v>
      </c>
      <c r="L32" s="9">
        <f t="shared" si="4"/>
        <v>62.55316563373435</v>
      </c>
    </row>
    <row r="33" spans="1:12" ht="20.25" customHeight="1">
      <c r="A33" s="12" t="s">
        <v>31</v>
      </c>
      <c r="B33" s="17">
        <v>148.9</v>
      </c>
      <c r="C33" s="3">
        <v>6.9</v>
      </c>
      <c r="D33" s="3">
        <v>5</v>
      </c>
      <c r="E33" s="9">
        <f t="shared" si="0"/>
        <v>72.46376811594203</v>
      </c>
      <c r="F33" s="9">
        <f t="shared" si="1"/>
        <v>3.3579583613163195</v>
      </c>
      <c r="G33" s="6">
        <v>5</v>
      </c>
      <c r="H33" s="9">
        <f t="shared" si="5"/>
        <v>72.46376811594203</v>
      </c>
      <c r="I33" s="9">
        <f t="shared" si="2"/>
        <v>3.3579583613163195</v>
      </c>
      <c r="J33" s="6">
        <v>5</v>
      </c>
      <c r="K33" s="9">
        <f t="shared" si="3"/>
        <v>72.46376811594203</v>
      </c>
      <c r="L33" s="9">
        <f t="shared" si="4"/>
        <v>3.3579583613163195</v>
      </c>
    </row>
    <row r="34" spans="1:12" ht="20.25" customHeight="1">
      <c r="A34" s="4" t="s">
        <v>8</v>
      </c>
      <c r="B34" s="3">
        <f>SUM(B35)</f>
        <v>623505.3</v>
      </c>
      <c r="C34" s="3">
        <f>SUM(C35)</f>
        <v>768838.8</v>
      </c>
      <c r="D34" s="3">
        <f>SUM(D35)</f>
        <v>797883.8999999999</v>
      </c>
      <c r="E34" s="9">
        <f t="shared" si="0"/>
        <v>103.77778800965818</v>
      </c>
      <c r="F34" s="9">
        <f t="shared" si="1"/>
        <v>127.96746074171298</v>
      </c>
      <c r="G34" s="3">
        <f>SUM(G35)</f>
        <v>709549.8</v>
      </c>
      <c r="H34" s="9">
        <f t="shared" si="5"/>
        <v>92.28850052832922</v>
      </c>
      <c r="I34" s="9">
        <f t="shared" si="2"/>
        <v>113.8001232708046</v>
      </c>
      <c r="J34" s="3">
        <f>SUM(J35)</f>
        <v>661174.6000000001</v>
      </c>
      <c r="K34" s="9">
        <f t="shared" si="3"/>
        <v>85.99651838590873</v>
      </c>
      <c r="L34" s="9">
        <f t="shared" si="4"/>
        <v>106.04153645526351</v>
      </c>
    </row>
    <row r="35" spans="1:12" ht="52.5" customHeight="1">
      <c r="A35" s="12" t="s">
        <v>18</v>
      </c>
      <c r="B35" s="3">
        <f>SUM(B36:B42)</f>
        <v>623505.3</v>
      </c>
      <c r="C35" s="3">
        <f>SUM(C36:C41)</f>
        <v>768838.8</v>
      </c>
      <c r="D35" s="3">
        <f>SUM(D36:D42)</f>
        <v>797883.8999999999</v>
      </c>
      <c r="E35" s="9">
        <f t="shared" si="0"/>
        <v>103.77778800965818</v>
      </c>
      <c r="F35" s="9">
        <f t="shared" si="1"/>
        <v>127.96746074171298</v>
      </c>
      <c r="G35" s="3">
        <f>SUM(G36:G42)</f>
        <v>709549.8</v>
      </c>
      <c r="H35" s="9">
        <f t="shared" si="5"/>
        <v>92.28850052832922</v>
      </c>
      <c r="I35" s="9">
        <f t="shared" si="2"/>
        <v>113.8001232708046</v>
      </c>
      <c r="J35" s="3">
        <f>SUM(J36:J42)</f>
        <v>661174.6000000001</v>
      </c>
      <c r="K35" s="9">
        <f t="shared" si="3"/>
        <v>85.99651838590873</v>
      </c>
      <c r="L35" s="9">
        <f t="shared" si="4"/>
        <v>106.04153645526351</v>
      </c>
    </row>
    <row r="36" spans="1:12" ht="33.75" customHeight="1">
      <c r="A36" s="13" t="s">
        <v>9</v>
      </c>
      <c r="B36" s="6">
        <v>164228</v>
      </c>
      <c r="C36" s="6">
        <v>183192.7</v>
      </c>
      <c r="D36" s="6">
        <v>205309.9</v>
      </c>
      <c r="E36" s="16">
        <f t="shared" si="0"/>
        <v>112.07318850587387</v>
      </c>
      <c r="F36" s="9">
        <f t="shared" si="1"/>
        <v>125.01516184816231</v>
      </c>
      <c r="G36" s="6">
        <v>213314.4</v>
      </c>
      <c r="H36" s="9">
        <f t="shared" si="5"/>
        <v>116.44263117471382</v>
      </c>
      <c r="I36" s="9">
        <f t="shared" si="2"/>
        <v>129.88917845921523</v>
      </c>
      <c r="J36" s="6">
        <v>219145.3</v>
      </c>
      <c r="K36" s="9">
        <f t="shared" si="3"/>
        <v>119.62556368239564</v>
      </c>
      <c r="L36" s="9">
        <f t="shared" si="4"/>
        <v>133.43966924032443</v>
      </c>
    </row>
    <row r="37" spans="1:12" ht="42.75" customHeight="1">
      <c r="A37" s="13" t="s">
        <v>10</v>
      </c>
      <c r="B37" s="6">
        <v>129135.9</v>
      </c>
      <c r="C37" s="6">
        <v>211726.7</v>
      </c>
      <c r="D37" s="6">
        <v>199407.2</v>
      </c>
      <c r="E37" s="16">
        <f t="shared" si="0"/>
        <v>94.18141405878427</v>
      </c>
      <c r="F37" s="9">
        <f t="shared" si="1"/>
        <v>154.41654876761615</v>
      </c>
      <c r="G37" s="6">
        <v>107796.1</v>
      </c>
      <c r="H37" s="9">
        <f t="shared" si="5"/>
        <v>50.91285133145701</v>
      </c>
      <c r="I37" s="9">
        <f t="shared" si="2"/>
        <v>83.47492835067554</v>
      </c>
      <c r="J37" s="6">
        <v>53428.9</v>
      </c>
      <c r="K37" s="9">
        <f t="shared" si="3"/>
        <v>25.234842842211208</v>
      </c>
      <c r="L37" s="9">
        <f t="shared" si="4"/>
        <v>41.37416473652951</v>
      </c>
    </row>
    <row r="38" spans="1:12" ht="31.5" customHeight="1">
      <c r="A38" s="13" t="s">
        <v>11</v>
      </c>
      <c r="B38" s="6">
        <v>325602.8</v>
      </c>
      <c r="C38" s="6">
        <v>367902.9</v>
      </c>
      <c r="D38" s="6">
        <v>388224.8</v>
      </c>
      <c r="E38" s="16">
        <f t="shared" si="0"/>
        <v>105.52371291446735</v>
      </c>
      <c r="F38" s="9">
        <f t="shared" si="1"/>
        <v>119.23263559158582</v>
      </c>
      <c r="G38" s="6">
        <v>384331.8</v>
      </c>
      <c r="H38" s="9">
        <f t="shared" si="5"/>
        <v>104.4655532750625</v>
      </c>
      <c r="I38" s="9">
        <f t="shared" si="2"/>
        <v>118.03700705276489</v>
      </c>
      <c r="J38" s="6">
        <v>384478.9</v>
      </c>
      <c r="K38" s="9">
        <f t="shared" si="3"/>
        <v>104.50553665111093</v>
      </c>
      <c r="L38" s="9">
        <f t="shared" si="4"/>
        <v>118.08218479693664</v>
      </c>
    </row>
    <row r="39" spans="1:12" ht="20.25" customHeight="1">
      <c r="A39" s="7" t="s">
        <v>12</v>
      </c>
      <c r="B39" s="6">
        <v>4526.8</v>
      </c>
      <c r="C39" s="6">
        <v>5892.8</v>
      </c>
      <c r="D39" s="6">
        <v>4607.5</v>
      </c>
      <c r="E39" s="16">
        <f t="shared" si="0"/>
        <v>78.18863698072224</v>
      </c>
      <c r="F39" s="9">
        <f t="shared" si="1"/>
        <v>101.78271626756208</v>
      </c>
      <c r="G39" s="6">
        <v>4107.5</v>
      </c>
      <c r="H39" s="9">
        <f t="shared" si="5"/>
        <v>69.70370621775727</v>
      </c>
      <c r="I39" s="9">
        <f t="shared" si="2"/>
        <v>90.73738623310064</v>
      </c>
      <c r="J39" s="6">
        <v>4121.5</v>
      </c>
      <c r="K39" s="9">
        <f t="shared" si="3"/>
        <v>69.94128427912028</v>
      </c>
      <c r="L39" s="9">
        <f t="shared" si="4"/>
        <v>91.04665547406556</v>
      </c>
    </row>
    <row r="40" spans="1:12" ht="20.25" customHeight="1" hidden="1">
      <c r="A40" s="7" t="s">
        <v>32</v>
      </c>
      <c r="B40" s="6"/>
      <c r="C40" s="6"/>
      <c r="D40" s="6"/>
      <c r="E40" s="16"/>
      <c r="F40" s="9"/>
      <c r="G40" s="6"/>
      <c r="H40" s="9"/>
      <c r="I40" s="9"/>
      <c r="J40" s="6"/>
      <c r="K40" s="9"/>
      <c r="L40" s="9"/>
    </row>
    <row r="41" spans="1:12" ht="27" customHeight="1">
      <c r="A41" s="7" t="s">
        <v>19</v>
      </c>
      <c r="B41" s="6">
        <v>11.8</v>
      </c>
      <c r="C41" s="6">
        <v>123.7</v>
      </c>
      <c r="D41" s="6">
        <v>334.5</v>
      </c>
      <c r="E41" s="16"/>
      <c r="F41" s="9"/>
      <c r="G41" s="6"/>
      <c r="H41" s="9"/>
      <c r="I41" s="9"/>
      <c r="J41" s="6"/>
      <c r="K41" s="9"/>
      <c r="L41" s="9"/>
    </row>
    <row r="42" spans="1:12" ht="36.75" customHeight="1">
      <c r="A42" s="14" t="s">
        <v>20</v>
      </c>
      <c r="B42" s="6"/>
      <c r="C42" s="6"/>
      <c r="D42" s="6"/>
      <c r="E42" s="16"/>
      <c r="F42" s="9"/>
      <c r="G42" s="6"/>
      <c r="H42" s="9"/>
      <c r="I42" s="9"/>
      <c r="J42" s="6"/>
      <c r="K42" s="9"/>
      <c r="L42" s="9"/>
    </row>
  </sheetData>
  <sheetProtection/>
  <mergeCells count="14">
    <mergeCell ref="J6:J8"/>
    <mergeCell ref="A6:A8"/>
    <mergeCell ref="B6:B8"/>
    <mergeCell ref="C6:C8"/>
    <mergeCell ref="D6:D8"/>
    <mergeCell ref="G6:G8"/>
    <mergeCell ref="E6:E8"/>
    <mergeCell ref="F6:F8"/>
    <mergeCell ref="A2:L2"/>
    <mergeCell ref="H6:H8"/>
    <mergeCell ref="I6:I8"/>
    <mergeCell ref="K6:K8"/>
    <mergeCell ref="L6:L8"/>
    <mergeCell ref="B4:J4"/>
  </mergeCells>
  <printOptions/>
  <pageMargins left="0.3937007874015748" right="0.3937007874015748" top="0.5905511811023623" bottom="0.7874015748031497" header="0.3937007874015748" footer="0.3937007874015748"/>
  <pageSetup firstPageNumber="1" useFirstPageNumber="1" fitToHeight="0" fitToWidth="0" horizontalDpi="600" verticalDpi="600" orientation="portrait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user1407</cp:lastModifiedBy>
  <cp:lastPrinted>2020-11-12T05:46:09Z</cp:lastPrinted>
  <dcterms:created xsi:type="dcterms:W3CDTF">2009-04-16T11:32:48Z</dcterms:created>
  <dcterms:modified xsi:type="dcterms:W3CDTF">2021-11-18T05:23:32Z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