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firstSheet="3" activeTab="4"/>
  </bookViews>
  <sheets>
    <sheet name="доходы" sheetId="1" r:id="rId1"/>
    <sheet name="по разделам" sheetId="2" r:id="rId2"/>
    <sheet name="деф-проф " sheetId="3" r:id="rId3"/>
    <sheet name=" численность  не публикуется" sheetId="4" r:id="rId4"/>
    <sheet name="программы не публикуются" sheetId="5" r:id="rId5"/>
  </sheets>
  <definedNames>
    <definedName name="_xlnm.Print_Titles" localSheetId="4">'программы не публикуются'!$8:$8</definedName>
    <definedName name="_xlnm.Print_Area" localSheetId="3">' численность  не публикуется'!$A$1:$E$17</definedName>
    <definedName name="_xlnm.Print_Area" localSheetId="2">'деф-проф '!$A$1:$E$11</definedName>
    <definedName name="_xlnm.Print_Area" localSheetId="1">'по разделам'!$C$1:$H$56</definedName>
    <definedName name="_xlnm.Print_Area" localSheetId="4">'программы не публикуются'!$A$1:$H$356</definedName>
  </definedNames>
  <calcPr fullCalcOnLoad="1"/>
</workbook>
</file>

<file path=xl/sharedStrings.xml><?xml version="1.0" encoding="utf-8"?>
<sst xmlns="http://schemas.openxmlformats.org/spreadsheetml/2006/main" count="1495" uniqueCount="605">
  <si>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</si>
  <si>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</si>
  <si>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</si>
  <si>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</si>
  <si>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</si>
  <si>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</si>
  <si>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</si>
  <si>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</si>
  <si>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</si>
  <si>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</si>
  <si>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</si>
  <si>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</si>
  <si>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</si>
  <si>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</si>
  <si>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</si>
  <si>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</si>
  <si>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</si>
  <si>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</si>
  <si>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</si>
  <si>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</si>
  <si>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</si>
  <si>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</si>
  <si>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</si>
  <si>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</si>
  <si>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</si>
  <si>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</si>
  <si>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</si>
  <si>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</si>
  <si>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</si>
  <si>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</si>
  <si>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</si>
  <si>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</si>
  <si>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</si>
  <si>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</si>
  <si>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</si>
  <si>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</si>
  <si>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</si>
  <si>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</si>
  <si>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</si>
  <si>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</si>
  <si>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</si>
  <si>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</si>
  <si>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</si>
  <si>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</si>
  <si>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</si>
  <si>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</si>
  <si>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</si>
  <si>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</si>
  <si>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</si>
  <si>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</si>
  <si>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</si>
  <si>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</si>
  <si>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</si>
  <si>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</si>
  <si>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</si>
  <si>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</si>
  <si>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</si>
  <si>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</si>
  <si>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ОБСЛУЖИВАНИЕ ГОСУДАРСТВЕННОГО И МУНИЦИПАЛЬНОГО ДОЛГА 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</si>
  <si>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</si>
  <si>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</si>
  <si>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</si>
  <si>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</si>
  <si>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</si>
  <si>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II. РАСХОДЫ РАЙОННОГО БЮДЖЕТА </t>
  </si>
  <si>
    <t>Фактически исполнено за           I квартал 2019 года</t>
  </si>
  <si>
    <t xml:space="preserve">                                III. ДЕФИЦИТ (ПРОФИЦИТ)  РАЙОННОГО БЮДЖЕТА</t>
  </si>
  <si>
    <t xml:space="preserve">                 тыс.руб</t>
  </si>
  <si>
    <t xml:space="preserve">                              Наименование</t>
  </si>
  <si>
    <t>Дефицит(-), профицит(+) районного бюджета</t>
  </si>
  <si>
    <t>CВЕДЕНИЯ</t>
  </si>
  <si>
    <t xml:space="preserve">             о численности муниципальных служащих и работников муниципальных учреждений</t>
  </si>
  <si>
    <t xml:space="preserve">                                  с указанием фактических затрат на их денежное содержание</t>
  </si>
  <si>
    <t xml:space="preserve">                                     Категория</t>
  </si>
  <si>
    <t>Численность, человек</t>
  </si>
  <si>
    <t>Фактические затраты на денежное содержание, тыс.руб</t>
  </si>
  <si>
    <t>Муниципальные служащие района</t>
  </si>
  <si>
    <t>Работники муниципальных учреждений</t>
  </si>
  <si>
    <t>КЦСР</t>
  </si>
  <si>
    <t>ГРБС</t>
  </si>
  <si>
    <t>РЗ</t>
  </si>
  <si>
    <t>ПР</t>
  </si>
  <si>
    <t>КВР</t>
  </si>
  <si>
    <t>Сумма</t>
  </si>
  <si>
    <t>Факт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</si>
  <si>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</si>
  <si>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01 0 00 00000</t>
  </si>
  <si>
    <t>Подпрограмма "Энергосбережение Никольского муниципального района на 2015-2021 годы"</t>
  </si>
  <si>
    <t>01 1 00 00000</t>
  </si>
  <si>
    <t>Основное мероприятие "Повышение энергетической эффективности муниципальных учреждений"</t>
  </si>
  <si>
    <t>01 1 01 00000</t>
  </si>
  <si>
    <t>Мероприятия по энергосбережению</t>
  </si>
  <si>
    <t>01 1 01 21350</t>
  </si>
  <si>
    <t xml:space="preserve">Субсидии бюджетным учреждениям </t>
  </si>
  <si>
    <t>610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</si>
  <si>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</si>
  <si>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</si>
  <si>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"Снижение объемов потребления всех видов топливно-энергетических ресурсов мунципальных учреждений"</t>
  </si>
  <si>
    <t>01 1 02 00000</t>
  </si>
  <si>
    <t xml:space="preserve">01 1 02 21350 </t>
  </si>
  <si>
    <t>01 1 02 21350</t>
  </si>
  <si>
    <t>Основное мероприятие "Снижение объемов энергетических ресурсов в системах коммунальной инфраструктуры"</t>
  </si>
  <si>
    <t>01 1 04 00000</t>
  </si>
  <si>
    <t>01 1 04 21350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</si>
  <si>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</si>
  <si>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01 1 05 00000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</si>
  <si>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</si>
  <si>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01 1 05 43250</t>
  </si>
  <si>
    <t>Бюджетные инвестиции</t>
  </si>
  <si>
    <t>410</t>
  </si>
  <si>
    <t>Подпрограмма "Рациональное природопользование и охрана окружающей среды Никольского муниципального района на 2015-2021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</si>
  <si>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</si>
  <si>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</si>
  <si>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</si>
  <si>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 xml:space="preserve">Мероприятия по объектам нецентрализованного водоснабжения </t>
  </si>
  <si>
    <t>01 2 01 21360</t>
  </si>
  <si>
    <t xml:space="preserve">01 2 01 21360 </t>
  </si>
  <si>
    <t>546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</si>
  <si>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</si>
  <si>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01 2 G5 00000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</si>
  <si>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</si>
  <si>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01 2 G5 52430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</si>
  <si>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</si>
  <si>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</si>
  <si>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</si>
  <si>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</si>
  <si>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</si>
  <si>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</si>
  <si>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</si>
  <si>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01 2 03 72180</t>
  </si>
  <si>
    <t>Расходы на выплаты персоналу государственных (муниципальных) органов</t>
  </si>
  <si>
    <t>120</t>
  </si>
  <si>
    <t>Основное мероприятие "Реализация государственных полномочий  по отлову и содержанию безнадзорных животных"</t>
  </si>
  <si>
    <t xml:space="preserve">01 2 04 00000 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</si>
  <si>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</si>
  <si>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01 2 04 72230</t>
  </si>
  <si>
    <t>Муниципальная программа "Развитие физической культуры и спорта в Никольском муниципальном районе на 2014-2021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</si>
  <si>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</si>
  <si>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</si>
  <si>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</si>
  <si>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муниципальных учреждений</t>
  </si>
  <si>
    <t>02 0 01 00590</t>
  </si>
  <si>
    <t>11</t>
  </si>
  <si>
    <t xml:space="preserve">Мероприятия в области спорта и физической культуры </t>
  </si>
  <si>
    <t>02 0 01 21600</t>
  </si>
  <si>
    <t>115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</si>
  <si>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</si>
  <si>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02 0 01 21601</t>
  </si>
  <si>
    <t>Основное мероприятие "Подготовка спортивного резерва"</t>
  </si>
  <si>
    <t>02 0 02 00000</t>
  </si>
  <si>
    <t>02 0 02 21600</t>
  </si>
  <si>
    <t>02 0 02 21601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</si>
  <si>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</si>
  <si>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02 0 03 00000</t>
  </si>
  <si>
    <t>02 0 03 21600</t>
  </si>
  <si>
    <t>Основное мероприятие "Развитие инфраструктуры физической культуры и спорта"</t>
  </si>
  <si>
    <t>02 0 04 00000</t>
  </si>
  <si>
    <t>02 0 04 21601</t>
  </si>
  <si>
    <t>Муниципальная программа "Социальная поддержка граждан Никольского муниципального района на 2017-2021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</si>
  <si>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</si>
  <si>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</si>
  <si>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</si>
  <si>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</si>
  <si>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</si>
  <si>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</si>
  <si>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03 1 01 21830</t>
  </si>
  <si>
    <t>114</t>
  </si>
  <si>
    <t>Социальные выплаты гражданам, кроме публичных нормативных социальных выплат</t>
  </si>
  <si>
    <t>320</t>
  </si>
  <si>
    <t>Основное мероприятие "Предоставление иных социальных выплат"</t>
  </si>
  <si>
    <t>03 1 04 00000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</si>
  <si>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</si>
  <si>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03 1 04 21810 </t>
  </si>
  <si>
    <t>10</t>
  </si>
  <si>
    <t>Публичные нормативные социальные выплаты гражданам</t>
  </si>
  <si>
    <t>310</t>
  </si>
  <si>
    <t>Дополнительное материальное содержание лицам, имеющим звание "Почетный гражданин Никольского района"</t>
  </si>
  <si>
    <t>03 1 04 21820</t>
  </si>
  <si>
    <t xml:space="preserve">03 1 04 21820 </t>
  </si>
  <si>
    <t>Реализация мероприятий по обеспечению жильем молодых семей</t>
  </si>
  <si>
    <t>03 1 04 L4970</t>
  </si>
  <si>
    <t>Основное мероприятие "Осуществление отдельных государственных полномочий "</t>
  </si>
  <si>
    <t>03 1 06 00000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</si>
  <si>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</si>
  <si>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03 1 06 72300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</si>
  <si>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</si>
  <si>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</si>
  <si>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</si>
  <si>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03 2 02 00000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</si>
  <si>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</si>
  <si>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03 2 02 72060</t>
  </si>
  <si>
    <t xml:space="preserve"> </t>
  </si>
  <si>
    <t>Подпрограмма  "Организация  отдыха детей, их оздоровления и занятости в Никольском муниципальном районе на 2017-2021 годы"</t>
  </si>
  <si>
    <t>03 3 00 00000</t>
  </si>
  <si>
    <t>Основное мероприятие "Сохранение уровня охвата детей всеми формами отдыха, оздоровления и занятости"</t>
  </si>
  <si>
    <t>03 3 01 00000</t>
  </si>
  <si>
    <t>03 3 01 00590</t>
  </si>
  <si>
    <t>Мероприятия по оздоровлению детей, включая занятость несовершеннолетних</t>
  </si>
  <si>
    <t>03 3 01 21960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</si>
  <si>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</si>
  <si>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03 3 01 S1030</t>
  </si>
  <si>
    <t xml:space="preserve">546 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</si>
  <si>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</si>
  <si>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03 3 01 S1650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</si>
  <si>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</si>
  <si>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03 3 03 00000</t>
  </si>
  <si>
    <t>03 3 03 21960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</si>
  <si>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</si>
  <si>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03 3 04 00000</t>
  </si>
  <si>
    <t>03 3 04 21960</t>
  </si>
  <si>
    <t xml:space="preserve">07 </t>
  </si>
  <si>
    <t>Муниципальная программа "Развитие сферы культуры Никольского муниципального района на 2014-2021 годы"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</si>
  <si>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</si>
  <si>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</si>
  <si>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04 1 00 00000</t>
  </si>
  <si>
    <t>Основное мероприятие "Оказание туристско-информационных услуг"</t>
  </si>
  <si>
    <t>04 1 01 00000</t>
  </si>
  <si>
    <t xml:space="preserve">Учреждения культуры </t>
  </si>
  <si>
    <t>04 1 01 01590</t>
  </si>
  <si>
    <t>04 1 01 S1650</t>
  </si>
  <si>
    <t>Основное мероприятие "Организация и проведение мероприятий"</t>
  </si>
  <si>
    <t>04 1 02 00000</t>
  </si>
  <si>
    <t>04 1 02 01590</t>
  </si>
  <si>
    <t>04 1 02 S1650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</si>
  <si>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</si>
  <si>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</si>
  <si>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</si>
  <si>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</si>
  <si>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</si>
  <si>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04 2 01 S1650</t>
  </si>
  <si>
    <t>Осуществление части полномочий по организации и проведению культурно-массовых мероприятий МО г.Никольска</t>
  </si>
  <si>
    <t>04 2 01 21800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</si>
  <si>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</si>
  <si>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</si>
  <si>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</si>
  <si>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</si>
  <si>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</si>
  <si>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</si>
  <si>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</si>
  <si>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</si>
  <si>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Уплата налогов, сборов и иных платежей</t>
  </si>
  <si>
    <t>850</t>
  </si>
  <si>
    <t>04 3 01 S1650</t>
  </si>
  <si>
    <t>Подпрограмма "Развитие дополнительного художественного образования детей"</t>
  </si>
  <si>
    <t>04 4 00 00000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</si>
  <si>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</si>
  <si>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</si>
  <si>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 xml:space="preserve">Учреждения по внешкольной работе с детьми  </t>
  </si>
  <si>
    <t>04 4 01 15590</t>
  </si>
  <si>
    <t>04 4 01 S1650</t>
  </si>
  <si>
    <t>Подпрограмма "Организация музейной деятельности на территории Никольского муниципального района"</t>
  </si>
  <si>
    <t>04 5 00 00000</t>
  </si>
  <si>
    <t>Основное мероприятие "Публичный показ музейных предметов, музейных коллекций"</t>
  </si>
  <si>
    <t>04 5 01 00000</t>
  </si>
  <si>
    <t>Музеи</t>
  </si>
  <si>
    <t>04 5 01 02590</t>
  </si>
  <si>
    <t>04 5 01 S1650</t>
  </si>
  <si>
    <t>Подпрограмма "Обеспечение условий реализации муниципальной программы"</t>
  </si>
  <si>
    <t>04 6 00 00000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</si>
  <si>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</si>
  <si>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04 6 01 00000</t>
  </si>
  <si>
    <t>Расходы на обеспечение функций органов местного самоуправления</t>
  </si>
  <si>
    <t>04 6 01 00190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</si>
  <si>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</si>
  <si>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04 6 03 00000</t>
  </si>
  <si>
    <t>Центр обслуживания бюджетных учреждений</t>
  </si>
  <si>
    <t>04 6 03 19590</t>
  </si>
  <si>
    <t>04 6 03 S1650</t>
  </si>
  <si>
    <t>Муниципальная программа "Развитие образования Никольского муниципального района на 2016-2021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</si>
  <si>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</si>
  <si>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</si>
  <si>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</si>
  <si>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</si>
  <si>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</si>
  <si>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</si>
  <si>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</si>
  <si>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05 1 01 S1650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</si>
  <si>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</si>
  <si>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05 1 01 72010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</si>
  <si>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</si>
  <si>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</si>
  <si>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</si>
  <si>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05 1 02 72020</t>
  </si>
  <si>
    <t>Основное мероприятие "Модернизация региональных систем дошкольного образования "</t>
  </si>
  <si>
    <t>05 1 03 00000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</si>
  <si>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</si>
  <si>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>05 1 03 41220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</si>
  <si>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</si>
  <si>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05 1 04 00000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</si>
  <si>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</si>
  <si>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05 1 04 72020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</si>
  <si>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</si>
  <si>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</si>
  <si>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</si>
  <si>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05 2 01 00000</t>
  </si>
  <si>
    <t>Школы-детские сады, школы начальные, неполные средние и средние</t>
  </si>
  <si>
    <t>05 2 01 13590</t>
  </si>
  <si>
    <t>05 2 01 S1650</t>
  </si>
  <si>
    <t>05 2 01 72010</t>
  </si>
  <si>
    <t>Мероприятия государственной программы Российской Федерации "Доступная среда" на 2011-2025 годы</t>
  </si>
  <si>
    <t>05 2 01 L0270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</si>
  <si>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</si>
  <si>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</si>
  <si>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</si>
  <si>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05 2 02 72020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</si>
  <si>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</si>
  <si>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</si>
  <si>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</si>
  <si>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</si>
  <si>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</si>
  <si>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</si>
  <si>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05 2 04 S1650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</si>
  <si>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</si>
  <si>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05 2 05 00000</t>
  </si>
  <si>
    <t>05 2 05 72020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</si>
  <si>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</si>
  <si>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05 2 06 00000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</si>
  <si>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</si>
  <si>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</si>
  <si>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</si>
  <si>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</si>
  <si>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</si>
  <si>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05 2 08 S1650</t>
  </si>
  <si>
    <t>Основное мероприятие "Модернизация содержания общего и дополнительного образования"</t>
  </si>
  <si>
    <t>05 2 09 00000</t>
  </si>
  <si>
    <t>05 2 09 41220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</si>
  <si>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</si>
  <si>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05 2 09 S3230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</si>
  <si>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</si>
  <si>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05 2 10 00000</t>
  </si>
  <si>
    <t>05 2 10 15590</t>
  </si>
  <si>
    <t>Субсидии некоммерческим организациям (за исключением государственных (муниципальных) учреждений)</t>
  </si>
  <si>
    <t>630</t>
  </si>
  <si>
    <t>05 2 10 S1650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</si>
  <si>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</si>
  <si>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</si>
  <si>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</si>
  <si>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05 3 01 00000</t>
  </si>
  <si>
    <t>05 3 01 19590</t>
  </si>
  <si>
    <t>05 3 01 S1650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</si>
  <si>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</si>
  <si>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05 3 02 00000</t>
  </si>
  <si>
    <t>05 3 02 00190</t>
  </si>
  <si>
    <t>Исполнение судебных актов</t>
  </si>
  <si>
    <t>830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</si>
  <si>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</si>
  <si>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</si>
  <si>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</si>
  <si>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</si>
  <si>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</si>
  <si>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06 1 01 00000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</si>
  <si>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</si>
  <si>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06 1 01 72140</t>
  </si>
  <si>
    <t>Основное мероприятие  "Предупреждение экстремизма и терроризма "</t>
  </si>
  <si>
    <t>06 1 03 00000</t>
  </si>
  <si>
    <t>Мероприятия по профилактике преступлений и иных правонарушений</t>
  </si>
  <si>
    <t>06 1 03 23060</t>
  </si>
  <si>
    <t>14</t>
  </si>
  <si>
    <t>Иные выплаты населению</t>
  </si>
  <si>
    <t>360</t>
  </si>
  <si>
    <t>Основное мероприятие  "Обеспечение внедрения и /или эксплуатации аппаратно-програмного комплекса "Безопасный город"</t>
  </si>
  <si>
    <t>06 1 04 00000</t>
  </si>
  <si>
    <t xml:space="preserve">Внедрение и (или) эксплуатация аппаратно-программного комплекса "Безопасный город" </t>
  </si>
  <si>
    <t>06 1 04 S1060</t>
  </si>
  <si>
    <t>Основное мероприятие  "Привлечение общественности к охране общественного порядка"</t>
  </si>
  <si>
    <t>06 1 07 00000</t>
  </si>
  <si>
    <t>06 1 07 23060</t>
  </si>
  <si>
    <t>Подпрограмма "Формирование законопослушного поведения участников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</si>
  <si>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</si>
  <si>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</si>
  <si>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06 2 03 00000</t>
  </si>
  <si>
    <t>Прочие мероприятия в сфере безопасности дорожного движения</t>
  </si>
  <si>
    <t>06 2 03 20300</t>
  </si>
  <si>
    <t>13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</si>
  <si>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</si>
  <si>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06 3 00 00000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</si>
  <si>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</si>
  <si>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06 3 01 00000</t>
  </si>
  <si>
    <t>Прочие мероприятия по профилактике употребления психоактивных веществ</t>
  </si>
  <si>
    <t>06 3 01 21890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</si>
  <si>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</si>
  <si>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06 3 06 00000</t>
  </si>
  <si>
    <t>Прочие мероприятия по профилактике употребления  психоактивных веществ</t>
  </si>
  <si>
    <t>06 3 06 21890</t>
  </si>
  <si>
    <t>Муниципальная  программа "Экономическое развитие Никольского муниципального района на 2018-2021 годы"</t>
  </si>
  <si>
    <t>07 0 00 00000</t>
  </si>
  <si>
    <t>Подпрограмма "Поддержка и развитие малого и среднего предпринимательства в Никольском муниципальном районе на 2018-2021 г.г."</t>
  </si>
  <si>
    <t>07 1 00 00000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</si>
  <si>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</si>
  <si>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</si>
  <si>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</si>
  <si>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</si>
  <si>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>Основное мероприятие "Содействие развитию предпринимательства в приоритетных отраслях"</t>
  </si>
  <si>
    <t>07 1 06 00000</t>
  </si>
  <si>
    <t>Реализация мероприятий, направленных на  поддержку и развитие предпринимательства</t>
  </si>
  <si>
    <t>07 1 06 20470</t>
  </si>
  <si>
    <t>Подпрограмма «Развитие торговли в Никольском муниципальном районе на 2018-2021 г.г.»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</si>
  <si>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</si>
  <si>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</si>
  <si>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07 2 03 00000</t>
  </si>
  <si>
    <t>Развитие мобильной торговли в малонаселенных и труднодоступных населенных пунктах</t>
  </si>
  <si>
    <t>07 2 03 S1250</t>
  </si>
  <si>
    <t>12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</si>
  <si>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</si>
  <si>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08 0 00 00000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</si>
  <si>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</si>
  <si>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08 0 01 00000</t>
  </si>
  <si>
    <t>Улучшение жилищных условий граждан, проживающих в сельской местности, в том числе молодых семей и молодых специалистов</t>
  </si>
  <si>
    <t>08 0  01 L5671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</si>
  <si>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</si>
  <si>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08 0 02 00000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</si>
  <si>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</si>
  <si>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08 0  02 L5671</t>
  </si>
  <si>
    <t>Основное мероприятие "Строительство (реконструкция ) общеобразовательных учреждений "</t>
  </si>
  <si>
    <t>08 0 03 00000</t>
  </si>
  <si>
    <t>Строительство (реконструкция) объектов социальной и коммунальной инфраструктур муниципальной собственности</t>
  </si>
  <si>
    <t>08 0 03 41220</t>
  </si>
  <si>
    <t>Основное мероприятие"Строительство фельдшерско-акушерских пунктов и офисов врача общей практики"</t>
  </si>
  <si>
    <t>08 0 04 00000</t>
  </si>
  <si>
    <t>08 0 04 41220</t>
  </si>
  <si>
    <t xml:space="preserve">Бюджетные инвестиции 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</si>
  <si>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</si>
  <si>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</si>
  <si>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</si>
  <si>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</si>
  <si>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муниципальных дорог и искусственных сооружений</t>
  </si>
  <si>
    <t>09 0 01 20100</t>
  </si>
  <si>
    <t>Иные межбюджетные трансферты</t>
  </si>
  <si>
    <t>540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</si>
  <si>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</si>
  <si>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</si>
  <si>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</si>
  <si>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</si>
  <si>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Осуществление дорожной деятельности в отношении автомобильных дорог общего пользования местного значения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</si>
  <si>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</si>
  <si>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</si>
  <si>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09 0 02 S1360</t>
  </si>
  <si>
    <t>Муниципальная  программа "Реализация молодежной политики на территории Никольского муниципального района на 2016-2021 гг."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</si>
  <si>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</si>
  <si>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</si>
  <si>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</si>
  <si>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Проведение мероприятий для детей и молодежи</t>
  </si>
  <si>
    <t>10 0 02 21970</t>
  </si>
  <si>
    <t>Основное мероприятие "Активация и развитие волонтерского движения на территории района"</t>
  </si>
  <si>
    <t>10 0 03 00000</t>
  </si>
  <si>
    <t>10 0 03 21970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</si>
  <si>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</si>
  <si>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</si>
  <si>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</si>
  <si>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</si>
  <si>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</si>
  <si>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</si>
  <si>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Муниципальная программа "Управление муниципальными финансами Никольского муниципального района на 2016-2021 годы"</t>
  </si>
  <si>
    <t>11 0 00 00000</t>
  </si>
  <si>
    <t>Основное мероприятие "Выравнивание бюджетной обеспеченности муниципальных образований района"</t>
  </si>
  <si>
    <t>11 0 04 00000</t>
  </si>
  <si>
    <t>Дотации на выравнивание бюджетной обеспеченности</t>
  </si>
  <si>
    <t>11 0 04 70010</t>
  </si>
  <si>
    <t>Дотации</t>
  </si>
  <si>
    <t>098</t>
  </si>
  <si>
    <t>510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</si>
  <si>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</si>
  <si>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11 0 04 72220</t>
  </si>
  <si>
    <t>Основное мероприятие "Поддержка мер по обеспечению сбалансированности бюджетов поселений"</t>
  </si>
  <si>
    <t>11 0 05 00000</t>
  </si>
  <si>
    <t xml:space="preserve">Дотации на поддержку мер по обеспечению сбалансированности бюджетов </t>
  </si>
  <si>
    <t>11 0 05 70020</t>
  </si>
  <si>
    <t xml:space="preserve">Дотации </t>
  </si>
  <si>
    <t>Основное мероприятие "Минимизация расходов на обслуживание муниципального долга района"</t>
  </si>
  <si>
    <t>11 0 06 00000</t>
  </si>
  <si>
    <t>Процентные платежи по долговым обязательствам</t>
  </si>
  <si>
    <t>11 0 06 20990</t>
  </si>
  <si>
    <t>Обслуживание муниципального долга</t>
  </si>
  <si>
    <t>730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</si>
  <si>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</si>
  <si>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11 0 07 00000</t>
  </si>
  <si>
    <t xml:space="preserve">Осуществление части полномочий по внутреннему муниципальному финансовому контролю </t>
  </si>
  <si>
    <t>11 0 07 21760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</si>
  <si>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</si>
  <si>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11 0 08 00000</t>
  </si>
  <si>
    <t>11 0 08 00190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</si>
  <si>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</si>
  <si>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11 0 09 00000</t>
  </si>
  <si>
    <t>Центр бюджетного учета и отчетности</t>
  </si>
  <si>
    <t>11 0 09 12590</t>
  </si>
  <si>
    <t>Осуществление части полномочий по ведению бухгалтерского (бюджетного) учета и составлению отчетности</t>
  </si>
  <si>
    <t>11 0 09 21780</t>
  </si>
  <si>
    <t>Муниципальная программа  "Кадровая политика в сфере здравоохранения Никольского муниципального района на 2016-2021 годы"</t>
  </si>
  <si>
    <t>12 0 00 00000</t>
  </si>
  <si>
    <t>Основное мероприятие «Предоставление жилья медицинским работникам»</t>
  </si>
  <si>
    <t>12 0 01 00000</t>
  </si>
  <si>
    <t>Обеспечение системы здравоохранения медицинскими кадрами</t>
  </si>
  <si>
    <t>12 0 01 21840</t>
  </si>
  <si>
    <t>Основное мероприятие «Оказание социальной помощи студентам»</t>
  </si>
  <si>
    <t>12 0 02 00000</t>
  </si>
  <si>
    <t>12 0 02 21840</t>
  </si>
  <si>
    <t>Стипендии</t>
  </si>
  <si>
    <t>340</t>
  </si>
  <si>
    <t>ВСЕГО РАСХОДОВ</t>
  </si>
  <si>
    <t xml:space="preserve">ИНФОРМАЦИЯ ОБ ИСПОЛНЕНИИ МУНИЦИПАЛЬНЫХ ПРОГРАММ  </t>
  </si>
  <si>
    <t>ЗА   I КВАРТАЛ  2019 ГОДА</t>
  </si>
  <si>
    <t>План</t>
  </si>
  <si>
    <t>Фактическое исполнение за             I квартал 2019 года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</si>
  <si>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</si>
  <si>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Приложение 1</t>
  </si>
  <si>
    <t>ОТЧЕТ</t>
  </si>
  <si>
    <t>об исполнении районного бюджета  за  1 квартал 2019 года</t>
  </si>
  <si>
    <t xml:space="preserve">       I. ДОХОДЫ РАЙОННОГО БЮДЖЕТА</t>
  </si>
  <si>
    <t>(тыс. рублей)</t>
  </si>
  <si>
    <t>Код бюджетной классификации РФ</t>
  </si>
  <si>
    <t>Наименование  доходов</t>
  </si>
  <si>
    <t>Фактически исполнено за 1 квартал 2019 г.</t>
  </si>
  <si>
    <t>Процент исполнения к годовому плану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</si>
  <si>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</si>
  <si>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</si>
  <si>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</si>
  <si>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</si>
  <si>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</si>
  <si>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</si>
  <si>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</si>
  <si>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</si>
  <si>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</si>
  <si>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</si>
  <si>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</si>
  <si>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</si>
  <si>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</si>
  <si>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</si>
  <si>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2 02 02003 05 0000 151  </t>
  </si>
  <si>
    <t xml:space="preserve">Субсидии бюджетам муниципальных районов на реформирование муниципальных финансов    </t>
  </si>
  <si>
    <t>2 02 02008 05 0000 151</t>
  </si>
  <si>
    <t>Субсидии бюджетам муниципальных районов на обеспечение жильем молодых семей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</si>
  <si>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</si>
  <si>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</si>
  <si>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2 02 02024 05 0000 151</t>
  </si>
  <si>
    <r>
      <t>Субсидии бюджетам муниципальных районов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денежные выплаты медицинскому персоналу фельдшерско-акушерских пунктов, врачам, фельдшерам и медицинским сестрам скорой медицинской помощи</t>
    </r>
  </si>
  <si>
    <t>2 02 27112 05 0000 150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</si>
  <si>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</si>
  <si>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2 02 25027 05 0000 150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</si>
  <si>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</si>
  <si>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>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</si>
  <si>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</si>
  <si>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2 02 29999 05 0000 150</t>
  </si>
  <si>
    <t>Прочие субсидии бюджетам муниципальных районов</t>
  </si>
  <si>
    <t xml:space="preserve">Субсидии на внедрение и (или) эксплуатацию аппаратно-программного комплекса "Безопасный город" </t>
  </si>
  <si>
    <t xml:space="preserve"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</t>
  </si>
  <si>
    <t xml:space="preserve"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</t>
  </si>
  <si>
    <t>Субсидии  на выравнивание обеспеченности по реализации расходных обязательств в части обеспечения выплаты заработной платы 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2015-2020 годы" государственной программы "Управление региональными финансами  Вологодской области  на 2015-2020 годы"</t>
  </si>
  <si>
    <t>2 02 29999 05 0000 151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</si>
  <si>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</si>
  <si>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</si>
  <si>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Субсидии на развитие мобильной торговли в малонаселенных и труднодоступных населенных пунктах</t>
  </si>
  <si>
    <t>2 02 30000 00 0000 150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</si>
  <si>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</si>
  <si>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</si>
  <si>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</si>
  <si>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 xml:space="preserve">2 02 30024 05 0000 150 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</si>
  <si>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</si>
  <si>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</si>
  <si>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2 02 30024 05 0000 151  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</si>
  <si>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</si>
  <si>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 xml:space="preserve"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</t>
  </si>
  <si>
    <t xml:space="preserve">Субвенции на обеспечение дошкольного образования и общеобразовательного процесса в муниципальных образовательных организациях области
</t>
  </si>
  <si>
    <t xml:space="preserve"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</t>
  </si>
  <si>
    <t>Субвенции на осуществление отдельных государственных полномочий в сфере административных отношений в соответствии с законом области от  28 ноября 2005 года № 1369 -ОЗ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</si>
  <si>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Субвенции на 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
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</si>
  <si>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</si>
  <si>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Субвенция на осуществление отдельных государственных полномочий 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</t>
  </si>
  <si>
    <t xml:space="preserve">Субвенция на осуществление отдельных государственных полномочий  в соответствии с законом области от 5 октября 2006 года № 1501-ОЗ 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</t>
  </si>
  <si>
    <t xml:space="preserve"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</t>
  </si>
  <si>
    <t xml:space="preserve">Субвенции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
</t>
  </si>
  <si>
    <t xml:space="preserve">2 02 35120 05 0000 150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</si>
  <si>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</si>
  <si>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</si>
  <si>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</si>
  <si>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</si>
  <si>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</si>
  <si>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</si>
  <si>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</si>
  <si>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</si>
  <si>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</si>
  <si>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</si>
  <si>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</si>
  <si>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</si>
  <si>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</si>
  <si>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</si>
  <si>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</si>
  <si>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передачу осуществления части полномочий по строительству, реконструкции и капитальному ремонту централизованной системы водоснабжения и водоотведения в г. Никольск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</si>
  <si>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</si>
  <si>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</si>
  <si>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</si>
  <si>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</si>
  <si>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</si>
  <si>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</si>
  <si>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</si>
  <si>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</si>
  <si>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2 02 09000 00 0000 151</t>
  </si>
  <si>
    <t>ПРОЧИЕ БЕЗВОЗМЕЗДНЫЕ ПОСТУПЛЕНИЯ ОТ ДРУГИХ БЮДЖЕТОВ БЮДЖЕТНОЙ СИСТЕМЫ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</si>
  <si>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</si>
  <si>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</si>
  <si>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</si>
  <si>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</si>
  <si>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</si>
  <si>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
</t>
  </si>
  <si>
    <t>2 07 05030 05 0000 180</t>
  </si>
  <si>
    <t>ИТОГО ДОХОДОВ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</si>
</sst>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60" fillId="0" borderId="7" applyNumberFormat="0" applyFill="0" applyAlignment="0" applyProtection="0"/>
    <xf numFmtId="0" fontId="61" fillId="35" borderId="8" applyNumberFormat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38" borderId="10" applyNumberFormat="0" applyFont="0" applyAlignment="0" applyProtection="0"/>
    <xf numFmtId="9" fontId="52" fillId="0" borderId="0" applyFont="0" applyFill="0" applyBorder="0" applyAlignment="0" applyProtection="0"/>
    <xf numFmtId="49" fontId="20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6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21" fillId="42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42" borderId="12" xfId="0" applyNumberFormat="1" applyFont="1" applyFill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164" fontId="70" fillId="0" borderId="12" xfId="95" applyNumberFormat="1" applyFont="1" applyFill="1" applyBorder="1" applyAlignment="1">
      <alignment horizontal="center" vertical="center"/>
      <protection/>
    </xf>
    <xf numFmtId="164" fontId="25" fillId="42" borderId="12" xfId="95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2" fillId="0" borderId="0" xfId="100" applyFont="1" applyBorder="1" applyAlignment="1">
      <alignment/>
      <protection/>
    </xf>
    <xf numFmtId="0" fontId="9" fillId="0" borderId="0" xfId="100" applyFont="1" applyBorder="1" applyAlignment="1">
      <alignment/>
      <protection/>
    </xf>
    <xf numFmtId="0" fontId="9" fillId="0" borderId="0" xfId="100" applyFont="1" applyFill="1" applyBorder="1" applyAlignment="1">
      <alignment vertical="center"/>
      <protection/>
    </xf>
    <xf numFmtId="0" fontId="27" fillId="0" borderId="0" xfId="100" applyFont="1" applyBorder="1">
      <alignment/>
      <protection/>
    </xf>
    <xf numFmtId="0" fontId="25" fillId="42" borderId="12" xfId="100" applyFont="1" applyFill="1" applyBorder="1" applyAlignment="1">
      <alignment horizontal="center" vertical="center"/>
      <protection/>
    </xf>
    <xf numFmtId="0" fontId="25" fillId="42" borderId="12" xfId="100" applyFont="1" applyFill="1" applyBorder="1" applyAlignment="1">
      <alignment horizontal="center" vertical="top"/>
      <protection/>
    </xf>
    <xf numFmtId="0" fontId="25" fillId="42" borderId="12" xfId="100" applyFont="1" applyFill="1" applyBorder="1" applyAlignment="1">
      <alignment horizontal="center" vertical="top" wrapText="1"/>
      <protection/>
    </xf>
    <xf numFmtId="0" fontId="25" fillId="42" borderId="12" xfId="100" applyFont="1" applyFill="1" applyBorder="1">
      <alignment/>
      <protection/>
    </xf>
    <xf numFmtId="3" fontId="28" fillId="42" borderId="12" xfId="100" applyNumberFormat="1" applyFont="1" applyFill="1" applyBorder="1" applyAlignment="1">
      <alignment horizontal="center"/>
      <protection/>
    </xf>
    <xf numFmtId="164" fontId="28" fillId="42" borderId="12" xfId="100" applyNumberFormat="1" applyFont="1" applyFill="1" applyBorder="1" applyAlignment="1">
      <alignment horizontal="center"/>
      <protection/>
    </xf>
    <xf numFmtId="0" fontId="28" fillId="42" borderId="0" xfId="0" applyFont="1" applyFill="1" applyAlignment="1">
      <alignment horizontal="center"/>
    </xf>
    <xf numFmtId="0" fontId="28" fillId="42" borderId="0" xfId="0" applyFont="1" applyFill="1" applyAlignment="1">
      <alignment/>
    </xf>
    <xf numFmtId="0" fontId="28" fillId="42" borderId="0" xfId="0" applyFont="1" applyFill="1" applyAlignment="1">
      <alignment wrapText="1"/>
    </xf>
    <xf numFmtId="0" fontId="28" fillId="42" borderId="15" xfId="95" applyNumberFormat="1" applyFont="1" applyFill="1" applyBorder="1" applyAlignment="1" applyProtection="1">
      <alignment horizontal="right"/>
      <protection hidden="1"/>
    </xf>
    <xf numFmtId="0" fontId="28" fillId="42" borderId="0" xfId="0" applyFont="1" applyFill="1" applyAlignment="1">
      <alignment horizontal="right"/>
    </xf>
    <xf numFmtId="0" fontId="23" fillId="42" borderId="12" xfId="95" applyNumberFormat="1" applyFont="1" applyFill="1" applyBorder="1" applyAlignment="1" applyProtection="1">
      <alignment horizontal="center" vertical="center" wrapText="1"/>
      <protection hidden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left" wrapText="1"/>
    </xf>
    <xf numFmtId="49" fontId="23" fillId="42" borderId="12" xfId="0" applyNumberFormat="1" applyFont="1" applyFill="1" applyBorder="1" applyAlignment="1">
      <alignment horizontal="center" vertical="center" wrapText="1"/>
    </xf>
    <xf numFmtId="164" fontId="23" fillId="42" borderId="12" xfId="0" applyNumberFormat="1" applyFont="1" applyFill="1" applyBorder="1" applyAlignment="1">
      <alignment horizontal="center" vertical="center"/>
    </xf>
    <xf numFmtId="0" fontId="28" fillId="42" borderId="12" xfId="0" applyFont="1" applyFill="1" applyBorder="1" applyAlignment="1">
      <alignment horizontal="left" wrapText="1"/>
    </xf>
    <xf numFmtId="0" fontId="28" fillId="42" borderId="12" xfId="0" applyFont="1" applyFill="1" applyBorder="1" applyAlignment="1">
      <alignment horizontal="center" vertical="center" wrapText="1"/>
    </xf>
    <xf numFmtId="49" fontId="28" fillId="42" borderId="12" xfId="0" applyNumberFormat="1" applyFont="1" applyFill="1" applyBorder="1" applyAlignment="1">
      <alignment horizontal="center" vertical="center" wrapText="1"/>
    </xf>
    <xf numFmtId="164" fontId="28" fillId="42" borderId="12" xfId="0" applyNumberFormat="1" applyFont="1" applyFill="1" applyBorder="1" applyAlignment="1">
      <alignment horizontal="center" vertical="center"/>
    </xf>
    <xf numFmtId="0" fontId="28" fillId="42" borderId="12" xfId="0" applyFont="1" applyFill="1" applyBorder="1" applyAlignment="1">
      <alignment wrapText="1"/>
    </xf>
    <xf numFmtId="0" fontId="28" fillId="42" borderId="12" xfId="0" applyFont="1" applyFill="1" applyBorder="1" applyAlignment="1">
      <alignment/>
    </xf>
    <xf numFmtId="0" fontId="28" fillId="42" borderId="12" xfId="0" applyFont="1" applyFill="1" applyBorder="1" applyAlignment="1">
      <alignment horizontal="left" vertical="center" wrapText="1"/>
    </xf>
    <xf numFmtId="49" fontId="28" fillId="42" borderId="12" xfId="0" applyNumberFormat="1" applyFont="1" applyFill="1" applyBorder="1" applyAlignment="1">
      <alignment horizontal="center" vertical="center"/>
    </xf>
    <xf numFmtId="0" fontId="28" fillId="42" borderId="12" xfId="0" applyNumberFormat="1" applyFont="1" applyFill="1" applyBorder="1" applyAlignment="1">
      <alignment horizontal="left" vertical="center" wrapText="1"/>
    </xf>
    <xf numFmtId="0" fontId="28" fillId="43" borderId="0" xfId="0" applyFont="1" applyFill="1" applyAlignment="1">
      <alignment/>
    </xf>
    <xf numFmtId="0" fontId="28" fillId="42" borderId="12" xfId="0" applyFont="1" applyFill="1" applyBorder="1" applyAlignment="1">
      <alignment horizontal="left" vertical="top" wrapText="1"/>
    </xf>
    <xf numFmtId="0" fontId="28" fillId="42" borderId="12" xfId="95" applyNumberFormat="1" applyFont="1" applyFill="1" applyBorder="1" applyAlignment="1" applyProtection="1">
      <alignment horizontal="left" wrapText="1"/>
      <protection hidden="1"/>
    </xf>
    <xf numFmtId="165" fontId="28" fillId="42" borderId="12" xfId="0" applyNumberFormat="1" applyFont="1" applyFill="1" applyBorder="1" applyAlignment="1">
      <alignment horizontal="left" wrapText="1"/>
    </xf>
    <xf numFmtId="2" fontId="28" fillId="42" borderId="12" xfId="0" applyNumberFormat="1" applyFont="1" applyFill="1" applyBorder="1" applyAlignment="1">
      <alignment horizontal="left" wrapText="1"/>
    </xf>
    <xf numFmtId="0" fontId="28" fillId="42" borderId="12" xfId="0" applyFont="1" applyFill="1" applyBorder="1" applyAlignment="1">
      <alignment horizontal="center" vertical="center"/>
    </xf>
    <xf numFmtId="165" fontId="28" fillId="42" borderId="12" xfId="0" applyNumberFormat="1" applyFont="1" applyFill="1" applyBorder="1" applyAlignment="1">
      <alignment vertical="top" wrapText="1"/>
    </xf>
    <xf numFmtId="165" fontId="28" fillId="42" borderId="12" xfId="0" applyNumberFormat="1" applyFont="1" applyFill="1" applyBorder="1" applyAlignment="1">
      <alignment wrapText="1"/>
    </xf>
    <xf numFmtId="2" fontId="28" fillId="42" borderId="12" xfId="0" applyNumberFormat="1" applyFont="1" applyFill="1" applyBorder="1" applyAlignment="1">
      <alignment wrapText="1"/>
    </xf>
    <xf numFmtId="0" fontId="23" fillId="42" borderId="12" xfId="0" applyFont="1" applyFill="1" applyBorder="1" applyAlignment="1">
      <alignment wrapText="1"/>
    </xf>
    <xf numFmtId="0" fontId="28" fillId="42" borderId="12" xfId="0" applyNumberFormat="1" applyFont="1" applyFill="1" applyBorder="1" applyAlignment="1">
      <alignment horizontal="left" wrapText="1"/>
    </xf>
    <xf numFmtId="164" fontId="28" fillId="42" borderId="12" xfId="0" applyNumberFormat="1" applyFont="1" applyFill="1" applyBorder="1" applyAlignment="1">
      <alignment horizontal="left" wrapText="1"/>
    </xf>
    <xf numFmtId="164" fontId="28" fillId="42" borderId="12" xfId="95" applyNumberFormat="1" applyFont="1" applyFill="1" applyBorder="1" applyAlignment="1" applyProtection="1">
      <alignment horizontal="center" vertical="center" wrapText="1"/>
      <protection hidden="1"/>
    </xf>
    <xf numFmtId="165" fontId="28" fillId="42" borderId="0" xfId="0" applyNumberFormat="1" applyFont="1" applyFill="1" applyAlignment="1">
      <alignment/>
    </xf>
    <xf numFmtId="164" fontId="28" fillId="42" borderId="0" xfId="0" applyNumberFormat="1" applyFont="1" applyFill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12" xfId="97" applyFont="1" applyBorder="1" applyAlignment="1">
      <alignment horizontal="center" vertical="center" wrapText="1"/>
      <protection/>
    </xf>
    <xf numFmtId="0" fontId="34" fillId="0" borderId="12" xfId="97" applyFont="1" applyBorder="1" applyAlignment="1">
      <alignment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2" xfId="97" applyFont="1" applyBorder="1" applyAlignment="1">
      <alignment vertical="top" wrapText="1"/>
      <protection/>
    </xf>
    <xf numFmtId="164" fontId="34" fillId="0" borderId="12" xfId="97" applyNumberFormat="1" applyFont="1" applyBorder="1" applyAlignment="1">
      <alignment horizontal="right"/>
      <protection/>
    </xf>
    <xf numFmtId="164" fontId="34" fillId="0" borderId="12" xfId="0" applyNumberFormat="1" applyFont="1" applyBorder="1" applyAlignment="1">
      <alignment horizontal="right"/>
    </xf>
    <xf numFmtId="0" fontId="12" fillId="42" borderId="12" xfId="97" applyFont="1" applyFill="1" applyBorder="1" applyAlignment="1">
      <alignment vertical="top" wrapText="1"/>
      <protection/>
    </xf>
    <xf numFmtId="164" fontId="34" fillId="42" borderId="12" xfId="97" applyNumberFormat="1" applyFont="1" applyFill="1" applyBorder="1" applyAlignment="1">
      <alignment horizontal="right"/>
      <protection/>
    </xf>
    <xf numFmtId="164" fontId="12" fillId="0" borderId="12" xfId="0" applyNumberFormat="1" applyFont="1" applyBorder="1" applyAlignment="1">
      <alignment horizontal="right"/>
    </xf>
    <xf numFmtId="0" fontId="34" fillId="42" borderId="12" xfId="97" applyFont="1" applyFill="1" applyBorder="1" applyAlignment="1">
      <alignment vertical="top" wrapText="1"/>
      <protection/>
    </xf>
    <xf numFmtId="0" fontId="71" fillId="0" borderId="12" xfId="0" applyFont="1" applyBorder="1" applyAlignment="1">
      <alignment vertical="top"/>
    </xf>
    <xf numFmtId="164" fontId="12" fillId="42" borderId="12" xfId="97" applyNumberFormat="1" applyFont="1" applyFill="1" applyBorder="1" applyAlignment="1">
      <alignment horizontal="right"/>
      <protection/>
    </xf>
    <xf numFmtId="0" fontId="12" fillId="0" borderId="12" xfId="97" applyFont="1" applyFill="1" applyBorder="1" applyAlignment="1">
      <alignment vertical="top" wrapText="1"/>
      <protection/>
    </xf>
    <xf numFmtId="0" fontId="34" fillId="42" borderId="12" xfId="97" applyFont="1" applyFill="1" applyBorder="1" applyAlignment="1">
      <alignment vertical="top"/>
      <protection/>
    </xf>
    <xf numFmtId="0" fontId="34" fillId="42" borderId="13" xfId="97" applyFont="1" applyFill="1" applyBorder="1" applyAlignment="1">
      <alignment vertical="top" wrapText="1"/>
      <protection/>
    </xf>
    <xf numFmtId="0" fontId="34" fillId="42" borderId="16" xfId="97" applyFont="1" applyFill="1" applyBorder="1" applyAlignment="1">
      <alignment vertical="top" wrapText="1"/>
      <protection/>
    </xf>
    <xf numFmtId="0" fontId="34" fillId="0" borderId="12" xfId="97" applyFont="1" applyFill="1" applyBorder="1" applyAlignment="1">
      <alignment horizontal="left" vertical="top" wrapText="1"/>
      <protection/>
    </xf>
    <xf numFmtId="164" fontId="34" fillId="0" borderId="12" xfId="97" applyNumberFormat="1" applyFont="1" applyFill="1" applyBorder="1" applyAlignment="1">
      <alignment horizontal="right"/>
      <protection/>
    </xf>
    <xf numFmtId="0" fontId="0" fillId="42" borderId="0" xfId="97" applyFill="1">
      <alignment/>
      <protection/>
    </xf>
    <xf numFmtId="0" fontId="34" fillId="0" borderId="12" xfId="97" applyFont="1" applyFill="1" applyBorder="1" applyAlignment="1">
      <alignment vertical="top" wrapText="1"/>
      <protection/>
    </xf>
    <xf numFmtId="0" fontId="72" fillId="0" borderId="12" xfId="0" applyFont="1" applyFill="1" applyBorder="1" applyAlignment="1">
      <alignment vertical="top" wrapText="1"/>
    </xf>
    <xf numFmtId="164" fontId="12" fillId="0" borderId="12" xfId="97" applyNumberFormat="1" applyFont="1" applyFill="1" applyBorder="1" applyAlignment="1">
      <alignment horizontal="right"/>
      <protection/>
    </xf>
    <xf numFmtId="0" fontId="73" fillId="0" borderId="12" xfId="100" applyFont="1" applyFill="1" applyBorder="1" applyAlignment="1">
      <alignment horizontal="left" vertical="top" wrapText="1"/>
      <protection/>
    </xf>
    <xf numFmtId="0" fontId="74" fillId="42" borderId="12" xfId="100" applyFont="1" applyFill="1" applyBorder="1" applyAlignment="1">
      <alignment horizontal="left" vertical="top" wrapText="1"/>
      <protection/>
    </xf>
    <xf numFmtId="0" fontId="12" fillId="0" borderId="12" xfId="97" applyNumberFormat="1" applyFont="1" applyFill="1" applyBorder="1" applyAlignment="1">
      <alignment horizontal="left" vertical="top" wrapText="1"/>
      <protection/>
    </xf>
    <xf numFmtId="0" fontId="12" fillId="0" borderId="12" xfId="96" applyNumberFormat="1" applyFont="1" applyFill="1" applyBorder="1" applyAlignment="1" applyProtection="1">
      <alignment horizontal="left" vertical="top" wrapText="1"/>
      <protection hidden="1"/>
    </xf>
    <xf numFmtId="0" fontId="12" fillId="0" borderId="17" xfId="96" applyNumberFormat="1" applyFont="1" applyFill="1" applyBorder="1" applyAlignment="1" applyProtection="1">
      <alignment vertical="top" wrapText="1"/>
      <protection hidden="1"/>
    </xf>
    <xf numFmtId="164" fontId="34" fillId="42" borderId="12" xfId="96" applyNumberFormat="1" applyFont="1" applyFill="1" applyBorder="1" applyAlignment="1" applyProtection="1">
      <alignment horizontal="right" wrapText="1"/>
      <protection hidden="1"/>
    </xf>
    <xf numFmtId="0" fontId="0" fillId="0" borderId="0" xfId="97">
      <alignment/>
      <protection/>
    </xf>
    <xf numFmtId="0" fontId="12" fillId="0" borderId="12" xfId="97" applyFont="1" applyBorder="1" applyAlignment="1">
      <alignment vertical="top" wrapText="1"/>
      <protection/>
    </xf>
    <xf numFmtId="0" fontId="12" fillId="0" borderId="12" xfId="97" applyFont="1" applyFill="1" applyBorder="1" applyAlignment="1">
      <alignment horizontal="left" vertical="top" wrapText="1"/>
      <protection/>
    </xf>
    <xf numFmtId="0" fontId="12" fillId="0" borderId="13" xfId="97" applyFont="1" applyBorder="1" applyAlignment="1">
      <alignment vertical="top" wrapText="1"/>
      <protection/>
    </xf>
    <xf numFmtId="0" fontId="12" fillId="0" borderId="13" xfId="97" applyFont="1" applyFill="1" applyBorder="1" applyAlignment="1">
      <alignment horizontal="left" vertical="top" wrapText="1"/>
      <protection/>
    </xf>
    <xf numFmtId="0" fontId="12" fillId="0" borderId="12" xfId="97" applyFont="1" applyBorder="1" applyAlignment="1">
      <alignment horizontal="left" vertical="top" wrapText="1"/>
      <protection/>
    </xf>
    <xf numFmtId="0" fontId="12" fillId="0" borderId="17" xfId="96" applyNumberFormat="1" applyFont="1" applyFill="1" applyBorder="1" applyAlignment="1" applyProtection="1">
      <alignment vertical="center" wrapText="1"/>
      <protection hidden="1"/>
    </xf>
    <xf numFmtId="164" fontId="34" fillId="0" borderId="12" xfId="96" applyNumberFormat="1" applyFont="1" applyFill="1" applyBorder="1" applyAlignment="1" applyProtection="1">
      <alignment wrapText="1"/>
      <protection hidden="1"/>
    </xf>
    <xf numFmtId="0" fontId="34" fillId="0" borderId="12" xfId="97" applyFont="1" applyBorder="1" applyAlignment="1">
      <alignment horizontal="left" vertical="top" wrapText="1"/>
      <protection/>
    </xf>
    <xf numFmtId="0" fontId="0" fillId="0" borderId="0" xfId="97" applyFill="1">
      <alignment/>
      <protection/>
    </xf>
    <xf numFmtId="0" fontId="72" fillId="0" borderId="12" xfId="0" applyFont="1" applyFill="1" applyBorder="1" applyAlignment="1">
      <alignment horizontal="left" vertical="top" wrapText="1"/>
    </xf>
    <xf numFmtId="164" fontId="34" fillId="0" borderId="0" xfId="97" applyNumberFormat="1" applyFont="1" applyBorder="1" applyAlignment="1">
      <alignment horizontal="right"/>
      <protection/>
    </xf>
    <xf numFmtId="164" fontId="12" fillId="0" borderId="0" xfId="97" applyNumberFormat="1" applyFont="1" applyBorder="1" applyAlignment="1">
      <alignment horizontal="center"/>
      <protection/>
    </xf>
    <xf numFmtId="164" fontId="12" fillId="0" borderId="0" xfId="97" applyNumberFormat="1" applyFont="1" applyBorder="1">
      <alignment/>
      <protection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Fill="1" applyBorder="1" applyAlignment="1">
      <alignment vertical="top" wrapText="1"/>
    </xf>
    <xf numFmtId="0" fontId="34" fillId="0" borderId="12" xfId="97" applyFont="1" applyFill="1" applyBorder="1" applyAlignment="1">
      <alignment horizontal="left" wrapText="1"/>
      <protection/>
    </xf>
    <xf numFmtId="0" fontId="19" fillId="0" borderId="0" xfId="97" applyFont="1" applyAlignment="1">
      <alignment horizontal="left"/>
      <protection/>
    </xf>
    <xf numFmtId="0" fontId="19" fillId="0" borderId="0" xfId="97" applyFont="1" applyAlignment="1">
      <alignment/>
      <protection/>
    </xf>
    <xf numFmtId="4" fontId="19" fillId="0" borderId="0" xfId="97" applyNumberFormat="1" applyFont="1" applyBorder="1">
      <alignment/>
      <protection/>
    </xf>
    <xf numFmtId="0" fontId="19" fillId="0" borderId="0" xfId="97" applyFont="1" applyBorder="1">
      <alignment/>
      <protection/>
    </xf>
    <xf numFmtId="0" fontId="19" fillId="0" borderId="0" xfId="97" applyFont="1">
      <alignment/>
      <protection/>
    </xf>
    <xf numFmtId="0" fontId="33" fillId="0" borderId="0" xfId="96" applyNumberFormat="1" applyFont="1" applyFill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75" fillId="0" borderId="0" xfId="100" applyFont="1" applyBorder="1" applyAlignment="1">
      <alignment horizontal="center"/>
      <protection/>
    </xf>
    <xf numFmtId="0" fontId="22" fillId="0" borderId="0" xfId="100" applyFont="1" applyBorder="1" applyAlignment="1">
      <alignment horizontal="center"/>
      <protection/>
    </xf>
    <xf numFmtId="0" fontId="22" fillId="0" borderId="0" xfId="100" applyFont="1" applyFill="1" applyBorder="1" applyAlignment="1">
      <alignment horizontal="left" vertical="center"/>
      <protection/>
    </xf>
    <xf numFmtId="0" fontId="23" fillId="42" borderId="12" xfId="0" applyFont="1" applyFill="1" applyBorder="1" applyAlignment="1">
      <alignment horizontal="left" vertical="center" wrapText="1"/>
    </xf>
    <xf numFmtId="0" fontId="28" fillId="42" borderId="0" xfId="0" applyFont="1" applyFill="1" applyAlignment="1">
      <alignment horizontal="center"/>
    </xf>
    <xf numFmtId="0" fontId="29" fillId="42" borderId="0" xfId="0" applyFont="1" applyFill="1" applyAlignment="1">
      <alignment horizontal="center"/>
    </xf>
    <xf numFmtId="0" fontId="29" fillId="42" borderId="0" xfId="0" applyFont="1" applyFill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vertical="center" wrapText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16"/>
  <sheetViews>
    <sheetView zoomScalePageLayoutView="0" workbookViewId="0" topLeftCell="A42">
      <selection activeCell="B48" sqref="B48"/>
    </sheetView>
  </sheetViews>
  <sheetFormatPr defaultColWidth="9.00390625" defaultRowHeight="12.75"/>
  <cols>
    <col min="1" max="1" width="22.125" style="134" customWidth="1"/>
    <col min="2" max="2" width="74.125" style="135" customWidth="1"/>
    <col min="3" max="3" width="13.75390625" style="138" customWidth="1"/>
    <col min="4" max="4" width="13.875" style="84" customWidth="1"/>
    <col min="5" max="5" width="12.875" style="84" customWidth="1"/>
    <col min="6" max="16384" width="9.125" style="84" customWidth="1"/>
  </cols>
  <sheetData>
    <row r="1" spans="1:5" ht="18">
      <c r="A1" s="82"/>
      <c r="B1" s="83"/>
      <c r="C1" s="140" t="s">
        <v>504</v>
      </c>
      <c r="D1" s="140"/>
      <c r="E1" s="140"/>
    </row>
    <row r="2" spans="1:5" ht="18">
      <c r="A2" s="82"/>
      <c r="B2" s="83"/>
      <c r="C2" s="140"/>
      <c r="D2" s="140"/>
      <c r="E2" s="140"/>
    </row>
    <row r="3" spans="1:5" ht="18">
      <c r="A3" s="82"/>
      <c r="B3" s="83"/>
      <c r="C3" s="140" t="s">
        <v>191</v>
      </c>
      <c r="D3" s="140"/>
      <c r="E3" s="140"/>
    </row>
    <row r="4" spans="1:5" ht="18">
      <c r="A4" s="141" t="s">
        <v>505</v>
      </c>
      <c r="B4" s="141"/>
      <c r="C4" s="141"/>
      <c r="D4" s="141"/>
      <c r="E4" s="141"/>
    </row>
    <row r="5" spans="1:5" ht="18">
      <c r="A5" s="141" t="s">
        <v>506</v>
      </c>
      <c r="B5" s="141"/>
      <c r="C5" s="141"/>
      <c r="D5" s="141"/>
      <c r="E5" s="141"/>
    </row>
    <row r="6" spans="1:5" ht="18.75">
      <c r="A6" s="85"/>
      <c r="B6" s="86"/>
      <c r="C6" s="87"/>
      <c r="D6" s="87"/>
      <c r="E6" s="87"/>
    </row>
    <row r="7" spans="1:5" ht="15.75" customHeight="1">
      <c r="A7" s="141" t="s">
        <v>507</v>
      </c>
      <c r="B7" s="141"/>
      <c r="C7" s="141"/>
      <c r="D7" s="141"/>
      <c r="E7" s="141"/>
    </row>
    <row r="8" spans="1:4" ht="12.75">
      <c r="A8" s="139"/>
      <c r="B8" s="139"/>
      <c r="C8" s="139"/>
      <c r="D8" s="88" t="s">
        <v>508</v>
      </c>
    </row>
    <row r="9" spans="1:5" ht="63.75" customHeight="1">
      <c r="A9" s="89" t="s">
        <v>509</v>
      </c>
      <c r="B9" s="90" t="s">
        <v>510</v>
      </c>
      <c r="C9" s="91" t="s">
        <v>9</v>
      </c>
      <c r="D9" s="91" t="s">
        <v>511</v>
      </c>
      <c r="E9" s="91" t="s">
        <v>512</v>
      </c>
    </row>
    <row r="10" spans="1:5" ht="21" customHeight="1">
      <c r="A10" s="92" t="s">
        <v>513</v>
      </c>
      <c r="B10" s="92" t="s">
        <v>514</v>
      </c>
      <c r="C10" s="93">
        <v>174253</v>
      </c>
      <c r="D10" s="93">
        <v>41030.8</v>
      </c>
      <c r="E10" s="94">
        <f>SUM(D10/C10*100)</f>
        <v>23.546682123119833</v>
      </c>
    </row>
    <row r="11" spans="1:5" ht="24" customHeight="1">
      <c r="A11" s="92" t="s">
        <v>515</v>
      </c>
      <c r="B11" s="92" t="s">
        <v>516</v>
      </c>
      <c r="C11" s="93">
        <f>C12</f>
        <v>496431.6999999999</v>
      </c>
      <c r="D11" s="93">
        <f>D12</f>
        <v>91843.192</v>
      </c>
      <c r="E11" s="94">
        <f aca="true" t="shared" si="0" ref="E11:E73">SUM(D11/C11*100)</f>
        <v>18.500670283545553</v>
      </c>
    </row>
    <row r="12" spans="1:5" ht="25.5">
      <c r="A12" s="95" t="s">
        <v>517</v>
      </c>
      <c r="B12" s="95" t="s">
        <v>518</v>
      </c>
      <c r="C12" s="96">
        <f>C13+C16+C34+C52</f>
        <v>496431.6999999999</v>
      </c>
      <c r="D12" s="96">
        <f>D13+D16+D34+D52</f>
        <v>91843.192</v>
      </c>
      <c r="E12" s="97">
        <f t="shared" si="0"/>
        <v>18.500670283545553</v>
      </c>
    </row>
    <row r="13" spans="1:5" ht="25.5" customHeight="1">
      <c r="A13" s="98" t="s">
        <v>519</v>
      </c>
      <c r="B13" s="98" t="s">
        <v>520</v>
      </c>
      <c r="C13" s="96">
        <f>SUM(C14+C15)</f>
        <v>93865.5</v>
      </c>
      <c r="D13" s="96">
        <f>SUM(D14+D15)</f>
        <v>20632.8</v>
      </c>
      <c r="E13" s="97">
        <f t="shared" si="0"/>
        <v>21.981239113412276</v>
      </c>
    </row>
    <row r="14" spans="1:5" ht="24" customHeight="1">
      <c r="A14" s="99" t="s">
        <v>521</v>
      </c>
      <c r="B14" s="95" t="s">
        <v>522</v>
      </c>
      <c r="C14" s="100">
        <v>81064.2</v>
      </c>
      <c r="D14" s="100">
        <v>17834.1</v>
      </c>
      <c r="E14" s="97">
        <f t="shared" si="0"/>
        <v>21.999970393835998</v>
      </c>
    </row>
    <row r="15" spans="1:5" ht="25.5" customHeight="1">
      <c r="A15" s="101" t="s">
        <v>523</v>
      </c>
      <c r="B15" s="95" t="s">
        <v>524</v>
      </c>
      <c r="C15" s="100">
        <v>12801.3</v>
      </c>
      <c r="D15" s="100">
        <v>2798.7</v>
      </c>
      <c r="E15" s="97">
        <f t="shared" si="0"/>
        <v>21.86262332731832</v>
      </c>
    </row>
    <row r="16" spans="1:5" ht="25.5">
      <c r="A16" s="98" t="s">
        <v>525</v>
      </c>
      <c r="B16" s="98" t="s">
        <v>526</v>
      </c>
      <c r="C16" s="96">
        <f>C21+C22+C23+C26</f>
        <v>104674.79999999999</v>
      </c>
      <c r="D16" s="96">
        <f>D21+D22+D23+D26</f>
        <v>9017.9</v>
      </c>
      <c r="E16" s="97">
        <f t="shared" si="0"/>
        <v>8.615158567296046</v>
      </c>
    </row>
    <row r="17" spans="1:5" ht="25.5" customHeight="1" hidden="1">
      <c r="A17" s="102" t="s">
        <v>527</v>
      </c>
      <c r="B17" s="98" t="s">
        <v>528</v>
      </c>
      <c r="C17" s="96"/>
      <c r="D17" s="96"/>
      <c r="E17" s="97" t="e">
        <f t="shared" si="0"/>
        <v>#DIV/0!</v>
      </c>
    </row>
    <row r="18" spans="1:5" ht="25.5" customHeight="1" hidden="1">
      <c r="A18" s="103" t="s">
        <v>529</v>
      </c>
      <c r="B18" s="104" t="s">
        <v>530</v>
      </c>
      <c r="C18" s="96"/>
      <c r="D18" s="96"/>
      <c r="E18" s="97" t="e">
        <f t="shared" si="0"/>
        <v>#DIV/0!</v>
      </c>
    </row>
    <row r="19" spans="1:5" ht="25.5" customHeight="1" hidden="1">
      <c r="A19" s="98" t="s">
        <v>531</v>
      </c>
      <c r="B19" s="98" t="s">
        <v>532</v>
      </c>
      <c r="C19" s="96"/>
      <c r="D19" s="96"/>
      <c r="E19" s="97" t="e">
        <f t="shared" si="0"/>
        <v>#DIV/0!</v>
      </c>
    </row>
    <row r="20" spans="1:5" ht="38.25" customHeight="1" hidden="1">
      <c r="A20" s="98" t="s">
        <v>533</v>
      </c>
      <c r="B20" s="98" t="s">
        <v>534</v>
      </c>
      <c r="C20" s="96"/>
      <c r="D20" s="96"/>
      <c r="E20" s="97" t="e">
        <f t="shared" si="0"/>
        <v>#DIV/0!</v>
      </c>
    </row>
    <row r="21" spans="1:5" s="107" customFormat="1" ht="27.75" customHeight="1">
      <c r="A21" s="98" t="s">
        <v>535</v>
      </c>
      <c r="B21" s="105" t="s">
        <v>536</v>
      </c>
      <c r="C21" s="106">
        <v>49761</v>
      </c>
      <c r="D21" s="106">
        <f>SUM(D22:D23)</f>
        <v>0</v>
      </c>
      <c r="E21" s="97">
        <f t="shared" si="0"/>
        <v>0</v>
      </c>
    </row>
    <row r="22" spans="1:5" s="107" customFormat="1" ht="43.5" customHeight="1">
      <c r="A22" s="108" t="s">
        <v>537</v>
      </c>
      <c r="B22" s="109" t="s">
        <v>538</v>
      </c>
      <c r="C22" s="106">
        <v>642</v>
      </c>
      <c r="D22" s="110">
        <v>0</v>
      </c>
      <c r="E22" s="97">
        <f t="shared" si="0"/>
        <v>0</v>
      </c>
    </row>
    <row r="23" spans="1:5" s="107" customFormat="1" ht="30" customHeight="1">
      <c r="A23" s="108" t="s">
        <v>539</v>
      </c>
      <c r="B23" s="111" t="s">
        <v>540</v>
      </c>
      <c r="C23" s="106">
        <v>4574.5</v>
      </c>
      <c r="D23" s="110">
        <v>0</v>
      </c>
      <c r="E23" s="97">
        <f t="shared" si="0"/>
        <v>0</v>
      </c>
    </row>
    <row r="24" spans="1:5" s="107" customFormat="1" ht="36.75" customHeight="1" hidden="1">
      <c r="A24" s="108"/>
      <c r="B24" s="112" t="s">
        <v>540</v>
      </c>
      <c r="C24" s="110">
        <v>1874.7</v>
      </c>
      <c r="D24" s="110"/>
      <c r="E24" s="97">
        <f t="shared" si="0"/>
        <v>0</v>
      </c>
    </row>
    <row r="25" spans="1:5" s="107" customFormat="1" ht="36.75" customHeight="1" hidden="1">
      <c r="A25" s="108"/>
      <c r="B25" s="112" t="s">
        <v>540</v>
      </c>
      <c r="C25" s="110">
        <v>670.8</v>
      </c>
      <c r="D25" s="110"/>
      <c r="E25" s="97">
        <f t="shared" si="0"/>
        <v>0</v>
      </c>
    </row>
    <row r="26" spans="1:5" s="107" customFormat="1" ht="24" customHeight="1">
      <c r="A26" s="98" t="s">
        <v>541</v>
      </c>
      <c r="B26" s="105" t="s">
        <v>542</v>
      </c>
      <c r="C26" s="106">
        <f>SUM(C27:C33)</f>
        <v>49697.299999999996</v>
      </c>
      <c r="D26" s="106">
        <f>D27+D28+D29+D30+D32</f>
        <v>9017.9</v>
      </c>
      <c r="E26" s="97">
        <f t="shared" si="0"/>
        <v>18.14565378803275</v>
      </c>
    </row>
    <row r="27" spans="1:5" s="107" customFormat="1" ht="29.25" customHeight="1">
      <c r="A27" s="95" t="s">
        <v>541</v>
      </c>
      <c r="B27" s="113" t="s">
        <v>543</v>
      </c>
      <c r="C27" s="96">
        <v>735</v>
      </c>
      <c r="D27" s="110">
        <v>0</v>
      </c>
      <c r="E27" s="97">
        <f t="shared" si="0"/>
        <v>0</v>
      </c>
    </row>
    <row r="28" spans="1:5" s="107" customFormat="1" ht="40.5" customHeight="1">
      <c r="A28" s="95" t="s">
        <v>541</v>
      </c>
      <c r="B28" s="114" t="s">
        <v>544</v>
      </c>
      <c r="C28" s="96">
        <v>8978.6</v>
      </c>
      <c r="D28" s="110">
        <v>0</v>
      </c>
      <c r="E28" s="97">
        <f t="shared" si="0"/>
        <v>0</v>
      </c>
    </row>
    <row r="29" spans="1:5" s="107" customFormat="1" ht="51" customHeight="1">
      <c r="A29" s="95" t="s">
        <v>541</v>
      </c>
      <c r="B29" s="114" t="s">
        <v>545</v>
      </c>
      <c r="C29" s="96">
        <v>1420.9</v>
      </c>
      <c r="D29" s="110">
        <v>0</v>
      </c>
      <c r="E29" s="97">
        <f t="shared" si="0"/>
        <v>0</v>
      </c>
    </row>
    <row r="30" spans="1:5" s="107" customFormat="1" ht="69.75" customHeight="1">
      <c r="A30" s="101" t="s">
        <v>541</v>
      </c>
      <c r="B30" s="115" t="s">
        <v>546</v>
      </c>
      <c r="C30" s="116">
        <v>36071.6</v>
      </c>
      <c r="D30" s="110">
        <v>9017.9</v>
      </c>
      <c r="E30" s="97">
        <f t="shared" si="0"/>
        <v>25</v>
      </c>
    </row>
    <row r="31" spans="1:5" s="107" customFormat="1" ht="48" customHeight="1" hidden="1">
      <c r="A31" s="95" t="s">
        <v>547</v>
      </c>
      <c r="B31" s="114" t="s">
        <v>548</v>
      </c>
      <c r="C31" s="100">
        <v>0</v>
      </c>
      <c r="D31" s="110">
        <v>0</v>
      </c>
      <c r="E31" s="97" t="e">
        <f t="shared" si="0"/>
        <v>#DIV/0!</v>
      </c>
    </row>
    <row r="32" spans="1:5" s="107" customFormat="1" ht="27" customHeight="1">
      <c r="A32" s="101" t="s">
        <v>541</v>
      </c>
      <c r="B32" s="115" t="s">
        <v>549</v>
      </c>
      <c r="C32" s="116">
        <v>2000</v>
      </c>
      <c r="D32" s="110">
        <v>0</v>
      </c>
      <c r="E32" s="97">
        <f t="shared" si="0"/>
        <v>0</v>
      </c>
    </row>
    <row r="33" spans="1:5" s="107" customFormat="1" ht="27" customHeight="1">
      <c r="A33" s="95" t="s">
        <v>541</v>
      </c>
      <c r="B33" s="114" t="s">
        <v>550</v>
      </c>
      <c r="C33" s="96">
        <v>491.2</v>
      </c>
      <c r="D33" s="110">
        <v>0</v>
      </c>
      <c r="E33" s="97">
        <f t="shared" si="0"/>
        <v>0</v>
      </c>
    </row>
    <row r="34" spans="1:5" s="117" customFormat="1" ht="18.75" customHeight="1">
      <c r="A34" s="92" t="s">
        <v>551</v>
      </c>
      <c r="B34" s="105" t="s">
        <v>552</v>
      </c>
      <c r="C34" s="106">
        <f>C36+C50</f>
        <v>294175.79999999993</v>
      </c>
      <c r="D34" s="106">
        <f>D36+D50</f>
        <v>61508.81699999999</v>
      </c>
      <c r="E34" s="97">
        <f t="shared" si="0"/>
        <v>20.908863679473296</v>
      </c>
    </row>
    <row r="35" spans="1:5" s="117" customFormat="1" ht="25.5" customHeight="1" hidden="1">
      <c r="A35" s="92" t="s">
        <v>553</v>
      </c>
      <c r="B35" s="105" t="s">
        <v>554</v>
      </c>
      <c r="C35" s="106" t="e">
        <f>SUM(#REF!+#REF!)</f>
        <v>#REF!</v>
      </c>
      <c r="D35" s="106" t="e">
        <f>SUM(#REF!+#REF!)</f>
        <v>#REF!</v>
      </c>
      <c r="E35" s="97" t="e">
        <f t="shared" si="0"/>
        <v>#REF!</v>
      </c>
    </row>
    <row r="36" spans="1:5" s="117" customFormat="1" ht="29.25" customHeight="1">
      <c r="A36" s="92" t="s">
        <v>555</v>
      </c>
      <c r="B36" s="105" t="s">
        <v>556</v>
      </c>
      <c r="C36" s="106">
        <f>C37+C39+C40+C41+C42+C43+C44+C45+C46+C48+C49</f>
        <v>294170.0999999999</v>
      </c>
      <c r="D36" s="106">
        <f>D37+D39+D40+D41+D42+D43+D44+D45+D46+D48+D49</f>
        <v>61503.11699999999</v>
      </c>
      <c r="E36" s="97">
        <f t="shared" si="0"/>
        <v>20.907331166559757</v>
      </c>
    </row>
    <row r="37" spans="1:5" s="107" customFormat="1" ht="44.25" customHeight="1">
      <c r="A37" s="118" t="s">
        <v>555</v>
      </c>
      <c r="B37" s="119" t="s">
        <v>557</v>
      </c>
      <c r="C37" s="106">
        <v>20497.2</v>
      </c>
      <c r="D37" s="110">
        <v>5092.248</v>
      </c>
      <c r="E37" s="97">
        <f t="shared" si="0"/>
        <v>24.843627422282065</v>
      </c>
    </row>
    <row r="38" spans="1:5" s="117" customFormat="1" ht="61.5" customHeight="1" hidden="1">
      <c r="A38" s="120" t="s">
        <v>558</v>
      </c>
      <c r="B38" s="121" t="s">
        <v>559</v>
      </c>
      <c r="C38" s="110">
        <v>0</v>
      </c>
      <c r="D38" s="110"/>
      <c r="E38" s="97" t="e">
        <f t="shared" si="0"/>
        <v>#DIV/0!</v>
      </c>
    </row>
    <row r="39" spans="1:5" s="107" customFormat="1" ht="39" customHeight="1">
      <c r="A39" s="118" t="s">
        <v>555</v>
      </c>
      <c r="B39" s="113" t="s">
        <v>560</v>
      </c>
      <c r="C39" s="106">
        <v>292.2</v>
      </c>
      <c r="D39" s="110">
        <v>0</v>
      </c>
      <c r="E39" s="97">
        <f t="shared" si="0"/>
        <v>0</v>
      </c>
    </row>
    <row r="40" spans="1:5" s="107" customFormat="1" ht="29.25" customHeight="1">
      <c r="A40" s="118" t="s">
        <v>555</v>
      </c>
      <c r="B40" s="119" t="s">
        <v>561</v>
      </c>
      <c r="C40" s="106">
        <v>249303</v>
      </c>
      <c r="D40" s="110">
        <v>53814.295</v>
      </c>
      <c r="E40" s="97">
        <f t="shared" si="0"/>
        <v>21.585899487771908</v>
      </c>
    </row>
    <row r="41" spans="1:5" s="107" customFormat="1" ht="62.25" customHeight="1">
      <c r="A41" s="118" t="s">
        <v>555</v>
      </c>
      <c r="B41" s="113" t="s">
        <v>562</v>
      </c>
      <c r="C41" s="106">
        <v>3935.6</v>
      </c>
      <c r="D41" s="110">
        <v>930.9</v>
      </c>
      <c r="E41" s="97">
        <f t="shared" si="0"/>
        <v>23.653318426669376</v>
      </c>
    </row>
    <row r="42" spans="1:5" s="107" customFormat="1" ht="55.5" customHeight="1">
      <c r="A42" s="118" t="s">
        <v>555</v>
      </c>
      <c r="B42" s="119" t="s">
        <v>563</v>
      </c>
      <c r="C42" s="106">
        <v>882.3</v>
      </c>
      <c r="D42" s="110">
        <v>220.575</v>
      </c>
      <c r="E42" s="97">
        <f t="shared" si="0"/>
        <v>25</v>
      </c>
    </row>
    <row r="43" spans="1:5" s="107" customFormat="1" ht="92.25" customHeight="1">
      <c r="A43" s="118" t="s">
        <v>555</v>
      </c>
      <c r="B43" s="119" t="s">
        <v>564</v>
      </c>
      <c r="C43" s="106">
        <v>1087.1</v>
      </c>
      <c r="D43" s="110">
        <v>205</v>
      </c>
      <c r="E43" s="97">
        <f t="shared" si="0"/>
        <v>18.85751080857327</v>
      </c>
    </row>
    <row r="44" spans="1:5" s="107" customFormat="1" ht="51.75" customHeight="1">
      <c r="A44" s="118" t="s">
        <v>555</v>
      </c>
      <c r="B44" s="119" t="s">
        <v>565</v>
      </c>
      <c r="C44" s="106">
        <v>169.6</v>
      </c>
      <c r="D44" s="110">
        <v>42.399</v>
      </c>
      <c r="E44" s="97">
        <f t="shared" si="0"/>
        <v>24.99941037735849</v>
      </c>
    </row>
    <row r="45" spans="1:5" s="107" customFormat="1" ht="52.5" customHeight="1">
      <c r="A45" s="118" t="s">
        <v>555</v>
      </c>
      <c r="B45" s="119" t="s">
        <v>566</v>
      </c>
      <c r="C45" s="106">
        <v>160.3</v>
      </c>
      <c r="D45" s="110">
        <v>40.2</v>
      </c>
      <c r="E45" s="97">
        <f t="shared" si="0"/>
        <v>25.077978789769183</v>
      </c>
    </row>
    <row r="46" spans="1:5" s="107" customFormat="1" ht="59.25" customHeight="1">
      <c r="A46" s="118" t="s">
        <v>555</v>
      </c>
      <c r="B46" s="119" t="s">
        <v>567</v>
      </c>
      <c r="C46" s="106">
        <v>34.4</v>
      </c>
      <c r="D46" s="110">
        <v>0</v>
      </c>
      <c r="E46" s="97">
        <f t="shared" si="0"/>
        <v>0</v>
      </c>
    </row>
    <row r="47" spans="1:5" s="107" customFormat="1" ht="22.5" customHeight="1" hidden="1">
      <c r="A47" s="122" t="s">
        <v>558</v>
      </c>
      <c r="B47" s="105"/>
      <c r="C47" s="106"/>
      <c r="D47" s="106"/>
      <c r="E47" s="97" t="e">
        <f t="shared" si="0"/>
        <v>#DIV/0!</v>
      </c>
    </row>
    <row r="48" spans="1:5" s="107" customFormat="1" ht="70.5" customHeight="1">
      <c r="A48" s="118" t="s">
        <v>555</v>
      </c>
      <c r="B48" s="119" t="s">
        <v>568</v>
      </c>
      <c r="C48" s="106">
        <v>2842.8</v>
      </c>
      <c r="D48" s="110">
        <v>710.7</v>
      </c>
      <c r="E48" s="97">
        <f t="shared" si="0"/>
        <v>25</v>
      </c>
    </row>
    <row r="49" spans="1:5" s="107" customFormat="1" ht="60" customHeight="1">
      <c r="A49" s="101" t="s">
        <v>555</v>
      </c>
      <c r="B49" s="123" t="s">
        <v>569</v>
      </c>
      <c r="C49" s="124">
        <v>14965.6</v>
      </c>
      <c r="D49" s="110">
        <v>446.8</v>
      </c>
      <c r="E49" s="97">
        <f t="shared" si="0"/>
        <v>2.985513444165286</v>
      </c>
    </row>
    <row r="50" spans="1:5" s="107" customFormat="1" ht="48" customHeight="1">
      <c r="A50" s="125" t="s">
        <v>570</v>
      </c>
      <c r="B50" s="105" t="s">
        <v>571</v>
      </c>
      <c r="C50" s="106">
        <v>5.7</v>
      </c>
      <c r="D50" s="106">
        <v>5.7</v>
      </c>
      <c r="E50" s="97">
        <f t="shared" si="0"/>
        <v>100</v>
      </c>
    </row>
    <row r="51" spans="1:5" s="126" customFormat="1" ht="67.5" customHeight="1" hidden="1">
      <c r="A51" s="108" t="s">
        <v>572</v>
      </c>
      <c r="B51" s="105" t="s">
        <v>573</v>
      </c>
      <c r="C51" s="106" t="e">
        <f>SUM(#REF!+#REF!)</f>
        <v>#REF!</v>
      </c>
      <c r="D51" s="106" t="e">
        <f>SUM(#REF!+#REF!)</f>
        <v>#REF!</v>
      </c>
      <c r="E51" s="97" t="e">
        <f t="shared" si="0"/>
        <v>#REF!</v>
      </c>
    </row>
    <row r="52" spans="1:5" s="117" customFormat="1" ht="20.25" customHeight="1">
      <c r="A52" s="92" t="s">
        <v>574</v>
      </c>
      <c r="B52" s="105" t="s">
        <v>575</v>
      </c>
      <c r="C52" s="106">
        <f>SUM(C53+C70)</f>
        <v>3715.6</v>
      </c>
      <c r="D52" s="106">
        <f>SUM(D53+D70)</f>
        <v>683.675</v>
      </c>
      <c r="E52" s="97">
        <f t="shared" si="0"/>
        <v>18.40012380234686</v>
      </c>
    </row>
    <row r="53" spans="1:5" s="117" customFormat="1" ht="39" customHeight="1">
      <c r="A53" s="92" t="s">
        <v>576</v>
      </c>
      <c r="B53" s="105" t="s">
        <v>577</v>
      </c>
      <c r="C53" s="106">
        <f>SUM(C54:C64)</f>
        <v>3620.7999999999997</v>
      </c>
      <c r="D53" s="106">
        <v>683.675</v>
      </c>
      <c r="E53" s="97">
        <f t="shared" si="0"/>
        <v>18.881876933274413</v>
      </c>
    </row>
    <row r="54" spans="1:5" s="117" customFormat="1" ht="29.25" customHeight="1" hidden="1">
      <c r="A54" s="118"/>
      <c r="B54" s="119" t="s">
        <v>578</v>
      </c>
      <c r="C54" s="106">
        <v>54.7</v>
      </c>
      <c r="D54" s="110">
        <v>8</v>
      </c>
      <c r="E54" s="97">
        <f t="shared" si="0"/>
        <v>14.625228519195613</v>
      </c>
    </row>
    <row r="55" spans="1:5" s="117" customFormat="1" ht="28.5" customHeight="1" hidden="1">
      <c r="A55" s="118"/>
      <c r="B55" s="119" t="s">
        <v>579</v>
      </c>
      <c r="C55" s="106">
        <v>44.8</v>
      </c>
      <c r="D55" s="110">
        <v>6.2</v>
      </c>
      <c r="E55" s="97">
        <f t="shared" si="0"/>
        <v>13.839285714285715</v>
      </c>
    </row>
    <row r="56" spans="1:5" s="117" customFormat="1" ht="27.75" customHeight="1" hidden="1">
      <c r="A56" s="118"/>
      <c r="B56" s="119" t="s">
        <v>580</v>
      </c>
      <c r="C56" s="106">
        <v>153</v>
      </c>
      <c r="D56" s="110">
        <v>29.9</v>
      </c>
      <c r="E56" s="97">
        <f t="shared" si="0"/>
        <v>19.54248366013072</v>
      </c>
    </row>
    <row r="57" spans="1:5" s="117" customFormat="1" ht="28.5" customHeight="1" hidden="1">
      <c r="A57" s="118"/>
      <c r="B57" s="119" t="s">
        <v>581</v>
      </c>
      <c r="C57" s="106">
        <v>214.8</v>
      </c>
      <c r="D57" s="110">
        <v>36.9</v>
      </c>
      <c r="E57" s="97">
        <f t="shared" si="0"/>
        <v>17.17877094972067</v>
      </c>
    </row>
    <row r="58" spans="1:5" s="117" customFormat="1" ht="35.25" customHeight="1" hidden="1">
      <c r="A58" s="118"/>
      <c r="B58" s="119" t="s">
        <v>582</v>
      </c>
      <c r="C58" s="106">
        <v>287</v>
      </c>
      <c r="D58" s="110">
        <v>45.6</v>
      </c>
      <c r="E58" s="97">
        <f t="shared" si="0"/>
        <v>15.88850174216028</v>
      </c>
    </row>
    <row r="59" spans="1:5" s="117" customFormat="1" ht="27" customHeight="1" hidden="1">
      <c r="A59" s="118"/>
      <c r="B59" s="113" t="s">
        <v>583</v>
      </c>
      <c r="C59" s="106">
        <v>537.5</v>
      </c>
      <c r="D59" s="110">
        <v>89.4</v>
      </c>
      <c r="E59" s="97">
        <f t="shared" si="0"/>
        <v>16.632558139534883</v>
      </c>
    </row>
    <row r="60" spans="1:5" s="117" customFormat="1" ht="27" customHeight="1" hidden="1">
      <c r="A60" s="118"/>
      <c r="B60" s="119" t="s">
        <v>584</v>
      </c>
      <c r="C60" s="106">
        <v>205.2</v>
      </c>
      <c r="D60" s="110">
        <v>32.8</v>
      </c>
      <c r="E60" s="97">
        <f t="shared" si="0"/>
        <v>15.984405458089668</v>
      </c>
    </row>
    <row r="61" spans="1:5" s="117" customFormat="1" ht="30" customHeight="1" hidden="1">
      <c r="A61" s="118"/>
      <c r="B61" s="119" t="s">
        <v>585</v>
      </c>
      <c r="C61" s="106">
        <v>0.1</v>
      </c>
      <c r="D61" s="110">
        <v>0</v>
      </c>
      <c r="E61" s="97">
        <f t="shared" si="0"/>
        <v>0</v>
      </c>
    </row>
    <row r="62" spans="1:5" s="117" customFormat="1" ht="30" customHeight="1" hidden="1">
      <c r="A62" s="118"/>
      <c r="B62" s="119" t="s">
        <v>586</v>
      </c>
      <c r="C62" s="106"/>
      <c r="D62" s="110">
        <v>0</v>
      </c>
      <c r="E62" s="97" t="e">
        <f t="shared" si="0"/>
        <v>#DIV/0!</v>
      </c>
    </row>
    <row r="63" spans="1:5" s="117" customFormat="1" ht="37.5" customHeight="1" hidden="1">
      <c r="A63" s="118"/>
      <c r="B63" s="119" t="s">
        <v>587</v>
      </c>
      <c r="C63" s="106">
        <v>2073.7</v>
      </c>
      <c r="D63" s="106">
        <v>0</v>
      </c>
      <c r="E63" s="97">
        <f t="shared" si="0"/>
        <v>0</v>
      </c>
    </row>
    <row r="64" spans="1:5" s="117" customFormat="1" ht="44.25" customHeight="1" hidden="1">
      <c r="A64" s="118"/>
      <c r="B64" s="119" t="s">
        <v>588</v>
      </c>
      <c r="C64" s="106">
        <v>50</v>
      </c>
      <c r="D64" s="106">
        <v>0</v>
      </c>
      <c r="E64" s="97">
        <f t="shared" si="0"/>
        <v>0</v>
      </c>
    </row>
    <row r="65" spans="1:5" s="117" customFormat="1" ht="39" customHeight="1" hidden="1">
      <c r="A65" s="92" t="s">
        <v>589</v>
      </c>
      <c r="B65" s="105" t="s">
        <v>590</v>
      </c>
      <c r="C65" s="106">
        <v>0</v>
      </c>
      <c r="D65" s="106">
        <v>0</v>
      </c>
      <c r="E65" s="97" t="e">
        <f t="shared" si="0"/>
        <v>#DIV/0!</v>
      </c>
    </row>
    <row r="66" spans="1:5" s="117" customFormat="1" ht="15.75" customHeight="1" hidden="1">
      <c r="A66" s="92" t="s">
        <v>591</v>
      </c>
      <c r="B66" s="105" t="s">
        <v>592</v>
      </c>
      <c r="C66" s="106">
        <f>C67</f>
        <v>0</v>
      </c>
      <c r="D66" s="106">
        <f>D67</f>
        <v>0</v>
      </c>
      <c r="E66" s="97" t="e">
        <f t="shared" si="0"/>
        <v>#DIV/0!</v>
      </c>
    </row>
    <row r="67" spans="1:5" s="117" customFormat="1" ht="15.75" customHeight="1" hidden="1">
      <c r="A67" s="92" t="s">
        <v>593</v>
      </c>
      <c r="B67" s="127" t="s">
        <v>594</v>
      </c>
      <c r="C67" s="106">
        <v>0</v>
      </c>
      <c r="D67" s="106">
        <v>0</v>
      </c>
      <c r="E67" s="97" t="e">
        <f t="shared" si="0"/>
        <v>#DIV/0!</v>
      </c>
    </row>
    <row r="68" spans="1:5" s="117" customFormat="1" ht="30.75" customHeight="1" hidden="1">
      <c r="A68" s="92" t="s">
        <v>595</v>
      </c>
      <c r="B68" s="105" t="s">
        <v>596</v>
      </c>
      <c r="C68" s="106">
        <f>C69</f>
        <v>0</v>
      </c>
      <c r="D68" s="106">
        <f>D69</f>
        <v>0</v>
      </c>
      <c r="E68" s="97" t="e">
        <f t="shared" si="0"/>
        <v>#DIV/0!</v>
      </c>
    </row>
    <row r="69" spans="1:5" s="117" customFormat="1" ht="27.75" customHeight="1" hidden="1">
      <c r="A69" s="92" t="s">
        <v>597</v>
      </c>
      <c r="B69" s="105" t="s">
        <v>598</v>
      </c>
      <c r="C69" s="106">
        <v>0</v>
      </c>
      <c r="D69" s="106">
        <v>0</v>
      </c>
      <c r="E69" s="97" t="e">
        <f t="shared" si="0"/>
        <v>#DIV/0!</v>
      </c>
    </row>
    <row r="70" spans="1:8" s="117" customFormat="1" ht="19.5" customHeight="1">
      <c r="A70" s="108" t="s">
        <v>599</v>
      </c>
      <c r="B70" s="105" t="s">
        <v>600</v>
      </c>
      <c r="C70" s="106">
        <v>94.8</v>
      </c>
      <c r="D70" s="106">
        <v>0</v>
      </c>
      <c r="E70" s="97">
        <f t="shared" si="0"/>
        <v>0</v>
      </c>
      <c r="F70" s="128"/>
      <c r="G70" s="129"/>
      <c r="H70" s="130"/>
    </row>
    <row r="71" spans="1:8" s="117" customFormat="1" ht="21" customHeight="1" hidden="1">
      <c r="A71" s="108" t="s">
        <v>601</v>
      </c>
      <c r="B71" s="109" t="s">
        <v>602</v>
      </c>
      <c r="C71" s="106" t="e">
        <f>SUM(#REF!+#REF!)</f>
        <v>#REF!</v>
      </c>
      <c r="D71" s="106" t="e">
        <f>SUM(#REF!+#REF!)</f>
        <v>#REF!</v>
      </c>
      <c r="E71" s="97" t="e">
        <f t="shared" si="0"/>
        <v>#REF!</v>
      </c>
      <c r="F71" s="128"/>
      <c r="G71" s="129"/>
      <c r="H71" s="130"/>
    </row>
    <row r="72" spans="1:8" s="117" customFormat="1" ht="24" customHeight="1" hidden="1">
      <c r="A72" s="131" t="s">
        <v>603</v>
      </c>
      <c r="B72" s="132" t="s">
        <v>594</v>
      </c>
      <c r="C72" s="106" t="e">
        <f>SUM(#REF!+#REF!)</f>
        <v>#REF!</v>
      </c>
      <c r="D72" s="106" t="e">
        <f>SUM(#REF!+#REF!)</f>
        <v>#REF!</v>
      </c>
      <c r="E72" s="97" t="e">
        <f t="shared" si="0"/>
        <v>#REF!</v>
      </c>
      <c r="F72" s="128"/>
      <c r="G72" s="129"/>
      <c r="H72" s="130"/>
    </row>
    <row r="73" spans="1:5" s="117" customFormat="1" ht="21.75" customHeight="1">
      <c r="A73" s="92"/>
      <c r="B73" s="133" t="s">
        <v>604</v>
      </c>
      <c r="C73" s="106">
        <f>C10+C11</f>
        <v>670684.7</v>
      </c>
      <c r="D73" s="106">
        <f>D10+D11</f>
        <v>132873.992</v>
      </c>
      <c r="E73" s="94">
        <f t="shared" si="0"/>
        <v>19.811692737287732</v>
      </c>
    </row>
    <row r="74" ht="12.75">
      <c r="C74" s="136"/>
    </row>
    <row r="75" ht="12.75">
      <c r="C75" s="137"/>
    </row>
    <row r="76" ht="12.75">
      <c r="C76" s="137"/>
    </row>
    <row r="77" ht="12.75">
      <c r="C77" s="137"/>
    </row>
    <row r="78" ht="12.75">
      <c r="C78" s="137"/>
    </row>
    <row r="79" ht="12.75">
      <c r="C79" s="137"/>
    </row>
    <row r="80" ht="12.75">
      <c r="C80" s="137"/>
    </row>
    <row r="81" ht="12.75">
      <c r="C81" s="137"/>
    </row>
    <row r="82" ht="12.75">
      <c r="C82" s="137"/>
    </row>
    <row r="83" ht="12.75">
      <c r="C83" s="137"/>
    </row>
    <row r="84" ht="12.75">
      <c r="C84" s="137"/>
    </row>
    <row r="85" ht="12.75">
      <c r="C85" s="137"/>
    </row>
    <row r="86" ht="12.75">
      <c r="C86" s="137"/>
    </row>
    <row r="87" ht="12.75">
      <c r="C87" s="137"/>
    </row>
    <row r="88" ht="12.75">
      <c r="C88" s="137"/>
    </row>
    <row r="89" ht="12.75">
      <c r="C89" s="137"/>
    </row>
    <row r="90" ht="12.75">
      <c r="C90" s="137"/>
    </row>
    <row r="91" ht="12.75">
      <c r="C91" s="137"/>
    </row>
    <row r="92" ht="12.75">
      <c r="C92" s="137"/>
    </row>
    <row r="93" ht="12.75">
      <c r="C93" s="137"/>
    </row>
    <row r="94" ht="12.75">
      <c r="C94" s="137"/>
    </row>
    <row r="95" ht="12.75">
      <c r="C95" s="137"/>
    </row>
    <row r="96" ht="12.75">
      <c r="C96" s="137"/>
    </row>
    <row r="97" ht="12.75">
      <c r="C97" s="137"/>
    </row>
    <row r="98" ht="12.75">
      <c r="C98" s="137"/>
    </row>
    <row r="99" ht="12.75">
      <c r="C99" s="137"/>
    </row>
    <row r="100" ht="12.75">
      <c r="C100" s="137"/>
    </row>
    <row r="101" ht="12.75">
      <c r="C101" s="137"/>
    </row>
    <row r="102" ht="12.75">
      <c r="C102" s="137"/>
    </row>
    <row r="103" ht="12.75">
      <c r="C103" s="137"/>
    </row>
    <row r="104" ht="12.75">
      <c r="C104" s="137"/>
    </row>
    <row r="105" ht="12.75">
      <c r="C105" s="137"/>
    </row>
    <row r="106" ht="12.75">
      <c r="C106" s="137"/>
    </row>
    <row r="107" ht="12.75">
      <c r="C107" s="137"/>
    </row>
    <row r="108" ht="12.75">
      <c r="C108" s="137"/>
    </row>
    <row r="109" ht="12.75">
      <c r="C109" s="137"/>
    </row>
    <row r="110" ht="12.75">
      <c r="C110" s="137"/>
    </row>
    <row r="111" ht="12.75">
      <c r="C111" s="137"/>
    </row>
    <row r="112" ht="12.75">
      <c r="C112" s="137"/>
    </row>
    <row r="113" ht="12.75">
      <c r="C113" s="137"/>
    </row>
    <row r="114" ht="12.75">
      <c r="C114" s="137"/>
    </row>
    <row r="115" ht="12.75">
      <c r="C115" s="137"/>
    </row>
    <row r="116" ht="12.75">
      <c r="C116" s="137"/>
    </row>
    <row r="117" ht="12.75">
      <c r="C117" s="137"/>
    </row>
    <row r="118" ht="12.75">
      <c r="C118" s="137"/>
    </row>
    <row r="119" ht="12.75">
      <c r="C119" s="137"/>
    </row>
    <row r="120" ht="12.75">
      <c r="C120" s="137"/>
    </row>
    <row r="121" ht="12.75">
      <c r="C121" s="137"/>
    </row>
    <row r="122" ht="12.75">
      <c r="C122" s="137"/>
    </row>
    <row r="123" ht="12.75">
      <c r="C123" s="137"/>
    </row>
    <row r="124" ht="12.75">
      <c r="C124" s="137"/>
    </row>
    <row r="125" ht="12.75">
      <c r="C125" s="137"/>
    </row>
    <row r="126" ht="12.75">
      <c r="C126" s="137"/>
    </row>
    <row r="127" ht="12.75">
      <c r="C127" s="137"/>
    </row>
    <row r="128" ht="12.75">
      <c r="C128" s="137"/>
    </row>
    <row r="129" ht="12.75">
      <c r="C129" s="137"/>
    </row>
    <row r="130" ht="12.75">
      <c r="C130" s="137"/>
    </row>
    <row r="131" ht="12.75">
      <c r="C131" s="137"/>
    </row>
    <row r="132" ht="12.75">
      <c r="C132" s="137"/>
    </row>
    <row r="133" ht="12.75">
      <c r="C133" s="137"/>
    </row>
    <row r="134" ht="12.75">
      <c r="C134" s="137"/>
    </row>
    <row r="135" ht="12.75">
      <c r="C135" s="137"/>
    </row>
    <row r="136" ht="12.75">
      <c r="C136" s="137"/>
    </row>
    <row r="137" ht="12.75">
      <c r="C137" s="137"/>
    </row>
    <row r="138" ht="12.75">
      <c r="C138" s="137"/>
    </row>
    <row r="139" ht="12.75">
      <c r="C139" s="137"/>
    </row>
    <row r="140" ht="12.75">
      <c r="C140" s="137"/>
    </row>
    <row r="141" ht="12.75">
      <c r="C141" s="137"/>
    </row>
    <row r="142" ht="12.75">
      <c r="C142" s="137"/>
    </row>
    <row r="143" ht="12.75">
      <c r="C143" s="137"/>
    </row>
    <row r="144" ht="12.75">
      <c r="C144" s="137"/>
    </row>
    <row r="145" ht="12.75">
      <c r="C145" s="137"/>
    </row>
    <row r="146" ht="12.75">
      <c r="C146" s="137"/>
    </row>
    <row r="147" ht="12.75">
      <c r="C147" s="137"/>
    </row>
    <row r="148" ht="12.75">
      <c r="C148" s="137"/>
    </row>
    <row r="149" ht="12.75">
      <c r="C149" s="137"/>
    </row>
    <row r="150" ht="12.75">
      <c r="C150" s="137"/>
    </row>
    <row r="151" ht="12.75">
      <c r="C151" s="137"/>
    </row>
    <row r="152" ht="12.75">
      <c r="C152" s="137"/>
    </row>
    <row r="153" ht="12.75">
      <c r="C153" s="137"/>
    </row>
    <row r="154" ht="12.75">
      <c r="C154" s="137"/>
    </row>
    <row r="155" ht="12.75">
      <c r="C155" s="137"/>
    </row>
    <row r="156" ht="12.75">
      <c r="C156" s="137"/>
    </row>
    <row r="157" ht="12.75">
      <c r="C157" s="137"/>
    </row>
    <row r="158" ht="12.75">
      <c r="C158" s="137"/>
    </row>
    <row r="159" ht="12.75">
      <c r="C159" s="137"/>
    </row>
    <row r="160" ht="12.75">
      <c r="C160" s="137"/>
    </row>
    <row r="161" ht="12.75">
      <c r="C161" s="137"/>
    </row>
    <row r="162" ht="12.75">
      <c r="C162" s="137"/>
    </row>
    <row r="163" ht="12.75">
      <c r="C163" s="137"/>
    </row>
    <row r="164" ht="12.75">
      <c r="C164" s="137"/>
    </row>
    <row r="165" ht="12.75">
      <c r="C165" s="137"/>
    </row>
    <row r="166" ht="12.75">
      <c r="C166" s="137"/>
    </row>
    <row r="167" ht="12.75">
      <c r="C167" s="137"/>
    </row>
    <row r="168" ht="12.75">
      <c r="C168" s="137"/>
    </row>
    <row r="169" ht="12.75">
      <c r="C169" s="137"/>
    </row>
    <row r="170" ht="12.75">
      <c r="C170" s="137"/>
    </row>
    <row r="171" ht="12.75">
      <c r="C171" s="137"/>
    </row>
    <row r="172" ht="12.75">
      <c r="C172" s="137"/>
    </row>
    <row r="173" ht="12.75">
      <c r="C173" s="137"/>
    </row>
    <row r="174" ht="12.75">
      <c r="C174" s="137"/>
    </row>
    <row r="175" ht="12.75">
      <c r="C175" s="137"/>
    </row>
    <row r="176" ht="12.75">
      <c r="C176" s="137"/>
    </row>
    <row r="177" ht="12.75">
      <c r="C177" s="137"/>
    </row>
    <row r="178" ht="12.75">
      <c r="C178" s="137"/>
    </row>
    <row r="179" ht="12.75">
      <c r="C179" s="137"/>
    </row>
    <row r="180" ht="12.75">
      <c r="C180" s="137"/>
    </row>
    <row r="181" ht="12.75">
      <c r="C181" s="137"/>
    </row>
    <row r="182" ht="12.75">
      <c r="C182" s="137"/>
    </row>
    <row r="183" ht="12.75">
      <c r="C183" s="137"/>
    </row>
    <row r="184" ht="12.75">
      <c r="C184" s="137"/>
    </row>
    <row r="185" ht="12.75">
      <c r="C185" s="137"/>
    </row>
    <row r="186" ht="12.75">
      <c r="C186" s="137"/>
    </row>
    <row r="187" ht="12.75">
      <c r="C187" s="137"/>
    </row>
    <row r="188" ht="12.75">
      <c r="C188" s="137"/>
    </row>
    <row r="189" ht="12.75">
      <c r="C189" s="137"/>
    </row>
    <row r="190" ht="12.75">
      <c r="C190" s="137"/>
    </row>
    <row r="191" ht="12.75">
      <c r="C191" s="137"/>
    </row>
    <row r="192" ht="12.75">
      <c r="C192" s="137"/>
    </row>
    <row r="193" ht="12.75">
      <c r="C193" s="137"/>
    </row>
    <row r="194" ht="12.75">
      <c r="C194" s="137"/>
    </row>
    <row r="195" ht="12.75">
      <c r="C195" s="137"/>
    </row>
    <row r="196" ht="12.75">
      <c r="C196" s="137"/>
    </row>
    <row r="197" ht="12.75">
      <c r="C197" s="137"/>
    </row>
    <row r="198" ht="12.75">
      <c r="C198" s="137"/>
    </row>
    <row r="199" ht="12.75">
      <c r="C199" s="137"/>
    </row>
    <row r="200" ht="12.75">
      <c r="C200" s="137"/>
    </row>
    <row r="201" ht="12.75">
      <c r="C201" s="137"/>
    </row>
    <row r="202" ht="12.75">
      <c r="C202" s="137"/>
    </row>
    <row r="203" ht="12.75">
      <c r="C203" s="137"/>
    </row>
    <row r="204" ht="12.75">
      <c r="C204" s="137"/>
    </row>
    <row r="205" ht="12.75">
      <c r="C205" s="137"/>
    </row>
    <row r="206" ht="12.75">
      <c r="C206" s="137"/>
    </row>
    <row r="207" ht="12.75">
      <c r="C207" s="137"/>
    </row>
    <row r="208" ht="12.75">
      <c r="C208" s="137"/>
    </row>
    <row r="209" ht="12.75">
      <c r="C209" s="137"/>
    </row>
    <row r="210" ht="12.75">
      <c r="C210" s="137"/>
    </row>
    <row r="211" ht="12.75">
      <c r="C211" s="137"/>
    </row>
    <row r="212" ht="12.75">
      <c r="C212" s="137"/>
    </row>
    <row r="213" ht="12.75">
      <c r="C213" s="137"/>
    </row>
    <row r="214" ht="12.75">
      <c r="C214" s="137"/>
    </row>
    <row r="215" ht="12.75">
      <c r="C215" s="137"/>
    </row>
    <row r="216" ht="12.75">
      <c r="C216" s="137"/>
    </row>
  </sheetData>
  <sheetProtection/>
  <mergeCells count="7">
    <mergeCell ref="A8:C8"/>
    <mergeCell ref="C1:E1"/>
    <mergeCell ref="C2:E2"/>
    <mergeCell ref="C3:E3"/>
    <mergeCell ref="A4:E4"/>
    <mergeCell ref="A5:E5"/>
    <mergeCell ref="A7:E7"/>
  </mergeCells>
  <printOptions/>
  <pageMargins left="0.7086614173228347" right="0.7086614173228347" top="0.35433070866141736" bottom="0.2755905511811024" header="0.31496062992125984" footer="0.31496062992125984"/>
  <pageSetup fitToHeight="5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H58"/>
  <sheetViews>
    <sheetView view="pageBreakPreview" zoomScale="70" zoomScaleSheetLayoutView="70" zoomScalePageLayoutView="0" workbookViewId="0" topLeftCell="A46">
      <selection activeCell="E80" sqref="E79:E80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142"/>
      <c r="D1" s="142"/>
      <c r="E1" s="142"/>
      <c r="F1" s="142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8">
      <c r="C8" s="143" t="s">
        <v>64</v>
      </c>
      <c r="D8" s="143"/>
      <c r="E8" s="143"/>
      <c r="F8" s="143"/>
      <c r="G8" s="143"/>
      <c r="H8" s="143"/>
    </row>
    <row r="9" spans="3:6" ht="15">
      <c r="C9" s="144"/>
      <c r="D9" s="145"/>
      <c r="E9" s="145"/>
      <c r="F9" s="145"/>
    </row>
    <row r="10" spans="3:8" ht="15">
      <c r="C10" s="146" t="s">
        <v>4</v>
      </c>
      <c r="D10" s="147"/>
      <c r="E10" s="147"/>
      <c r="F10" s="148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65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21">
        <v>4</v>
      </c>
      <c r="G12" s="22">
        <v>5</v>
      </c>
      <c r="H12" s="22">
        <v>6</v>
      </c>
    </row>
    <row r="13" spans="3:8" ht="15.75">
      <c r="C13" s="10" t="s">
        <v>11</v>
      </c>
      <c r="D13" s="11" t="s">
        <v>12</v>
      </c>
      <c r="E13" s="11" t="s">
        <v>13</v>
      </c>
      <c r="F13" s="12">
        <f>F14+F15+F16+F18+F19+F20+F17</f>
        <v>60009.1</v>
      </c>
      <c r="G13" s="12">
        <f>SUM(G14:G20)</f>
        <v>11379.900000000001</v>
      </c>
      <c r="H13" s="12">
        <f>G13/F13*100</f>
        <v>18.963623850382692</v>
      </c>
    </row>
    <row r="14" spans="3:8" ht="39.75" customHeight="1">
      <c r="C14" s="13" t="s">
        <v>14</v>
      </c>
      <c r="D14" s="14" t="s">
        <v>12</v>
      </c>
      <c r="E14" s="14" t="s">
        <v>15</v>
      </c>
      <c r="F14" s="15">
        <v>1325.5</v>
      </c>
      <c r="G14" s="24">
        <v>250.8</v>
      </c>
      <c r="H14" s="15">
        <f aca="true" t="shared" si="0" ref="H14:H44">G14/F14*100</f>
        <v>18.921161825726145</v>
      </c>
    </row>
    <row r="15" spans="3:8" ht="50.25" customHeight="1">
      <c r="C15" s="16" t="s">
        <v>16</v>
      </c>
      <c r="D15" s="14" t="s">
        <v>12</v>
      </c>
      <c r="E15" s="14" t="s">
        <v>17</v>
      </c>
      <c r="F15" s="15">
        <v>1581.5</v>
      </c>
      <c r="G15" s="24">
        <v>216</v>
      </c>
      <c r="H15" s="15">
        <f t="shared" si="0"/>
        <v>13.657919696490673</v>
      </c>
    </row>
    <row r="16" spans="3:8" ht="48.75" customHeight="1">
      <c r="C16" s="16" t="s">
        <v>18</v>
      </c>
      <c r="D16" s="14" t="s">
        <v>12</v>
      </c>
      <c r="E16" s="14" t="s">
        <v>19</v>
      </c>
      <c r="F16" s="15">
        <v>27686.2</v>
      </c>
      <c r="G16" s="24">
        <v>5908</v>
      </c>
      <c r="H16" s="15">
        <f t="shared" si="0"/>
        <v>21.339150912729085</v>
      </c>
    </row>
    <row r="17" spans="3:8" ht="18" customHeight="1">
      <c r="C17" s="17" t="s">
        <v>20</v>
      </c>
      <c r="D17" s="14" t="s">
        <v>12</v>
      </c>
      <c r="E17" s="14" t="s">
        <v>21</v>
      </c>
      <c r="F17" s="15">
        <v>5.7</v>
      </c>
      <c r="G17" s="24">
        <v>0</v>
      </c>
      <c r="H17" s="15">
        <f t="shared" si="0"/>
        <v>0</v>
      </c>
    </row>
    <row r="18" spans="3:8" ht="35.25" customHeight="1">
      <c r="C18" s="16" t="s">
        <v>503</v>
      </c>
      <c r="D18" s="14" t="s">
        <v>12</v>
      </c>
      <c r="E18" s="14" t="s">
        <v>22</v>
      </c>
      <c r="F18" s="15">
        <v>6825.7</v>
      </c>
      <c r="G18" s="25">
        <v>1004.1</v>
      </c>
      <c r="H18" s="15">
        <f t="shared" si="0"/>
        <v>14.710579134740758</v>
      </c>
    </row>
    <row r="19" spans="3:8" ht="17.25" customHeight="1">
      <c r="C19" s="17" t="s">
        <v>23</v>
      </c>
      <c r="D19" s="14" t="s">
        <v>12</v>
      </c>
      <c r="E19" s="14">
        <v>11</v>
      </c>
      <c r="F19" s="15">
        <v>4950</v>
      </c>
      <c r="G19" s="25">
        <v>0</v>
      </c>
      <c r="H19" s="15">
        <f t="shared" si="0"/>
        <v>0</v>
      </c>
    </row>
    <row r="20" spans="3:8" ht="18.75" customHeight="1">
      <c r="C20" s="17" t="s">
        <v>24</v>
      </c>
      <c r="D20" s="14" t="s">
        <v>12</v>
      </c>
      <c r="E20" s="14">
        <v>13</v>
      </c>
      <c r="F20" s="15">
        <v>17634.5</v>
      </c>
      <c r="G20" s="25">
        <v>4001</v>
      </c>
      <c r="H20" s="15">
        <f t="shared" si="0"/>
        <v>22.688479968244067</v>
      </c>
    </row>
    <row r="21" spans="3:8" ht="31.5">
      <c r="C21" s="18" t="s">
        <v>25</v>
      </c>
      <c r="D21" s="11" t="s">
        <v>17</v>
      </c>
      <c r="E21" s="11" t="s">
        <v>13</v>
      </c>
      <c r="F21" s="12">
        <f>F22+F23</f>
        <v>983.7</v>
      </c>
      <c r="G21" s="26">
        <f>G22+G23</f>
        <v>15.7</v>
      </c>
      <c r="H21" s="12">
        <f t="shared" si="0"/>
        <v>1.596015045237369</v>
      </c>
    </row>
    <row r="22" spans="3:8" ht="36.75" customHeight="1">
      <c r="C22" s="16" t="s">
        <v>26</v>
      </c>
      <c r="D22" s="14" t="s">
        <v>17</v>
      </c>
      <c r="E22" s="14" t="s">
        <v>27</v>
      </c>
      <c r="F22" s="15">
        <v>164.7</v>
      </c>
      <c r="G22" s="25">
        <v>0</v>
      </c>
      <c r="H22" s="15">
        <f t="shared" si="0"/>
        <v>0</v>
      </c>
    </row>
    <row r="23" spans="3:8" ht="34.5" customHeight="1">
      <c r="C23" s="16" t="s">
        <v>28</v>
      </c>
      <c r="D23" s="14" t="s">
        <v>17</v>
      </c>
      <c r="E23" s="14">
        <v>14</v>
      </c>
      <c r="F23" s="15">
        <v>819</v>
      </c>
      <c r="G23" s="25">
        <v>15.7</v>
      </c>
      <c r="H23" s="15">
        <f t="shared" si="0"/>
        <v>1.9169719169719168</v>
      </c>
    </row>
    <row r="24" spans="3:8" ht="15.75">
      <c r="C24" s="10" t="s">
        <v>29</v>
      </c>
      <c r="D24" s="11" t="s">
        <v>19</v>
      </c>
      <c r="E24" s="11" t="s">
        <v>13</v>
      </c>
      <c r="F24" s="12">
        <f>F25+F26</f>
        <v>23739.3</v>
      </c>
      <c r="G24" s="12">
        <f>G25+G26</f>
        <v>2963.1</v>
      </c>
      <c r="H24" s="12">
        <f t="shared" si="0"/>
        <v>12.481833920966498</v>
      </c>
    </row>
    <row r="25" spans="3:8" ht="15.75">
      <c r="C25" s="17" t="s">
        <v>31</v>
      </c>
      <c r="D25" s="14" t="s">
        <v>19</v>
      </c>
      <c r="E25" s="14" t="s">
        <v>27</v>
      </c>
      <c r="F25" s="15">
        <v>23216.1</v>
      </c>
      <c r="G25" s="25">
        <v>2963.1</v>
      </c>
      <c r="H25" s="15">
        <f t="shared" si="0"/>
        <v>12.763125589569308</v>
      </c>
    </row>
    <row r="26" spans="3:8" ht="18.75" customHeight="1">
      <c r="C26" s="17" t="s">
        <v>32</v>
      </c>
      <c r="D26" s="14" t="s">
        <v>19</v>
      </c>
      <c r="E26" s="14">
        <v>12</v>
      </c>
      <c r="F26" s="15">
        <v>523.2</v>
      </c>
      <c r="G26" s="25">
        <v>0</v>
      </c>
      <c r="H26" s="15">
        <f t="shared" si="0"/>
        <v>0</v>
      </c>
    </row>
    <row r="27" spans="3:8" ht="17.25" customHeight="1">
      <c r="C27" s="10" t="s">
        <v>33</v>
      </c>
      <c r="D27" s="11" t="s">
        <v>21</v>
      </c>
      <c r="E27" s="11" t="s">
        <v>13</v>
      </c>
      <c r="F27" s="12">
        <f>F28+F29</f>
        <v>1153.8000000000002</v>
      </c>
      <c r="G27" s="12">
        <f>G28+G29</f>
        <v>53.4</v>
      </c>
      <c r="H27" s="12">
        <f t="shared" si="0"/>
        <v>4.628185127405096</v>
      </c>
    </row>
    <row r="28" spans="3:8" ht="15" customHeight="1">
      <c r="C28" s="17" t="s">
        <v>34</v>
      </c>
      <c r="D28" s="14" t="s">
        <v>21</v>
      </c>
      <c r="E28" s="14" t="s">
        <v>12</v>
      </c>
      <c r="F28" s="15">
        <v>609.1</v>
      </c>
      <c r="G28" s="25">
        <v>17.6</v>
      </c>
      <c r="H28" s="15">
        <f t="shared" si="0"/>
        <v>2.8895091118043013</v>
      </c>
    </row>
    <row r="29" spans="3:8" ht="18" customHeight="1">
      <c r="C29" s="17" t="s">
        <v>35</v>
      </c>
      <c r="D29" s="14" t="s">
        <v>21</v>
      </c>
      <c r="E29" s="14" t="s">
        <v>15</v>
      </c>
      <c r="F29" s="15">
        <v>544.7</v>
      </c>
      <c r="G29" s="25">
        <v>35.8</v>
      </c>
      <c r="H29" s="15">
        <f t="shared" si="0"/>
        <v>6.572425188176976</v>
      </c>
    </row>
    <row r="30" spans="3:8" ht="18.75" customHeight="1" hidden="1">
      <c r="C30" s="17" t="s">
        <v>36</v>
      </c>
      <c r="D30" s="14" t="s">
        <v>21</v>
      </c>
      <c r="E30" s="14" t="s">
        <v>21</v>
      </c>
      <c r="F30" s="15"/>
      <c r="G30" s="25"/>
      <c r="H30" s="15" t="e">
        <f t="shared" si="0"/>
        <v>#DIV/0!</v>
      </c>
    </row>
    <row r="31" spans="3:8" ht="15.75">
      <c r="C31" s="18" t="s">
        <v>37</v>
      </c>
      <c r="D31" s="11" t="s">
        <v>22</v>
      </c>
      <c r="E31" s="11" t="s">
        <v>13</v>
      </c>
      <c r="F31" s="12">
        <f>F32</f>
        <v>460.3</v>
      </c>
      <c r="G31" s="26">
        <f>G32</f>
        <v>40.2</v>
      </c>
      <c r="H31" s="12">
        <f t="shared" si="0"/>
        <v>8.733434716489247</v>
      </c>
    </row>
    <row r="32" spans="3:8" ht="16.5" customHeight="1">
      <c r="C32" s="16" t="s">
        <v>38</v>
      </c>
      <c r="D32" s="14" t="s">
        <v>22</v>
      </c>
      <c r="E32" s="14" t="s">
        <v>21</v>
      </c>
      <c r="F32" s="15">
        <v>460.3</v>
      </c>
      <c r="G32" s="25">
        <v>40.2</v>
      </c>
      <c r="H32" s="15">
        <f t="shared" si="0"/>
        <v>8.733434716489247</v>
      </c>
    </row>
    <row r="33" spans="3:8" ht="16.5" customHeight="1">
      <c r="C33" s="10" t="s">
        <v>39</v>
      </c>
      <c r="D33" s="11" t="s">
        <v>40</v>
      </c>
      <c r="E33" s="11" t="s">
        <v>13</v>
      </c>
      <c r="F33" s="12">
        <f>F34+F35+F37+F38+F36</f>
        <v>482649.4</v>
      </c>
      <c r="G33" s="27">
        <f>SUM(G34:G38)</f>
        <v>94057</v>
      </c>
      <c r="H33" s="12">
        <f t="shared" si="0"/>
        <v>19.487644654691376</v>
      </c>
    </row>
    <row r="34" spans="3:8" ht="16.5" customHeight="1">
      <c r="C34" s="17" t="s">
        <v>41</v>
      </c>
      <c r="D34" s="14" t="s">
        <v>40</v>
      </c>
      <c r="E34" s="14" t="s">
        <v>12</v>
      </c>
      <c r="F34" s="23">
        <v>114893.2</v>
      </c>
      <c r="G34" s="25">
        <v>24972</v>
      </c>
      <c r="H34" s="15">
        <f t="shared" si="0"/>
        <v>21.73496777877194</v>
      </c>
    </row>
    <row r="35" spans="3:8" ht="15.75">
      <c r="C35" s="17" t="s">
        <v>42</v>
      </c>
      <c r="D35" s="14" t="s">
        <v>40</v>
      </c>
      <c r="E35" s="14" t="s">
        <v>15</v>
      </c>
      <c r="F35" s="23">
        <v>246334.5</v>
      </c>
      <c r="G35" s="24">
        <v>52338.4</v>
      </c>
      <c r="H35" s="15">
        <f t="shared" si="0"/>
        <v>21.246881780668154</v>
      </c>
    </row>
    <row r="36" spans="3:8" ht="15.75">
      <c r="C36" s="13" t="s">
        <v>43</v>
      </c>
      <c r="D36" s="14" t="s">
        <v>40</v>
      </c>
      <c r="E36" s="14" t="s">
        <v>17</v>
      </c>
      <c r="F36" s="23">
        <v>21667.6</v>
      </c>
      <c r="G36" s="24">
        <v>5204.7</v>
      </c>
      <c r="H36" s="15">
        <f t="shared" si="0"/>
        <v>24.020657571673837</v>
      </c>
    </row>
    <row r="37" spans="3:8" ht="15.75" customHeight="1">
      <c r="C37" s="17" t="s">
        <v>44</v>
      </c>
      <c r="D37" s="14" t="s">
        <v>40</v>
      </c>
      <c r="E37" s="14" t="s">
        <v>40</v>
      </c>
      <c r="F37" s="23">
        <v>5405.4</v>
      </c>
      <c r="G37" s="24">
        <v>406.3</v>
      </c>
      <c r="H37" s="15">
        <f t="shared" si="0"/>
        <v>7.516557516557517</v>
      </c>
    </row>
    <row r="38" spans="3:8" ht="15.75">
      <c r="C38" s="17" t="s">
        <v>45</v>
      </c>
      <c r="D38" s="14" t="s">
        <v>40</v>
      </c>
      <c r="E38" s="14" t="s">
        <v>27</v>
      </c>
      <c r="F38" s="23">
        <v>94348.7</v>
      </c>
      <c r="G38" s="24">
        <v>11135.6</v>
      </c>
      <c r="H38" s="15">
        <f t="shared" si="0"/>
        <v>11.80260035379396</v>
      </c>
    </row>
    <row r="39" spans="3:8" ht="15.75">
      <c r="C39" s="10" t="s">
        <v>46</v>
      </c>
      <c r="D39" s="11" t="s">
        <v>30</v>
      </c>
      <c r="E39" s="11" t="s">
        <v>13</v>
      </c>
      <c r="F39" s="12">
        <f>F40+F41</f>
        <v>30316.199999999997</v>
      </c>
      <c r="G39" s="12">
        <f>G40+G41</f>
        <v>5592.6</v>
      </c>
      <c r="H39" s="12">
        <f t="shared" si="0"/>
        <v>18.447562689255253</v>
      </c>
    </row>
    <row r="40" spans="3:8" ht="15.75">
      <c r="C40" s="17" t="s">
        <v>47</v>
      </c>
      <c r="D40" s="14" t="s">
        <v>30</v>
      </c>
      <c r="E40" s="14" t="s">
        <v>12</v>
      </c>
      <c r="F40" s="23">
        <v>27654.6</v>
      </c>
      <c r="G40" s="24">
        <v>5060.8</v>
      </c>
      <c r="H40" s="15">
        <f t="shared" si="0"/>
        <v>18.300029651486554</v>
      </c>
    </row>
    <row r="41" spans="3:8" ht="15.75" customHeight="1">
      <c r="C41" s="17" t="s">
        <v>48</v>
      </c>
      <c r="D41" s="14" t="s">
        <v>30</v>
      </c>
      <c r="E41" s="14" t="s">
        <v>19</v>
      </c>
      <c r="F41" s="23">
        <v>2661.6</v>
      </c>
      <c r="G41" s="24">
        <v>531.8</v>
      </c>
      <c r="H41" s="15">
        <f t="shared" si="0"/>
        <v>19.980462879470995</v>
      </c>
    </row>
    <row r="42" spans="3:8" ht="15.75">
      <c r="C42" s="10" t="s">
        <v>49</v>
      </c>
      <c r="D42" s="11" t="s">
        <v>27</v>
      </c>
      <c r="E42" s="11" t="s">
        <v>13</v>
      </c>
      <c r="F42" s="12">
        <f>F43+F44</f>
        <v>750.2</v>
      </c>
      <c r="G42" s="12">
        <f>G43+G44</f>
        <v>82</v>
      </c>
      <c r="H42" s="12">
        <f t="shared" si="0"/>
        <v>10.930418555051984</v>
      </c>
    </row>
    <row r="43" spans="3:8" ht="15.75">
      <c r="C43" s="17" t="s">
        <v>50</v>
      </c>
      <c r="D43" s="14" t="s">
        <v>27</v>
      </c>
      <c r="E43" s="14" t="s">
        <v>40</v>
      </c>
      <c r="F43" s="23">
        <v>292.2</v>
      </c>
      <c r="G43" s="24">
        <v>0</v>
      </c>
      <c r="H43" s="15">
        <f t="shared" si="0"/>
        <v>0</v>
      </c>
    </row>
    <row r="44" spans="3:8" ht="15.75">
      <c r="C44" s="17" t="s">
        <v>51</v>
      </c>
      <c r="D44" s="14" t="s">
        <v>27</v>
      </c>
      <c r="E44" s="14" t="s">
        <v>27</v>
      </c>
      <c r="F44" s="23">
        <v>458</v>
      </c>
      <c r="G44" s="24">
        <v>82</v>
      </c>
      <c r="H44" s="15">
        <f t="shared" si="0"/>
        <v>17.903930131004365</v>
      </c>
    </row>
    <row r="45" spans="3:8" ht="15.75">
      <c r="C45" s="10" t="s">
        <v>52</v>
      </c>
      <c r="D45" s="11">
        <v>10</v>
      </c>
      <c r="E45" s="11" t="s">
        <v>13</v>
      </c>
      <c r="F45" s="12">
        <f>F46+F47+F48</f>
        <v>31005.7</v>
      </c>
      <c r="G45" s="12">
        <f>SUM(G46:G48)</f>
        <v>3174.2</v>
      </c>
      <c r="H45" s="12">
        <f>G45/F45*100</f>
        <v>10.237472464740353</v>
      </c>
    </row>
    <row r="46" spans="3:8" ht="16.5" customHeight="1">
      <c r="C46" s="17" t="s">
        <v>53</v>
      </c>
      <c r="D46" s="14">
        <v>10</v>
      </c>
      <c r="E46" s="14" t="s">
        <v>12</v>
      </c>
      <c r="F46" s="23">
        <v>1665</v>
      </c>
      <c r="G46" s="24">
        <v>418.3</v>
      </c>
      <c r="H46" s="15">
        <f aca="true" t="shared" si="1" ref="H46:H56">G46/F46*100</f>
        <v>25.123123123123126</v>
      </c>
    </row>
    <row r="47" spans="3:8" ht="15.75" customHeight="1">
      <c r="C47" s="17" t="s">
        <v>54</v>
      </c>
      <c r="D47" s="14">
        <v>10</v>
      </c>
      <c r="E47" s="14" t="s">
        <v>17</v>
      </c>
      <c r="F47" s="23">
        <v>24180.7</v>
      </c>
      <c r="G47" s="24">
        <v>1212.5</v>
      </c>
      <c r="H47" s="15">
        <f t="shared" si="1"/>
        <v>5.014329609978206</v>
      </c>
    </row>
    <row r="48" spans="3:8" ht="15" customHeight="1">
      <c r="C48" s="17" t="s">
        <v>55</v>
      </c>
      <c r="D48" s="14">
        <v>10</v>
      </c>
      <c r="E48" s="14" t="s">
        <v>19</v>
      </c>
      <c r="F48" s="23">
        <v>5160</v>
      </c>
      <c r="G48" s="24">
        <v>1543.4</v>
      </c>
      <c r="H48" s="15">
        <f t="shared" si="1"/>
        <v>29.910852713178297</v>
      </c>
    </row>
    <row r="49" spans="3:8" ht="15.75">
      <c r="C49" s="10" t="s">
        <v>56</v>
      </c>
      <c r="D49" s="11">
        <v>11</v>
      </c>
      <c r="E49" s="11" t="s">
        <v>13</v>
      </c>
      <c r="F49" s="12">
        <f>F50</f>
        <v>6357.5</v>
      </c>
      <c r="G49" s="12">
        <f>G50</f>
        <v>1464.8</v>
      </c>
      <c r="H49" s="12">
        <f t="shared" si="1"/>
        <v>23.04050334250885</v>
      </c>
    </row>
    <row r="50" spans="3:8" ht="15.75">
      <c r="C50" s="17" t="s">
        <v>57</v>
      </c>
      <c r="D50" s="14">
        <v>11</v>
      </c>
      <c r="E50" s="14" t="s">
        <v>15</v>
      </c>
      <c r="F50" s="15">
        <v>6357.5</v>
      </c>
      <c r="G50" s="24">
        <v>1464.8</v>
      </c>
      <c r="H50" s="15">
        <f t="shared" si="1"/>
        <v>23.04050334250885</v>
      </c>
    </row>
    <row r="51" spans="3:8" ht="31.5" customHeight="1">
      <c r="C51" s="18" t="s">
        <v>58</v>
      </c>
      <c r="D51" s="11">
        <v>13</v>
      </c>
      <c r="E51" s="11" t="s">
        <v>13</v>
      </c>
      <c r="F51" s="12">
        <f>F52</f>
        <v>80.3</v>
      </c>
      <c r="G51" s="12">
        <f>G52</f>
        <v>14.4</v>
      </c>
      <c r="H51" s="12">
        <f t="shared" si="1"/>
        <v>17.932752179327522</v>
      </c>
    </row>
    <row r="52" spans="3:8" ht="33.75" customHeight="1">
      <c r="C52" s="17" t="s">
        <v>59</v>
      </c>
      <c r="D52" s="14">
        <v>13</v>
      </c>
      <c r="E52" s="14" t="s">
        <v>12</v>
      </c>
      <c r="F52" s="15">
        <v>80.3</v>
      </c>
      <c r="G52" s="24">
        <v>14.4</v>
      </c>
      <c r="H52" s="15">
        <f t="shared" si="1"/>
        <v>17.932752179327522</v>
      </c>
    </row>
    <row r="53" spans="3:8" ht="46.5" customHeight="1">
      <c r="C53" s="18" t="s">
        <v>60</v>
      </c>
      <c r="D53" s="11">
        <v>14</v>
      </c>
      <c r="E53" s="11" t="s">
        <v>13</v>
      </c>
      <c r="F53" s="12">
        <f>F54+F55</f>
        <v>32595.8</v>
      </c>
      <c r="G53" s="12">
        <f>SUM(G54:G55)</f>
        <v>8263.8</v>
      </c>
      <c r="H53" s="12">
        <f t="shared" si="1"/>
        <v>25.352346007767867</v>
      </c>
    </row>
    <row r="54" spans="3:8" ht="33" customHeight="1">
      <c r="C54" s="16" t="s">
        <v>61</v>
      </c>
      <c r="D54" s="14">
        <v>14</v>
      </c>
      <c r="E54" s="14" t="s">
        <v>12</v>
      </c>
      <c r="F54" s="23">
        <v>16187.2</v>
      </c>
      <c r="G54" s="24">
        <v>4932</v>
      </c>
      <c r="H54" s="15">
        <f t="shared" si="1"/>
        <v>30.468518335474943</v>
      </c>
    </row>
    <row r="55" spans="3:8" ht="15.75">
      <c r="C55" s="17" t="s">
        <v>62</v>
      </c>
      <c r="D55" s="14">
        <v>14</v>
      </c>
      <c r="E55" s="14" t="s">
        <v>15</v>
      </c>
      <c r="F55" s="23">
        <v>16408.6</v>
      </c>
      <c r="G55" s="24">
        <v>3331.8</v>
      </c>
      <c r="H55" s="15">
        <f t="shared" si="1"/>
        <v>20.30520580671112</v>
      </c>
    </row>
    <row r="56" spans="3:8" ht="18.75">
      <c r="C56" s="149" t="s">
        <v>63</v>
      </c>
      <c r="D56" s="150"/>
      <c r="E56" s="151"/>
      <c r="F56" s="28">
        <f>F13+F21+F24+F27+F31+F33+F39+F42+F45+F49+F51+F53</f>
        <v>670101.2999999999</v>
      </c>
      <c r="G56" s="28">
        <f>G13+G21+G24+G27+G31+G33+G39+G42+G45+G49+G51+G53</f>
        <v>127101.1</v>
      </c>
      <c r="H56" s="28">
        <f t="shared" si="1"/>
        <v>18.96744566828926</v>
      </c>
    </row>
    <row r="58" spans="5:6" ht="12">
      <c r="E58" s="19"/>
      <c r="F58" s="20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D8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2" max="2" width="53.75390625" style="0" customWidth="1"/>
    <col min="3" max="3" width="26.875" style="0" customWidth="1"/>
    <col min="4" max="4" width="32.875" style="0" customWidth="1"/>
  </cols>
  <sheetData>
    <row r="4" ht="43.5" customHeight="1"/>
    <row r="5" spans="2:4" ht="16.5" customHeight="1">
      <c r="B5" s="152" t="s">
        <v>66</v>
      </c>
      <c r="C5" s="152"/>
      <c r="D5" s="152"/>
    </row>
    <row r="6" spans="2:4" ht="15">
      <c r="B6" s="29"/>
      <c r="C6" s="30"/>
      <c r="D6" s="30" t="s">
        <v>67</v>
      </c>
    </row>
    <row r="7" spans="2:4" ht="51.75" customHeight="1">
      <c r="B7" s="31" t="s">
        <v>68</v>
      </c>
      <c r="C7" s="32" t="s">
        <v>9</v>
      </c>
      <c r="D7" s="32" t="s">
        <v>502</v>
      </c>
    </row>
    <row r="8" spans="1:4" ht="18.75">
      <c r="A8" s="33"/>
      <c r="B8" s="34" t="s">
        <v>69</v>
      </c>
      <c r="C8" s="35">
        <v>583.4</v>
      </c>
      <c r="D8" s="36">
        <v>5772.9</v>
      </c>
    </row>
    <row r="11" ht="85.5" customHeight="1"/>
  </sheetData>
  <sheetProtection/>
  <mergeCells count="1">
    <mergeCell ref="B5:D5"/>
  </mergeCells>
  <printOptions/>
  <pageMargins left="0.52" right="0.1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F10"/>
  <sheetViews>
    <sheetView view="pageBreakPreview" zoomScaleSheetLayoutView="100" zoomScalePageLayoutView="0" workbookViewId="0" topLeftCell="A7">
      <selection activeCell="D11" sqref="D11"/>
    </sheetView>
  </sheetViews>
  <sheetFormatPr defaultColWidth="9.00390625" defaultRowHeight="12.75"/>
  <cols>
    <col min="2" max="2" width="53.75390625" style="0" customWidth="1"/>
    <col min="3" max="3" width="26.875" style="0" customWidth="1"/>
    <col min="4" max="4" width="32.875" style="0" customWidth="1"/>
  </cols>
  <sheetData>
    <row r="3" ht="86.25" customHeight="1"/>
    <row r="4" spans="1:5" ht="18.75">
      <c r="A4" s="153" t="s">
        <v>70</v>
      </c>
      <c r="B4" s="153"/>
      <c r="C4" s="153"/>
      <c r="D4" s="153"/>
      <c r="E4" s="37"/>
    </row>
    <row r="5" spans="1:6" ht="18.75">
      <c r="A5" s="154" t="s">
        <v>71</v>
      </c>
      <c r="B5" s="154"/>
      <c r="C5" s="154"/>
      <c r="D5" s="154"/>
      <c r="E5" s="38"/>
      <c r="F5" s="39"/>
    </row>
    <row r="6" spans="1:6" ht="18.75">
      <c r="A6" s="155" t="s">
        <v>72</v>
      </c>
      <c r="B6" s="155"/>
      <c r="C6" s="155"/>
      <c r="D6" s="155"/>
      <c r="E6" s="155"/>
      <c r="F6" s="40"/>
    </row>
    <row r="7" spans="2:4" ht="12.75">
      <c r="B7" s="41"/>
      <c r="C7" s="41"/>
      <c r="D7" s="41"/>
    </row>
    <row r="8" spans="2:4" ht="56.25">
      <c r="B8" s="42" t="s">
        <v>73</v>
      </c>
      <c r="C8" s="43" t="s">
        <v>74</v>
      </c>
      <c r="D8" s="44" t="s">
        <v>75</v>
      </c>
    </row>
    <row r="9" spans="2:4" ht="21" customHeight="1">
      <c r="B9" s="45" t="s">
        <v>76</v>
      </c>
      <c r="C9" s="46">
        <v>60</v>
      </c>
      <c r="D9" s="47">
        <v>4960.8</v>
      </c>
    </row>
    <row r="10" spans="2:4" ht="23.25" customHeight="1">
      <c r="B10" s="45" t="s">
        <v>77</v>
      </c>
      <c r="C10" s="46">
        <v>1060</v>
      </c>
      <c r="D10" s="47">
        <v>74461.9</v>
      </c>
    </row>
  </sheetData>
  <sheetProtection/>
  <mergeCells count="3">
    <mergeCell ref="A4:D4"/>
    <mergeCell ref="A5:D5"/>
    <mergeCell ref="A6:E6"/>
  </mergeCells>
  <printOptions/>
  <pageMargins left="0.52" right="0.1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71"/>
  <sheetViews>
    <sheetView tabSelected="1" view="pageBreakPreview" zoomScale="70" zoomScaleNormal="85" zoomScaleSheetLayoutView="70" zoomScalePageLayoutView="0" workbookViewId="0" topLeftCell="A1">
      <selection activeCell="A345" sqref="A345"/>
    </sheetView>
  </sheetViews>
  <sheetFormatPr defaultColWidth="9.00390625" defaultRowHeight="12.75"/>
  <cols>
    <col min="1" max="1" width="80.25390625" style="50" customWidth="1"/>
    <col min="2" max="2" width="18.00390625" style="50" customWidth="1"/>
    <col min="3" max="3" width="8.00390625" style="50" customWidth="1"/>
    <col min="4" max="4" width="11.25390625" style="49" customWidth="1"/>
    <col min="5" max="5" width="12.625" style="49" customWidth="1"/>
    <col min="6" max="6" width="10.25390625" style="49" customWidth="1"/>
    <col min="7" max="7" width="16.00390625" style="49" customWidth="1"/>
    <col min="8" max="8" width="12.125" style="49" customWidth="1"/>
    <col min="9" max="16384" width="9.125" style="49" customWidth="1"/>
  </cols>
  <sheetData>
    <row r="1" spans="1:7" ht="18.75">
      <c r="A1" s="157"/>
      <c r="B1" s="157"/>
      <c r="C1" s="157"/>
      <c r="D1" s="157"/>
      <c r="E1" s="157"/>
      <c r="F1" s="157"/>
      <c r="G1" s="48"/>
    </row>
    <row r="2" spans="1:8" ht="24.75" customHeight="1">
      <c r="A2" s="158" t="s">
        <v>499</v>
      </c>
      <c r="B2" s="158"/>
      <c r="C2" s="158"/>
      <c r="D2" s="158"/>
      <c r="E2" s="158"/>
      <c r="F2" s="158"/>
      <c r="G2" s="158"/>
      <c r="H2" s="158"/>
    </row>
    <row r="3" spans="1:8" ht="18.75">
      <c r="A3" s="159" t="s">
        <v>500</v>
      </c>
      <c r="B3" s="159"/>
      <c r="C3" s="159"/>
      <c r="D3" s="159"/>
      <c r="E3" s="159"/>
      <c r="F3" s="159"/>
      <c r="G3" s="159"/>
      <c r="H3" s="159"/>
    </row>
    <row r="4" spans="1:8" ht="14.25" customHeight="1">
      <c r="A4" s="159"/>
      <c r="B4" s="159"/>
      <c r="C4" s="159"/>
      <c r="D4" s="159"/>
      <c r="E4" s="159"/>
      <c r="F4" s="159"/>
      <c r="G4" s="159"/>
      <c r="H4" s="159"/>
    </row>
    <row r="5" spans="6:8" ht="18.75">
      <c r="F5" s="51"/>
      <c r="H5" s="52"/>
    </row>
    <row r="6" spans="1:8" ht="18.75">
      <c r="A6" s="160" t="s">
        <v>6</v>
      </c>
      <c r="B6" s="160" t="s">
        <v>78</v>
      </c>
      <c r="C6" s="161" t="s">
        <v>79</v>
      </c>
      <c r="D6" s="160" t="s">
        <v>80</v>
      </c>
      <c r="E6" s="160" t="s">
        <v>81</v>
      </c>
      <c r="F6" s="160" t="s">
        <v>82</v>
      </c>
      <c r="G6" s="160" t="s">
        <v>83</v>
      </c>
      <c r="H6" s="160"/>
    </row>
    <row r="7" spans="1:8" ht="18.75">
      <c r="A7" s="160"/>
      <c r="B7" s="160"/>
      <c r="C7" s="161"/>
      <c r="D7" s="160"/>
      <c r="E7" s="160"/>
      <c r="F7" s="160"/>
      <c r="G7" s="53" t="s">
        <v>501</v>
      </c>
      <c r="H7" s="53" t="s">
        <v>84</v>
      </c>
    </row>
    <row r="8" spans="1:8" ht="18.75">
      <c r="A8" s="54">
        <v>1</v>
      </c>
      <c r="B8" s="54">
        <v>2</v>
      </c>
      <c r="C8" s="54">
        <v>3</v>
      </c>
      <c r="D8" s="53">
        <v>4</v>
      </c>
      <c r="E8" s="53">
        <v>5</v>
      </c>
      <c r="F8" s="53">
        <v>6</v>
      </c>
      <c r="G8" s="53">
        <v>7</v>
      </c>
      <c r="H8" s="54">
        <v>8</v>
      </c>
    </row>
    <row r="9" spans="1:8" ht="56.25">
      <c r="A9" s="55" t="s">
        <v>85</v>
      </c>
      <c r="B9" s="56" t="s">
        <v>86</v>
      </c>
      <c r="C9" s="56"/>
      <c r="D9" s="56"/>
      <c r="E9" s="56"/>
      <c r="F9" s="56"/>
      <c r="G9" s="57">
        <f>G10+G25</f>
        <v>1669.5</v>
      </c>
      <c r="H9" s="57">
        <f>H10+H25</f>
        <v>40.2</v>
      </c>
    </row>
    <row r="10" spans="1:8" ht="37.5">
      <c r="A10" s="58" t="s">
        <v>87</v>
      </c>
      <c r="B10" s="59" t="s">
        <v>88</v>
      </c>
      <c r="C10" s="59"/>
      <c r="D10" s="60"/>
      <c r="E10" s="60"/>
      <c r="F10" s="60"/>
      <c r="G10" s="61">
        <f>G22+G11+G15+G19</f>
        <v>917</v>
      </c>
      <c r="H10" s="61">
        <f>H22+H11+H15+H19</f>
        <v>0</v>
      </c>
    </row>
    <row r="11" spans="1:8" ht="37.5">
      <c r="A11" s="62" t="s">
        <v>89</v>
      </c>
      <c r="B11" s="60" t="s">
        <v>90</v>
      </c>
      <c r="C11" s="59"/>
      <c r="D11" s="60"/>
      <c r="E11" s="60"/>
      <c r="F11" s="60"/>
      <c r="G11" s="61">
        <f>G12</f>
        <v>103</v>
      </c>
      <c r="H11" s="61">
        <f>H12</f>
        <v>0</v>
      </c>
    </row>
    <row r="12" spans="1:8" ht="18.75">
      <c r="A12" s="62" t="s">
        <v>91</v>
      </c>
      <c r="B12" s="60" t="s">
        <v>92</v>
      </c>
      <c r="C12" s="59"/>
      <c r="D12" s="60"/>
      <c r="E12" s="60"/>
      <c r="F12" s="60"/>
      <c r="G12" s="61">
        <f>G14+G13</f>
        <v>103</v>
      </c>
      <c r="H12" s="61">
        <f>H14+H13</f>
        <v>0</v>
      </c>
    </row>
    <row r="13" spans="1:8" ht="18.75">
      <c r="A13" s="58" t="s">
        <v>93</v>
      </c>
      <c r="B13" s="60" t="s">
        <v>92</v>
      </c>
      <c r="C13" s="59">
        <v>115</v>
      </c>
      <c r="D13" s="60" t="s">
        <v>40</v>
      </c>
      <c r="E13" s="60" t="s">
        <v>15</v>
      </c>
      <c r="F13" s="60" t="s">
        <v>94</v>
      </c>
      <c r="G13" s="61">
        <v>80</v>
      </c>
      <c r="H13" s="61">
        <v>0</v>
      </c>
    </row>
    <row r="14" spans="1:8" ht="37.5">
      <c r="A14" s="58" t="s">
        <v>95</v>
      </c>
      <c r="B14" s="60" t="s">
        <v>92</v>
      </c>
      <c r="C14" s="59">
        <v>546</v>
      </c>
      <c r="D14" s="60" t="s">
        <v>12</v>
      </c>
      <c r="E14" s="60" t="s">
        <v>19</v>
      </c>
      <c r="F14" s="60" t="s">
        <v>96</v>
      </c>
      <c r="G14" s="61">
        <v>23</v>
      </c>
      <c r="H14" s="61">
        <v>0</v>
      </c>
    </row>
    <row r="15" spans="1:8" ht="39.75" customHeight="1">
      <c r="A15" s="62" t="s">
        <v>97</v>
      </c>
      <c r="B15" s="60" t="s">
        <v>98</v>
      </c>
      <c r="C15" s="59"/>
      <c r="D15" s="60"/>
      <c r="E15" s="60"/>
      <c r="F15" s="60"/>
      <c r="G15" s="61">
        <f>G16</f>
        <v>346</v>
      </c>
      <c r="H15" s="61">
        <f>H16</f>
        <v>0</v>
      </c>
    </row>
    <row r="16" spans="1:8" ht="18.75">
      <c r="A16" s="62" t="s">
        <v>91</v>
      </c>
      <c r="B16" s="60" t="s">
        <v>99</v>
      </c>
      <c r="C16" s="59"/>
      <c r="D16" s="60"/>
      <c r="E16" s="60"/>
      <c r="F16" s="60"/>
      <c r="G16" s="61">
        <f>G18+G17</f>
        <v>346</v>
      </c>
      <c r="H16" s="61">
        <f>H18+H17</f>
        <v>0</v>
      </c>
    </row>
    <row r="17" spans="1:8" ht="18.75">
      <c r="A17" s="58" t="s">
        <v>93</v>
      </c>
      <c r="B17" s="60" t="s">
        <v>100</v>
      </c>
      <c r="C17" s="59">
        <v>115</v>
      </c>
      <c r="D17" s="60" t="s">
        <v>40</v>
      </c>
      <c r="E17" s="60" t="s">
        <v>15</v>
      </c>
      <c r="F17" s="60" t="s">
        <v>94</v>
      </c>
      <c r="G17" s="61">
        <v>200</v>
      </c>
      <c r="H17" s="61">
        <v>0</v>
      </c>
    </row>
    <row r="18" spans="1:8" ht="37.5">
      <c r="A18" s="58" t="s">
        <v>95</v>
      </c>
      <c r="B18" s="60" t="s">
        <v>99</v>
      </c>
      <c r="C18" s="59">
        <v>546</v>
      </c>
      <c r="D18" s="60" t="s">
        <v>12</v>
      </c>
      <c r="E18" s="60" t="s">
        <v>19</v>
      </c>
      <c r="F18" s="60" t="s">
        <v>96</v>
      </c>
      <c r="G18" s="61">
        <v>146</v>
      </c>
      <c r="H18" s="61">
        <v>0</v>
      </c>
    </row>
    <row r="19" spans="1:8" ht="37.5">
      <c r="A19" s="62" t="s">
        <v>101</v>
      </c>
      <c r="B19" s="60" t="s">
        <v>102</v>
      </c>
      <c r="C19" s="59"/>
      <c r="D19" s="60"/>
      <c r="E19" s="60"/>
      <c r="F19" s="60"/>
      <c r="G19" s="61">
        <f>G20</f>
        <v>168</v>
      </c>
      <c r="H19" s="61">
        <f>H20</f>
        <v>0</v>
      </c>
    </row>
    <row r="20" spans="1:8" ht="18.75">
      <c r="A20" s="62" t="s">
        <v>91</v>
      </c>
      <c r="B20" s="60" t="s">
        <v>103</v>
      </c>
      <c r="C20" s="59"/>
      <c r="D20" s="60"/>
      <c r="E20" s="60"/>
      <c r="F20" s="60"/>
      <c r="G20" s="61">
        <f>G21</f>
        <v>168</v>
      </c>
      <c r="H20" s="61">
        <f>H21</f>
        <v>0</v>
      </c>
    </row>
    <row r="21" spans="1:8" ht="37.5">
      <c r="A21" s="58" t="s">
        <v>95</v>
      </c>
      <c r="B21" s="60" t="s">
        <v>103</v>
      </c>
      <c r="C21" s="59">
        <v>546</v>
      </c>
      <c r="D21" s="60" t="s">
        <v>21</v>
      </c>
      <c r="E21" s="60" t="s">
        <v>15</v>
      </c>
      <c r="F21" s="60" t="s">
        <v>96</v>
      </c>
      <c r="G21" s="61">
        <v>168</v>
      </c>
      <c r="H21" s="61">
        <v>0</v>
      </c>
    </row>
    <row r="22" spans="1:8" ht="56.25">
      <c r="A22" s="58" t="s">
        <v>104</v>
      </c>
      <c r="B22" s="60" t="s">
        <v>105</v>
      </c>
      <c r="C22" s="59"/>
      <c r="D22" s="60"/>
      <c r="E22" s="60"/>
      <c r="F22" s="60"/>
      <c r="G22" s="61">
        <f>G23</f>
        <v>300</v>
      </c>
      <c r="H22" s="61">
        <f>H23</f>
        <v>0</v>
      </c>
    </row>
    <row r="23" spans="1:8" ht="78.75" customHeight="1">
      <c r="A23" s="58" t="s">
        <v>106</v>
      </c>
      <c r="B23" s="60" t="s">
        <v>107</v>
      </c>
      <c r="C23" s="59"/>
      <c r="D23" s="60"/>
      <c r="E23" s="60"/>
      <c r="F23" s="60"/>
      <c r="G23" s="61">
        <f>G24</f>
        <v>300</v>
      </c>
      <c r="H23" s="61">
        <f>H24</f>
        <v>0</v>
      </c>
    </row>
    <row r="24" spans="1:8" ht="18.75">
      <c r="A24" s="63" t="s">
        <v>108</v>
      </c>
      <c r="B24" s="60" t="s">
        <v>107</v>
      </c>
      <c r="C24" s="59">
        <v>546</v>
      </c>
      <c r="D24" s="60" t="s">
        <v>21</v>
      </c>
      <c r="E24" s="60" t="s">
        <v>15</v>
      </c>
      <c r="F24" s="60" t="s">
        <v>109</v>
      </c>
      <c r="G24" s="61">
        <v>300</v>
      </c>
      <c r="H24" s="61">
        <v>0</v>
      </c>
    </row>
    <row r="25" spans="1:8" ht="56.25">
      <c r="A25" s="58" t="s">
        <v>110</v>
      </c>
      <c r="B25" s="60" t="s">
        <v>111</v>
      </c>
      <c r="C25" s="60"/>
      <c r="D25" s="60"/>
      <c r="E25" s="60"/>
      <c r="F25" s="60"/>
      <c r="G25" s="61">
        <f>G32+G35+G26+G39+G29</f>
        <v>752.5</v>
      </c>
      <c r="H25" s="61">
        <f>H32+H35+H26+H39+H29</f>
        <v>40.2</v>
      </c>
    </row>
    <row r="26" spans="1:8" ht="37.5">
      <c r="A26" s="58" t="s">
        <v>112</v>
      </c>
      <c r="B26" s="60" t="s">
        <v>113</v>
      </c>
      <c r="C26" s="60"/>
      <c r="D26" s="60"/>
      <c r="E26" s="60"/>
      <c r="F26" s="60"/>
      <c r="G26" s="61">
        <f>G27</f>
        <v>60</v>
      </c>
      <c r="H26" s="61">
        <f>H27</f>
        <v>0</v>
      </c>
    </row>
    <row r="27" spans="1:8" ht="18.75">
      <c r="A27" s="58" t="s">
        <v>114</v>
      </c>
      <c r="B27" s="60" t="s">
        <v>115</v>
      </c>
      <c r="C27" s="60"/>
      <c r="D27" s="60"/>
      <c r="E27" s="60"/>
      <c r="F27" s="60"/>
      <c r="G27" s="61">
        <f>G28</f>
        <v>60</v>
      </c>
      <c r="H27" s="61">
        <f>H28</f>
        <v>0</v>
      </c>
    </row>
    <row r="28" spans="1:8" ht="37.5">
      <c r="A28" s="58" t="s">
        <v>95</v>
      </c>
      <c r="B28" s="60" t="s">
        <v>116</v>
      </c>
      <c r="C28" s="60" t="s">
        <v>117</v>
      </c>
      <c r="D28" s="60" t="s">
        <v>22</v>
      </c>
      <c r="E28" s="60" t="s">
        <v>21</v>
      </c>
      <c r="F28" s="60" t="s">
        <v>96</v>
      </c>
      <c r="G28" s="61">
        <v>60</v>
      </c>
      <c r="H28" s="61">
        <v>0</v>
      </c>
    </row>
    <row r="29" spans="1:8" ht="66" customHeight="1">
      <c r="A29" s="58" t="s">
        <v>118</v>
      </c>
      <c r="B29" s="60" t="s">
        <v>119</v>
      </c>
      <c r="C29" s="60"/>
      <c r="D29" s="60"/>
      <c r="E29" s="60"/>
      <c r="F29" s="60"/>
      <c r="G29" s="61">
        <f>G30</f>
        <v>0</v>
      </c>
      <c r="H29" s="61">
        <f>H30</f>
        <v>0</v>
      </c>
    </row>
    <row r="30" spans="1:8" ht="56.25">
      <c r="A30" s="58" t="s">
        <v>120</v>
      </c>
      <c r="B30" s="60" t="s">
        <v>121</v>
      </c>
      <c r="C30" s="60"/>
      <c r="D30" s="60"/>
      <c r="E30" s="60"/>
      <c r="F30" s="60"/>
      <c r="G30" s="61">
        <f>G31</f>
        <v>0</v>
      </c>
      <c r="H30" s="61">
        <f>H31</f>
        <v>0</v>
      </c>
    </row>
    <row r="31" spans="1:8" ht="18.75">
      <c r="A31" s="63" t="s">
        <v>108</v>
      </c>
      <c r="B31" s="60" t="s">
        <v>121</v>
      </c>
      <c r="C31" s="60" t="s">
        <v>117</v>
      </c>
      <c r="D31" s="60" t="s">
        <v>21</v>
      </c>
      <c r="E31" s="60" t="s">
        <v>15</v>
      </c>
      <c r="F31" s="60" t="s">
        <v>109</v>
      </c>
      <c r="G31" s="61">
        <v>0</v>
      </c>
      <c r="H31" s="61">
        <v>0</v>
      </c>
    </row>
    <row r="32" spans="1:8" ht="37.5">
      <c r="A32" s="58" t="s">
        <v>122</v>
      </c>
      <c r="B32" s="60" t="s">
        <v>123</v>
      </c>
      <c r="C32" s="60"/>
      <c r="D32" s="60"/>
      <c r="E32" s="60"/>
      <c r="F32" s="60"/>
      <c r="G32" s="61">
        <f>G33</f>
        <v>240</v>
      </c>
      <c r="H32" s="61">
        <f>H33</f>
        <v>0</v>
      </c>
    </row>
    <row r="33" spans="1:8" ht="37.5">
      <c r="A33" s="58" t="s">
        <v>124</v>
      </c>
      <c r="B33" s="60" t="s">
        <v>125</v>
      </c>
      <c r="C33" s="60"/>
      <c r="D33" s="60"/>
      <c r="E33" s="60"/>
      <c r="F33" s="60"/>
      <c r="G33" s="61">
        <f>G34</f>
        <v>240</v>
      </c>
      <c r="H33" s="61">
        <f>H34</f>
        <v>0</v>
      </c>
    </row>
    <row r="34" spans="1:8" ht="37.5">
      <c r="A34" s="58" t="s">
        <v>95</v>
      </c>
      <c r="B34" s="60" t="s">
        <v>125</v>
      </c>
      <c r="C34" s="60" t="s">
        <v>117</v>
      </c>
      <c r="D34" s="60" t="s">
        <v>22</v>
      </c>
      <c r="E34" s="60" t="s">
        <v>21</v>
      </c>
      <c r="F34" s="60" t="s">
        <v>96</v>
      </c>
      <c r="G34" s="61">
        <v>240</v>
      </c>
      <c r="H34" s="61">
        <v>0</v>
      </c>
    </row>
    <row r="35" spans="1:8" ht="56.25">
      <c r="A35" s="58" t="s">
        <v>126</v>
      </c>
      <c r="B35" s="60" t="s">
        <v>127</v>
      </c>
      <c r="C35" s="60"/>
      <c r="D35" s="60"/>
      <c r="E35" s="60"/>
      <c r="F35" s="60"/>
      <c r="G35" s="61">
        <f>G36</f>
        <v>160.3</v>
      </c>
      <c r="H35" s="61">
        <f>H36</f>
        <v>40.2</v>
      </c>
    </row>
    <row r="36" spans="1:8" ht="93.75">
      <c r="A36" s="58" t="s">
        <v>128</v>
      </c>
      <c r="B36" s="60" t="s">
        <v>129</v>
      </c>
      <c r="C36" s="60"/>
      <c r="D36" s="60"/>
      <c r="E36" s="60"/>
      <c r="F36" s="60"/>
      <c r="G36" s="61">
        <f>G37+G38</f>
        <v>160.3</v>
      </c>
      <c r="H36" s="61">
        <f>H37+H38</f>
        <v>40.2</v>
      </c>
    </row>
    <row r="37" spans="1:8" ht="37.5">
      <c r="A37" s="58" t="s">
        <v>130</v>
      </c>
      <c r="B37" s="60" t="s">
        <v>129</v>
      </c>
      <c r="C37" s="60" t="s">
        <v>117</v>
      </c>
      <c r="D37" s="60" t="s">
        <v>22</v>
      </c>
      <c r="E37" s="60" t="s">
        <v>21</v>
      </c>
      <c r="F37" s="60" t="s">
        <v>131</v>
      </c>
      <c r="G37" s="61">
        <v>120.3</v>
      </c>
      <c r="H37" s="61">
        <v>40.2</v>
      </c>
    </row>
    <row r="38" spans="1:8" ht="37.5">
      <c r="A38" s="58" t="s">
        <v>95</v>
      </c>
      <c r="B38" s="60" t="s">
        <v>129</v>
      </c>
      <c r="C38" s="60" t="s">
        <v>117</v>
      </c>
      <c r="D38" s="60" t="s">
        <v>22</v>
      </c>
      <c r="E38" s="60" t="s">
        <v>21</v>
      </c>
      <c r="F38" s="60" t="s">
        <v>96</v>
      </c>
      <c r="G38" s="61">
        <v>40</v>
      </c>
      <c r="H38" s="61">
        <v>0</v>
      </c>
    </row>
    <row r="39" spans="1:8" ht="37.5">
      <c r="A39" s="58" t="s">
        <v>132</v>
      </c>
      <c r="B39" s="60" t="s">
        <v>133</v>
      </c>
      <c r="C39" s="60"/>
      <c r="D39" s="60"/>
      <c r="E39" s="60"/>
      <c r="F39" s="60"/>
      <c r="G39" s="61">
        <f>G40</f>
        <v>292.2</v>
      </c>
      <c r="H39" s="61">
        <f>H40</f>
        <v>0</v>
      </c>
    </row>
    <row r="40" spans="1:8" ht="93.75">
      <c r="A40" s="58" t="s">
        <v>134</v>
      </c>
      <c r="B40" s="60" t="s">
        <v>135</v>
      </c>
      <c r="C40" s="60"/>
      <c r="D40" s="60"/>
      <c r="E40" s="60"/>
      <c r="F40" s="60"/>
      <c r="G40" s="61">
        <f>G41</f>
        <v>292.2</v>
      </c>
      <c r="H40" s="61">
        <f>H41</f>
        <v>0</v>
      </c>
    </row>
    <row r="41" spans="1:8" ht="37.5">
      <c r="A41" s="58" t="s">
        <v>95</v>
      </c>
      <c r="B41" s="60" t="s">
        <v>135</v>
      </c>
      <c r="C41" s="60" t="s">
        <v>117</v>
      </c>
      <c r="D41" s="60" t="s">
        <v>27</v>
      </c>
      <c r="E41" s="60" t="s">
        <v>40</v>
      </c>
      <c r="F41" s="60" t="s">
        <v>96</v>
      </c>
      <c r="G41" s="61">
        <v>292.2</v>
      </c>
      <c r="H41" s="61">
        <v>0</v>
      </c>
    </row>
    <row r="42" spans="1:8" ht="49.5" customHeight="1">
      <c r="A42" s="55" t="s">
        <v>136</v>
      </c>
      <c r="B42" s="56" t="s">
        <v>137</v>
      </c>
      <c r="C42" s="56"/>
      <c r="D42" s="56"/>
      <c r="E42" s="56"/>
      <c r="F42" s="56"/>
      <c r="G42" s="57">
        <f>G43+G51+G58+G61</f>
        <v>6029.1</v>
      </c>
      <c r="H42" s="57">
        <f>H43+H51+H58+H61</f>
        <v>1464.8000000000002</v>
      </c>
    </row>
    <row r="43" spans="1:8" ht="24" customHeight="1">
      <c r="A43" s="58" t="s">
        <v>138</v>
      </c>
      <c r="B43" s="60" t="s">
        <v>139</v>
      </c>
      <c r="C43" s="60"/>
      <c r="D43" s="60"/>
      <c r="E43" s="60"/>
      <c r="F43" s="60"/>
      <c r="G43" s="61">
        <f>G44+G46+G49</f>
        <v>5391.6</v>
      </c>
      <c r="H43" s="61">
        <f>H44+H46+H49</f>
        <v>1309.1000000000001</v>
      </c>
    </row>
    <row r="44" spans="1:8" ht="37.5">
      <c r="A44" s="58" t="s">
        <v>140</v>
      </c>
      <c r="B44" s="60" t="s">
        <v>141</v>
      </c>
      <c r="C44" s="60"/>
      <c r="D44" s="60"/>
      <c r="E44" s="60"/>
      <c r="F44" s="60"/>
      <c r="G44" s="61">
        <f>G45</f>
        <v>5091.6</v>
      </c>
      <c r="H44" s="61">
        <f>H45</f>
        <v>1213.4</v>
      </c>
    </row>
    <row r="45" spans="1:8" ht="18.75">
      <c r="A45" s="58" t="s">
        <v>93</v>
      </c>
      <c r="B45" s="60" t="s">
        <v>141</v>
      </c>
      <c r="C45" s="60" t="s">
        <v>117</v>
      </c>
      <c r="D45" s="60" t="s">
        <v>142</v>
      </c>
      <c r="E45" s="60" t="s">
        <v>15</v>
      </c>
      <c r="F45" s="60" t="s">
        <v>94</v>
      </c>
      <c r="G45" s="61">
        <v>5091.6</v>
      </c>
      <c r="H45" s="61">
        <v>1213.4</v>
      </c>
    </row>
    <row r="46" spans="1:8" ht="18.75">
      <c r="A46" s="58" t="s">
        <v>143</v>
      </c>
      <c r="B46" s="60" t="s">
        <v>144</v>
      </c>
      <c r="C46" s="60"/>
      <c r="D46" s="60"/>
      <c r="E46" s="60"/>
      <c r="F46" s="60"/>
      <c r="G46" s="61">
        <f>G47+G48</f>
        <v>170</v>
      </c>
      <c r="H46" s="61">
        <f>H47+H48</f>
        <v>78.2</v>
      </c>
    </row>
    <row r="47" spans="1:8" ht="18.75">
      <c r="A47" s="58" t="s">
        <v>93</v>
      </c>
      <c r="B47" s="60" t="s">
        <v>144</v>
      </c>
      <c r="C47" s="60" t="s">
        <v>145</v>
      </c>
      <c r="D47" s="60" t="s">
        <v>142</v>
      </c>
      <c r="E47" s="60" t="s">
        <v>15</v>
      </c>
      <c r="F47" s="60" t="s">
        <v>94</v>
      </c>
      <c r="G47" s="61">
        <v>90</v>
      </c>
      <c r="H47" s="61">
        <v>56</v>
      </c>
    </row>
    <row r="48" spans="1:8" ht="18.75">
      <c r="A48" s="58" t="s">
        <v>93</v>
      </c>
      <c r="B48" s="60" t="s">
        <v>144</v>
      </c>
      <c r="C48" s="60" t="s">
        <v>117</v>
      </c>
      <c r="D48" s="60" t="s">
        <v>142</v>
      </c>
      <c r="E48" s="60" t="s">
        <v>15</v>
      </c>
      <c r="F48" s="60" t="s">
        <v>94</v>
      </c>
      <c r="G48" s="61">
        <v>80</v>
      </c>
      <c r="H48" s="61">
        <v>22.2</v>
      </c>
    </row>
    <row r="49" spans="1:8" ht="78" customHeight="1">
      <c r="A49" s="58" t="s">
        <v>146</v>
      </c>
      <c r="B49" s="60" t="s">
        <v>147</v>
      </c>
      <c r="C49" s="60"/>
      <c r="D49" s="60"/>
      <c r="E49" s="60"/>
      <c r="F49" s="60"/>
      <c r="G49" s="61">
        <f>G50</f>
        <v>130</v>
      </c>
      <c r="H49" s="61">
        <f>H50</f>
        <v>17.5</v>
      </c>
    </row>
    <row r="50" spans="1:8" ht="18.75">
      <c r="A50" s="58" t="s">
        <v>93</v>
      </c>
      <c r="B50" s="60" t="s">
        <v>147</v>
      </c>
      <c r="C50" s="60" t="s">
        <v>117</v>
      </c>
      <c r="D50" s="60" t="s">
        <v>142</v>
      </c>
      <c r="E50" s="60" t="s">
        <v>15</v>
      </c>
      <c r="F50" s="60" t="s">
        <v>94</v>
      </c>
      <c r="G50" s="61">
        <v>130</v>
      </c>
      <c r="H50" s="61">
        <v>17.5</v>
      </c>
    </row>
    <row r="51" spans="1:8" ht="18.75">
      <c r="A51" s="58" t="s">
        <v>148</v>
      </c>
      <c r="B51" s="60" t="s">
        <v>149</v>
      </c>
      <c r="C51" s="60"/>
      <c r="D51" s="60"/>
      <c r="E51" s="60"/>
      <c r="F51" s="60"/>
      <c r="G51" s="61">
        <f>G52+G55</f>
        <v>437.5</v>
      </c>
      <c r="H51" s="61">
        <f>H52+H55</f>
        <v>155.70000000000002</v>
      </c>
    </row>
    <row r="52" spans="1:8" ht="18.75">
      <c r="A52" s="58" t="s">
        <v>143</v>
      </c>
      <c r="B52" s="60" t="s">
        <v>150</v>
      </c>
      <c r="C52" s="60"/>
      <c r="D52" s="60"/>
      <c r="E52" s="60"/>
      <c r="F52" s="60"/>
      <c r="G52" s="61">
        <f>G53+G54</f>
        <v>200</v>
      </c>
      <c r="H52" s="61">
        <f>H53+H54</f>
        <v>128.4</v>
      </c>
    </row>
    <row r="53" spans="1:8" ht="18.75">
      <c r="A53" s="58" t="s">
        <v>93</v>
      </c>
      <c r="B53" s="60" t="s">
        <v>150</v>
      </c>
      <c r="C53" s="60" t="s">
        <v>145</v>
      </c>
      <c r="D53" s="60" t="s">
        <v>142</v>
      </c>
      <c r="E53" s="60" t="s">
        <v>15</v>
      </c>
      <c r="F53" s="60" t="s">
        <v>94</v>
      </c>
      <c r="G53" s="61">
        <v>100</v>
      </c>
      <c r="H53" s="61">
        <v>85.2</v>
      </c>
    </row>
    <row r="54" spans="1:8" ht="18.75">
      <c r="A54" s="58" t="s">
        <v>93</v>
      </c>
      <c r="B54" s="60" t="s">
        <v>150</v>
      </c>
      <c r="C54" s="60" t="s">
        <v>117</v>
      </c>
      <c r="D54" s="60" t="s">
        <v>142</v>
      </c>
      <c r="E54" s="60" t="s">
        <v>15</v>
      </c>
      <c r="F54" s="60" t="s">
        <v>94</v>
      </c>
      <c r="G54" s="61">
        <v>100</v>
      </c>
      <c r="H54" s="61">
        <v>43.2</v>
      </c>
    </row>
    <row r="55" spans="1:8" ht="78.75" customHeight="1">
      <c r="A55" s="58" t="s">
        <v>146</v>
      </c>
      <c r="B55" s="60" t="s">
        <v>151</v>
      </c>
      <c r="C55" s="60"/>
      <c r="D55" s="60"/>
      <c r="E55" s="60"/>
      <c r="F55" s="60"/>
      <c r="G55" s="61">
        <f>G57+G56</f>
        <v>237.5</v>
      </c>
      <c r="H55" s="61">
        <f>H57+H56</f>
        <v>27.3</v>
      </c>
    </row>
    <row r="56" spans="1:8" ht="18.75">
      <c r="A56" s="58" t="s">
        <v>93</v>
      </c>
      <c r="B56" s="60" t="s">
        <v>151</v>
      </c>
      <c r="C56" s="60" t="s">
        <v>145</v>
      </c>
      <c r="D56" s="60" t="s">
        <v>142</v>
      </c>
      <c r="E56" s="60" t="s">
        <v>15</v>
      </c>
      <c r="F56" s="60" t="s">
        <v>94</v>
      </c>
      <c r="G56" s="61">
        <v>110</v>
      </c>
      <c r="H56" s="61">
        <v>0</v>
      </c>
    </row>
    <row r="57" spans="1:8" ht="18.75">
      <c r="A57" s="58" t="s">
        <v>93</v>
      </c>
      <c r="B57" s="60" t="s">
        <v>151</v>
      </c>
      <c r="C57" s="60" t="s">
        <v>117</v>
      </c>
      <c r="D57" s="60" t="s">
        <v>142</v>
      </c>
      <c r="E57" s="60" t="s">
        <v>15</v>
      </c>
      <c r="F57" s="60" t="s">
        <v>94</v>
      </c>
      <c r="G57" s="61">
        <v>127.5</v>
      </c>
      <c r="H57" s="61">
        <v>27.3</v>
      </c>
    </row>
    <row r="58" spans="1:8" ht="56.25">
      <c r="A58" s="58" t="s">
        <v>152</v>
      </c>
      <c r="B58" s="60" t="s">
        <v>153</v>
      </c>
      <c r="C58" s="60"/>
      <c r="D58" s="60"/>
      <c r="E58" s="60"/>
      <c r="F58" s="60"/>
      <c r="G58" s="61">
        <f>G59</f>
        <v>30</v>
      </c>
      <c r="H58" s="61">
        <f>H59</f>
        <v>0</v>
      </c>
    </row>
    <row r="59" spans="1:8" ht="18.75">
      <c r="A59" s="58" t="s">
        <v>143</v>
      </c>
      <c r="B59" s="60" t="s">
        <v>154</v>
      </c>
      <c r="C59" s="60"/>
      <c r="D59" s="60"/>
      <c r="E59" s="60"/>
      <c r="F59" s="60"/>
      <c r="G59" s="61">
        <f>G60</f>
        <v>30</v>
      </c>
      <c r="H59" s="61">
        <f>H60</f>
        <v>0</v>
      </c>
    </row>
    <row r="60" spans="1:8" ht="37.5">
      <c r="A60" s="58" t="s">
        <v>95</v>
      </c>
      <c r="B60" s="60" t="s">
        <v>154</v>
      </c>
      <c r="C60" s="60" t="s">
        <v>117</v>
      </c>
      <c r="D60" s="60" t="s">
        <v>142</v>
      </c>
      <c r="E60" s="60" t="s">
        <v>15</v>
      </c>
      <c r="F60" s="60" t="s">
        <v>96</v>
      </c>
      <c r="G60" s="61">
        <v>30</v>
      </c>
      <c r="H60" s="61">
        <v>0</v>
      </c>
    </row>
    <row r="61" spans="1:8" ht="37.5">
      <c r="A61" s="58" t="s">
        <v>155</v>
      </c>
      <c r="B61" s="60" t="s">
        <v>156</v>
      </c>
      <c r="C61" s="60"/>
      <c r="D61" s="60"/>
      <c r="E61" s="60"/>
      <c r="F61" s="60"/>
      <c r="G61" s="61">
        <f>G62</f>
        <v>170</v>
      </c>
      <c r="H61" s="61">
        <f>H62</f>
        <v>0</v>
      </c>
    </row>
    <row r="62" spans="1:8" ht="78.75" customHeight="1">
      <c r="A62" s="58" t="s">
        <v>146</v>
      </c>
      <c r="B62" s="60" t="s">
        <v>157</v>
      </c>
      <c r="C62" s="60"/>
      <c r="D62" s="60"/>
      <c r="E62" s="60"/>
      <c r="F62" s="60"/>
      <c r="G62" s="61">
        <f>G63+G64</f>
        <v>170</v>
      </c>
      <c r="H62" s="61">
        <f>H63+H64</f>
        <v>0</v>
      </c>
    </row>
    <row r="63" spans="1:8" ht="18.75">
      <c r="A63" s="58" t="s">
        <v>93</v>
      </c>
      <c r="B63" s="60" t="s">
        <v>157</v>
      </c>
      <c r="C63" s="60" t="s">
        <v>145</v>
      </c>
      <c r="D63" s="60" t="s">
        <v>142</v>
      </c>
      <c r="E63" s="60" t="s">
        <v>15</v>
      </c>
      <c r="F63" s="60" t="s">
        <v>94</v>
      </c>
      <c r="G63" s="61">
        <v>50</v>
      </c>
      <c r="H63" s="61">
        <v>0</v>
      </c>
    </row>
    <row r="64" spans="1:8" ht="18.75">
      <c r="A64" s="58" t="s">
        <v>93</v>
      </c>
      <c r="B64" s="60" t="s">
        <v>157</v>
      </c>
      <c r="C64" s="60" t="s">
        <v>117</v>
      </c>
      <c r="D64" s="60" t="s">
        <v>142</v>
      </c>
      <c r="E64" s="60" t="s">
        <v>15</v>
      </c>
      <c r="F64" s="60" t="s">
        <v>94</v>
      </c>
      <c r="G64" s="61">
        <v>120</v>
      </c>
      <c r="H64" s="61">
        <v>0</v>
      </c>
    </row>
    <row r="65" spans="1:8" ht="44.25" customHeight="1">
      <c r="A65" s="55" t="s">
        <v>158</v>
      </c>
      <c r="B65" s="56" t="s">
        <v>159</v>
      </c>
      <c r="C65" s="56"/>
      <c r="D65" s="56"/>
      <c r="E65" s="56"/>
      <c r="F65" s="56"/>
      <c r="G65" s="57">
        <f>G66+G85+G90</f>
        <v>23451.1</v>
      </c>
      <c r="H65" s="57">
        <f>H66+H85+H90</f>
        <v>1553.5</v>
      </c>
    </row>
    <row r="66" spans="1:8" ht="37.5">
      <c r="A66" s="58" t="s">
        <v>160</v>
      </c>
      <c r="B66" s="60" t="s">
        <v>161</v>
      </c>
      <c r="C66" s="60"/>
      <c r="D66" s="60"/>
      <c r="E66" s="60"/>
      <c r="F66" s="60"/>
      <c r="G66" s="61">
        <f>G67+G73+G81</f>
        <v>17268.6</v>
      </c>
      <c r="H66" s="61">
        <f>H67+H73+H81</f>
        <v>948.2</v>
      </c>
    </row>
    <row r="67" spans="1:8" ht="56.25">
      <c r="A67" s="58" t="s">
        <v>162</v>
      </c>
      <c r="B67" s="60" t="s">
        <v>163</v>
      </c>
      <c r="C67" s="60"/>
      <c r="D67" s="60"/>
      <c r="E67" s="60"/>
      <c r="F67" s="60"/>
      <c r="G67" s="61">
        <f>G68</f>
        <v>472.4</v>
      </c>
      <c r="H67" s="61">
        <f>H68</f>
        <v>48.6</v>
      </c>
    </row>
    <row r="68" spans="1:8" ht="75">
      <c r="A68" s="64" t="s">
        <v>164</v>
      </c>
      <c r="B68" s="60" t="s">
        <v>165</v>
      </c>
      <c r="C68" s="60"/>
      <c r="D68" s="60"/>
      <c r="E68" s="60"/>
      <c r="F68" s="60"/>
      <c r="G68" s="61">
        <f>G69+G70+G71+G72</f>
        <v>472.4</v>
      </c>
      <c r="H68" s="61">
        <f>H69+H70+H71+H72</f>
        <v>48.6</v>
      </c>
    </row>
    <row r="69" spans="1:8" ht="37.5">
      <c r="A69" s="58" t="s">
        <v>95</v>
      </c>
      <c r="B69" s="60" t="s">
        <v>165</v>
      </c>
      <c r="C69" s="60" t="s">
        <v>166</v>
      </c>
      <c r="D69" s="59">
        <v>10</v>
      </c>
      <c r="E69" s="60" t="s">
        <v>17</v>
      </c>
      <c r="F69" s="60" t="s">
        <v>96</v>
      </c>
      <c r="G69" s="61">
        <v>2.7</v>
      </c>
      <c r="H69" s="61">
        <v>1</v>
      </c>
    </row>
    <row r="70" spans="1:8" ht="37.5">
      <c r="A70" s="58" t="s">
        <v>167</v>
      </c>
      <c r="B70" s="60" t="s">
        <v>165</v>
      </c>
      <c r="C70" s="60" t="s">
        <v>166</v>
      </c>
      <c r="D70" s="59">
        <v>10</v>
      </c>
      <c r="E70" s="60" t="s">
        <v>17</v>
      </c>
      <c r="F70" s="60" t="s">
        <v>168</v>
      </c>
      <c r="G70" s="61">
        <v>212.3</v>
      </c>
      <c r="H70" s="61">
        <v>15</v>
      </c>
    </row>
    <row r="71" spans="1:8" ht="37.5">
      <c r="A71" s="58" t="s">
        <v>95</v>
      </c>
      <c r="B71" s="60" t="s">
        <v>165</v>
      </c>
      <c r="C71" s="60" t="s">
        <v>117</v>
      </c>
      <c r="D71" s="59">
        <v>10</v>
      </c>
      <c r="E71" s="60" t="s">
        <v>17</v>
      </c>
      <c r="F71" s="60" t="s">
        <v>96</v>
      </c>
      <c r="G71" s="61">
        <v>11.3</v>
      </c>
      <c r="H71" s="61">
        <v>0.6</v>
      </c>
    </row>
    <row r="72" spans="1:8" ht="37.5">
      <c r="A72" s="58" t="s">
        <v>167</v>
      </c>
      <c r="B72" s="60" t="s">
        <v>165</v>
      </c>
      <c r="C72" s="60" t="s">
        <v>117</v>
      </c>
      <c r="D72" s="59">
        <v>10</v>
      </c>
      <c r="E72" s="60" t="s">
        <v>17</v>
      </c>
      <c r="F72" s="60" t="s">
        <v>168</v>
      </c>
      <c r="G72" s="61">
        <v>246.1</v>
      </c>
      <c r="H72" s="61">
        <v>32</v>
      </c>
    </row>
    <row r="73" spans="1:8" ht="24.75" customHeight="1">
      <c r="A73" s="58" t="s">
        <v>169</v>
      </c>
      <c r="B73" s="60" t="s">
        <v>170</v>
      </c>
      <c r="C73" s="60"/>
      <c r="D73" s="59"/>
      <c r="E73" s="60"/>
      <c r="F73" s="60"/>
      <c r="G73" s="61">
        <f>G74+G77+G79</f>
        <v>1830.6</v>
      </c>
      <c r="H73" s="61">
        <f>H74+H77+H79</f>
        <v>452.8</v>
      </c>
    </row>
    <row r="74" spans="1:8" ht="56.25">
      <c r="A74" s="58" t="s">
        <v>171</v>
      </c>
      <c r="B74" s="60" t="s">
        <v>172</v>
      </c>
      <c r="C74" s="60"/>
      <c r="D74" s="60"/>
      <c r="E74" s="60"/>
      <c r="F74" s="60"/>
      <c r="G74" s="61">
        <f>G75+G76</f>
        <v>1665</v>
      </c>
      <c r="H74" s="61">
        <f>H75+H76</f>
        <v>418.3</v>
      </c>
    </row>
    <row r="75" spans="1:8" ht="37.5">
      <c r="A75" s="58" t="s">
        <v>95</v>
      </c>
      <c r="B75" s="60" t="s">
        <v>172</v>
      </c>
      <c r="C75" s="60" t="s">
        <v>117</v>
      </c>
      <c r="D75" s="60" t="s">
        <v>173</v>
      </c>
      <c r="E75" s="60" t="s">
        <v>12</v>
      </c>
      <c r="F75" s="60" t="s">
        <v>96</v>
      </c>
      <c r="G75" s="61">
        <v>8.4</v>
      </c>
      <c r="H75" s="61">
        <v>1.6</v>
      </c>
    </row>
    <row r="76" spans="1:8" ht="18.75">
      <c r="A76" s="58" t="s">
        <v>174</v>
      </c>
      <c r="B76" s="60" t="s">
        <v>172</v>
      </c>
      <c r="C76" s="60" t="s">
        <v>117</v>
      </c>
      <c r="D76" s="60" t="s">
        <v>173</v>
      </c>
      <c r="E76" s="60" t="s">
        <v>12</v>
      </c>
      <c r="F76" s="60" t="s">
        <v>175</v>
      </c>
      <c r="G76" s="61">
        <v>1656.6</v>
      </c>
      <c r="H76" s="61">
        <v>416.7</v>
      </c>
    </row>
    <row r="77" spans="1:8" ht="37.5">
      <c r="A77" s="58" t="s">
        <v>176</v>
      </c>
      <c r="B77" s="60" t="s">
        <v>177</v>
      </c>
      <c r="C77" s="60"/>
      <c r="D77" s="59"/>
      <c r="E77" s="60"/>
      <c r="F77" s="60"/>
      <c r="G77" s="61">
        <f>G78</f>
        <v>165.6</v>
      </c>
      <c r="H77" s="61">
        <f>H78</f>
        <v>34.5</v>
      </c>
    </row>
    <row r="78" spans="1:8" ht="18.75">
      <c r="A78" s="58" t="s">
        <v>174</v>
      </c>
      <c r="B78" s="60" t="s">
        <v>178</v>
      </c>
      <c r="C78" s="60" t="s">
        <v>117</v>
      </c>
      <c r="D78" s="59">
        <v>10</v>
      </c>
      <c r="E78" s="60" t="s">
        <v>17</v>
      </c>
      <c r="F78" s="60" t="s">
        <v>175</v>
      </c>
      <c r="G78" s="61">
        <v>165.6</v>
      </c>
      <c r="H78" s="61">
        <v>34.5</v>
      </c>
    </row>
    <row r="79" spans="1:8" ht="23.25" customHeight="1">
      <c r="A79" s="58" t="s">
        <v>179</v>
      </c>
      <c r="B79" s="65" t="s">
        <v>180</v>
      </c>
      <c r="C79" s="60"/>
      <c r="D79" s="59"/>
      <c r="E79" s="60"/>
      <c r="F79" s="60"/>
      <c r="G79" s="61">
        <f>G80</f>
        <v>0</v>
      </c>
      <c r="H79" s="61">
        <f>H80</f>
        <v>0</v>
      </c>
    </row>
    <row r="80" spans="1:8" ht="37.5">
      <c r="A80" s="58" t="s">
        <v>167</v>
      </c>
      <c r="B80" s="65" t="s">
        <v>180</v>
      </c>
      <c r="C80" s="60" t="s">
        <v>117</v>
      </c>
      <c r="D80" s="59">
        <v>10</v>
      </c>
      <c r="E80" s="60" t="s">
        <v>17</v>
      </c>
      <c r="F80" s="60" t="s">
        <v>168</v>
      </c>
      <c r="G80" s="61">
        <v>0</v>
      </c>
      <c r="H80" s="61">
        <v>0</v>
      </c>
    </row>
    <row r="81" spans="1:8" ht="37.5">
      <c r="A81" s="58" t="s">
        <v>181</v>
      </c>
      <c r="B81" s="65" t="s">
        <v>182</v>
      </c>
      <c r="C81" s="60"/>
      <c r="D81" s="59"/>
      <c r="E81" s="60"/>
      <c r="F81" s="60"/>
      <c r="G81" s="61">
        <f>G82</f>
        <v>14965.6</v>
      </c>
      <c r="H81" s="61">
        <f>H82</f>
        <v>446.8</v>
      </c>
    </row>
    <row r="82" spans="1:8" ht="112.5">
      <c r="A82" s="58" t="s">
        <v>183</v>
      </c>
      <c r="B82" s="60" t="s">
        <v>184</v>
      </c>
      <c r="C82" s="60"/>
      <c r="D82" s="59"/>
      <c r="E82" s="60"/>
      <c r="F82" s="60"/>
      <c r="G82" s="61">
        <f>G83+G84</f>
        <v>14965.6</v>
      </c>
      <c r="H82" s="61">
        <f>H84</f>
        <v>446.8</v>
      </c>
    </row>
    <row r="83" spans="1:8" ht="37.5">
      <c r="A83" s="58" t="s">
        <v>95</v>
      </c>
      <c r="B83" s="60" t="s">
        <v>184</v>
      </c>
      <c r="C83" s="60" t="s">
        <v>117</v>
      </c>
      <c r="D83" s="60" t="s">
        <v>12</v>
      </c>
      <c r="E83" s="60" t="s">
        <v>19</v>
      </c>
      <c r="F83" s="60" t="s">
        <v>96</v>
      </c>
      <c r="G83" s="61">
        <v>221.2</v>
      </c>
      <c r="H83" s="61">
        <v>0</v>
      </c>
    </row>
    <row r="84" spans="1:8" ht="37.5">
      <c r="A84" s="58" t="s">
        <v>167</v>
      </c>
      <c r="B84" s="60" t="s">
        <v>184</v>
      </c>
      <c r="C84" s="60" t="s">
        <v>117</v>
      </c>
      <c r="D84" s="59">
        <v>10</v>
      </c>
      <c r="E84" s="60" t="s">
        <v>17</v>
      </c>
      <c r="F84" s="60" t="s">
        <v>168</v>
      </c>
      <c r="G84" s="61">
        <v>14744.4</v>
      </c>
      <c r="H84" s="61">
        <v>446.8</v>
      </c>
    </row>
    <row r="85" spans="1:8" ht="37.5">
      <c r="A85" s="58" t="s">
        <v>185</v>
      </c>
      <c r="B85" s="60" t="s">
        <v>186</v>
      </c>
      <c r="C85" s="60"/>
      <c r="D85" s="60"/>
      <c r="E85" s="60"/>
      <c r="F85" s="60"/>
      <c r="G85" s="61">
        <f>G86</f>
        <v>1087.1</v>
      </c>
      <c r="H85" s="61">
        <f>H86</f>
        <v>205</v>
      </c>
    </row>
    <row r="86" spans="1:8" ht="51" customHeight="1">
      <c r="A86" s="58" t="s">
        <v>187</v>
      </c>
      <c r="B86" s="60" t="s">
        <v>188</v>
      </c>
      <c r="C86" s="60"/>
      <c r="D86" s="60"/>
      <c r="E86" s="60"/>
      <c r="F86" s="60"/>
      <c r="G86" s="61">
        <f>G87</f>
        <v>1087.1</v>
      </c>
      <c r="H86" s="61">
        <f>H87</f>
        <v>205</v>
      </c>
    </row>
    <row r="87" spans="1:8" ht="160.5" customHeight="1">
      <c r="A87" s="66" t="s">
        <v>189</v>
      </c>
      <c r="B87" s="60" t="s">
        <v>190</v>
      </c>
      <c r="C87" s="60"/>
      <c r="D87" s="60"/>
      <c r="E87" s="60" t="s">
        <v>191</v>
      </c>
      <c r="F87" s="60"/>
      <c r="G87" s="61">
        <f>G88+G89</f>
        <v>1087.1</v>
      </c>
      <c r="H87" s="61">
        <f>H88+H89</f>
        <v>205</v>
      </c>
    </row>
    <row r="88" spans="1:8" ht="37.5">
      <c r="A88" s="58" t="s">
        <v>130</v>
      </c>
      <c r="B88" s="60" t="s">
        <v>190</v>
      </c>
      <c r="C88" s="60" t="s">
        <v>117</v>
      </c>
      <c r="D88" s="60" t="s">
        <v>12</v>
      </c>
      <c r="E88" s="60" t="s">
        <v>19</v>
      </c>
      <c r="F88" s="60" t="s">
        <v>131</v>
      </c>
      <c r="G88" s="61">
        <v>907.8</v>
      </c>
      <c r="H88" s="61">
        <v>189.6</v>
      </c>
    </row>
    <row r="89" spans="1:8" ht="37.5">
      <c r="A89" s="58" t="s">
        <v>95</v>
      </c>
      <c r="B89" s="60" t="s">
        <v>190</v>
      </c>
      <c r="C89" s="60" t="s">
        <v>117</v>
      </c>
      <c r="D89" s="60" t="s">
        <v>12</v>
      </c>
      <c r="E89" s="60" t="s">
        <v>19</v>
      </c>
      <c r="F89" s="60" t="s">
        <v>96</v>
      </c>
      <c r="G89" s="61">
        <v>179.3</v>
      </c>
      <c r="H89" s="61">
        <v>15.4</v>
      </c>
    </row>
    <row r="90" spans="1:8" ht="44.25" customHeight="1">
      <c r="A90" s="58" t="s">
        <v>192</v>
      </c>
      <c r="B90" s="60" t="s">
        <v>193</v>
      </c>
      <c r="C90" s="60"/>
      <c r="D90" s="60"/>
      <c r="E90" s="60"/>
      <c r="F90" s="60"/>
      <c r="G90" s="61">
        <f>G91+G100+G103</f>
        <v>5095.4</v>
      </c>
      <c r="H90" s="61">
        <f>H91+H100+H103</f>
        <v>400.29999999999995</v>
      </c>
    </row>
    <row r="91" spans="1:8" ht="37.5">
      <c r="A91" s="58" t="s">
        <v>194</v>
      </c>
      <c r="B91" s="60" t="s">
        <v>195</v>
      </c>
      <c r="C91" s="60"/>
      <c r="D91" s="60"/>
      <c r="E91" s="60"/>
      <c r="F91" s="60"/>
      <c r="G91" s="61">
        <f>G92+G94+G96+G98</f>
        <v>4815.4</v>
      </c>
      <c r="H91" s="61">
        <f>H92+H94+H96+H98</f>
        <v>400.29999999999995</v>
      </c>
    </row>
    <row r="92" spans="1:8" ht="37.5">
      <c r="A92" s="58" t="s">
        <v>140</v>
      </c>
      <c r="B92" s="60" t="s">
        <v>196</v>
      </c>
      <c r="C92" s="60"/>
      <c r="D92" s="60"/>
      <c r="E92" s="60"/>
      <c r="F92" s="60"/>
      <c r="G92" s="61">
        <f>G93</f>
        <v>1669.8</v>
      </c>
      <c r="H92" s="61">
        <f>H93</f>
        <v>303.2</v>
      </c>
    </row>
    <row r="93" spans="1:8" ht="18.75">
      <c r="A93" s="58" t="s">
        <v>93</v>
      </c>
      <c r="B93" s="60" t="s">
        <v>196</v>
      </c>
      <c r="C93" s="60" t="s">
        <v>117</v>
      </c>
      <c r="D93" s="60" t="s">
        <v>40</v>
      </c>
      <c r="E93" s="60" t="s">
        <v>40</v>
      </c>
      <c r="F93" s="60" t="s">
        <v>94</v>
      </c>
      <c r="G93" s="61">
        <v>1669.8</v>
      </c>
      <c r="H93" s="61">
        <v>303.2</v>
      </c>
    </row>
    <row r="94" spans="1:8" ht="37.5">
      <c r="A94" s="58" t="s">
        <v>197</v>
      </c>
      <c r="B94" s="60" t="s">
        <v>198</v>
      </c>
      <c r="C94" s="60"/>
      <c r="D94" s="60"/>
      <c r="E94" s="60"/>
      <c r="F94" s="60"/>
      <c r="G94" s="61">
        <f>G95</f>
        <v>522.1</v>
      </c>
      <c r="H94" s="61">
        <f>H95</f>
        <v>0</v>
      </c>
    </row>
    <row r="95" spans="1:8" ht="18.75">
      <c r="A95" s="58" t="s">
        <v>93</v>
      </c>
      <c r="B95" s="60" t="s">
        <v>198</v>
      </c>
      <c r="C95" s="60" t="s">
        <v>145</v>
      </c>
      <c r="D95" s="60" t="s">
        <v>40</v>
      </c>
      <c r="E95" s="60" t="s">
        <v>40</v>
      </c>
      <c r="F95" s="60" t="s">
        <v>94</v>
      </c>
      <c r="G95" s="61">
        <v>522.1</v>
      </c>
      <c r="H95" s="61">
        <v>0</v>
      </c>
    </row>
    <row r="96" spans="1:8" ht="75">
      <c r="A96" s="58" t="s">
        <v>199</v>
      </c>
      <c r="B96" s="60" t="s">
        <v>200</v>
      </c>
      <c r="C96" s="60"/>
      <c r="D96" s="60"/>
      <c r="E96" s="60"/>
      <c r="F96" s="60"/>
      <c r="G96" s="61">
        <f>G97</f>
        <v>2040.8</v>
      </c>
      <c r="H96" s="61">
        <f>H97</f>
        <v>0</v>
      </c>
    </row>
    <row r="97" spans="1:8" ht="18.75">
      <c r="A97" s="58" t="s">
        <v>93</v>
      </c>
      <c r="B97" s="60" t="s">
        <v>200</v>
      </c>
      <c r="C97" s="60" t="s">
        <v>201</v>
      </c>
      <c r="D97" s="60" t="s">
        <v>40</v>
      </c>
      <c r="E97" s="60" t="s">
        <v>40</v>
      </c>
      <c r="F97" s="60" t="s">
        <v>94</v>
      </c>
      <c r="G97" s="61">
        <v>2040.8</v>
      </c>
      <c r="H97" s="61">
        <v>0</v>
      </c>
    </row>
    <row r="98" spans="1:8" ht="56.25">
      <c r="A98" s="58" t="s">
        <v>202</v>
      </c>
      <c r="B98" s="60" t="s">
        <v>203</v>
      </c>
      <c r="C98" s="60"/>
      <c r="D98" s="60"/>
      <c r="E98" s="60"/>
      <c r="F98" s="60"/>
      <c r="G98" s="61">
        <f>G99</f>
        <v>582.7</v>
      </c>
      <c r="H98" s="61">
        <f>H99</f>
        <v>97.1</v>
      </c>
    </row>
    <row r="99" spans="1:8" ht="18.75">
      <c r="A99" s="58" t="s">
        <v>93</v>
      </c>
      <c r="B99" s="60" t="s">
        <v>203</v>
      </c>
      <c r="C99" s="60" t="s">
        <v>117</v>
      </c>
      <c r="D99" s="60" t="s">
        <v>40</v>
      </c>
      <c r="E99" s="60" t="s">
        <v>40</v>
      </c>
      <c r="F99" s="60" t="s">
        <v>94</v>
      </c>
      <c r="G99" s="61">
        <v>582.7</v>
      </c>
      <c r="H99" s="61">
        <v>97.1</v>
      </c>
    </row>
    <row r="100" spans="1:8" ht="56.25">
      <c r="A100" s="58" t="s">
        <v>204</v>
      </c>
      <c r="B100" s="60" t="s">
        <v>205</v>
      </c>
      <c r="C100" s="60"/>
      <c r="D100" s="60"/>
      <c r="E100" s="60"/>
      <c r="F100" s="60"/>
      <c r="G100" s="61">
        <f>G101</f>
        <v>265</v>
      </c>
      <c r="H100" s="61">
        <f>H101</f>
        <v>0</v>
      </c>
    </row>
    <row r="101" spans="1:8" ht="37.5">
      <c r="A101" s="58" t="s">
        <v>197</v>
      </c>
      <c r="B101" s="60" t="s">
        <v>206</v>
      </c>
      <c r="C101" s="60"/>
      <c r="D101" s="60"/>
      <c r="E101" s="60"/>
      <c r="F101" s="60"/>
      <c r="G101" s="61">
        <f>G102</f>
        <v>265</v>
      </c>
      <c r="H101" s="61">
        <f>H102</f>
        <v>0</v>
      </c>
    </row>
    <row r="102" spans="1:8" ht="18.75">
      <c r="A102" s="58" t="s">
        <v>93</v>
      </c>
      <c r="B102" s="60" t="s">
        <v>206</v>
      </c>
      <c r="C102" s="60" t="s">
        <v>145</v>
      </c>
      <c r="D102" s="60" t="s">
        <v>40</v>
      </c>
      <c r="E102" s="60" t="s">
        <v>40</v>
      </c>
      <c r="F102" s="60" t="s">
        <v>94</v>
      </c>
      <c r="G102" s="61">
        <v>265</v>
      </c>
      <c r="H102" s="61">
        <v>0</v>
      </c>
    </row>
    <row r="103" spans="1:8" ht="75">
      <c r="A103" s="58" t="s">
        <v>207</v>
      </c>
      <c r="B103" s="59" t="s">
        <v>208</v>
      </c>
      <c r="C103" s="59"/>
      <c r="D103" s="60"/>
      <c r="E103" s="60"/>
      <c r="F103" s="60"/>
      <c r="G103" s="61">
        <f>G104</f>
        <v>15</v>
      </c>
      <c r="H103" s="61">
        <f>H104</f>
        <v>0</v>
      </c>
    </row>
    <row r="104" spans="1:8" ht="37.5">
      <c r="A104" s="58" t="s">
        <v>197</v>
      </c>
      <c r="B104" s="59" t="s">
        <v>209</v>
      </c>
      <c r="C104" s="59"/>
      <c r="D104" s="60"/>
      <c r="E104" s="60"/>
      <c r="F104" s="60"/>
      <c r="G104" s="61">
        <f>G105</f>
        <v>15</v>
      </c>
      <c r="H104" s="61">
        <f>H105</f>
        <v>0</v>
      </c>
    </row>
    <row r="105" spans="1:8" ht="18.75">
      <c r="A105" s="58" t="s">
        <v>93</v>
      </c>
      <c r="B105" s="59" t="s">
        <v>209</v>
      </c>
      <c r="C105" s="59">
        <v>115</v>
      </c>
      <c r="D105" s="60" t="s">
        <v>210</v>
      </c>
      <c r="E105" s="60" t="s">
        <v>40</v>
      </c>
      <c r="F105" s="60" t="s">
        <v>94</v>
      </c>
      <c r="G105" s="61">
        <v>15</v>
      </c>
      <c r="H105" s="61">
        <v>0</v>
      </c>
    </row>
    <row r="106" spans="1:8" ht="37.5">
      <c r="A106" s="55" t="s">
        <v>211</v>
      </c>
      <c r="B106" s="56" t="s">
        <v>212</v>
      </c>
      <c r="C106" s="56"/>
      <c r="D106" s="56"/>
      <c r="E106" s="56"/>
      <c r="F106" s="56"/>
      <c r="G106" s="57">
        <f>G107+G118+G126+G140+G134+G146</f>
        <v>38773.1</v>
      </c>
      <c r="H106" s="57">
        <f>H107+H118+H126+H140+H134+H146</f>
        <v>7268.4000000000015</v>
      </c>
    </row>
    <row r="107" spans="1:8" ht="75">
      <c r="A107" s="58" t="s">
        <v>213</v>
      </c>
      <c r="B107" s="60" t="s">
        <v>214</v>
      </c>
      <c r="C107" s="60"/>
      <c r="D107" s="60"/>
      <c r="E107" s="60"/>
      <c r="F107" s="60"/>
      <c r="G107" s="61">
        <f>G108+G113</f>
        <v>6273.9</v>
      </c>
      <c r="H107" s="61">
        <f>H108+H113</f>
        <v>1049.5</v>
      </c>
    </row>
    <row r="108" spans="1:8" ht="37.5">
      <c r="A108" s="58" t="s">
        <v>215</v>
      </c>
      <c r="B108" s="60" t="s">
        <v>216</v>
      </c>
      <c r="C108" s="60"/>
      <c r="D108" s="60"/>
      <c r="E108" s="60"/>
      <c r="F108" s="60"/>
      <c r="G108" s="61">
        <f>G109+G111</f>
        <v>1660.1</v>
      </c>
      <c r="H108" s="61">
        <f>H109+H111</f>
        <v>279.3</v>
      </c>
    </row>
    <row r="109" spans="1:8" ht="18.75">
      <c r="A109" s="58" t="s">
        <v>217</v>
      </c>
      <c r="B109" s="60" t="s">
        <v>218</v>
      </c>
      <c r="C109" s="60"/>
      <c r="D109" s="60"/>
      <c r="E109" s="60"/>
      <c r="F109" s="60"/>
      <c r="G109" s="61">
        <f>G110</f>
        <v>1488.5</v>
      </c>
      <c r="H109" s="61">
        <f>H110</f>
        <v>250.7</v>
      </c>
    </row>
    <row r="110" spans="1:8" ht="18.75">
      <c r="A110" s="58" t="s">
        <v>93</v>
      </c>
      <c r="B110" s="60" t="s">
        <v>218</v>
      </c>
      <c r="C110" s="60" t="s">
        <v>166</v>
      </c>
      <c r="D110" s="60" t="s">
        <v>30</v>
      </c>
      <c r="E110" s="60" t="s">
        <v>12</v>
      </c>
      <c r="F110" s="60" t="s">
        <v>94</v>
      </c>
      <c r="G110" s="61">
        <v>1488.5</v>
      </c>
      <c r="H110" s="61">
        <v>250.7</v>
      </c>
    </row>
    <row r="111" spans="1:8" ht="56.25">
      <c r="A111" s="58" t="s">
        <v>202</v>
      </c>
      <c r="B111" s="60" t="s">
        <v>219</v>
      </c>
      <c r="C111" s="60"/>
      <c r="D111" s="60"/>
      <c r="E111" s="60"/>
      <c r="F111" s="60"/>
      <c r="G111" s="61">
        <f>G112</f>
        <v>171.6</v>
      </c>
      <c r="H111" s="61">
        <f>H112</f>
        <v>28.6</v>
      </c>
    </row>
    <row r="112" spans="1:8" ht="18.75">
      <c r="A112" s="58" t="s">
        <v>93</v>
      </c>
      <c r="B112" s="60" t="s">
        <v>219</v>
      </c>
      <c r="C112" s="60" t="s">
        <v>166</v>
      </c>
      <c r="D112" s="60" t="s">
        <v>30</v>
      </c>
      <c r="E112" s="60" t="s">
        <v>12</v>
      </c>
      <c r="F112" s="60" t="s">
        <v>94</v>
      </c>
      <c r="G112" s="61">
        <v>171.6</v>
      </c>
      <c r="H112" s="61">
        <v>28.6</v>
      </c>
    </row>
    <row r="113" spans="1:8" ht="21.75" customHeight="1">
      <c r="A113" s="58" t="s">
        <v>220</v>
      </c>
      <c r="B113" s="60" t="s">
        <v>221</v>
      </c>
      <c r="C113" s="60"/>
      <c r="D113" s="60"/>
      <c r="E113" s="60"/>
      <c r="F113" s="60"/>
      <c r="G113" s="61">
        <f>G114+G116</f>
        <v>4613.8</v>
      </c>
      <c r="H113" s="61">
        <f>H114+H116</f>
        <v>770.2</v>
      </c>
    </row>
    <row r="114" spans="1:8" ht="18.75">
      <c r="A114" s="58" t="s">
        <v>217</v>
      </c>
      <c r="B114" s="60" t="s">
        <v>222</v>
      </c>
      <c r="C114" s="60"/>
      <c r="D114" s="60"/>
      <c r="E114" s="60"/>
      <c r="F114" s="60"/>
      <c r="G114" s="61">
        <f>G115</f>
        <v>4172.7</v>
      </c>
      <c r="H114" s="61">
        <f>H115</f>
        <v>696.7</v>
      </c>
    </row>
    <row r="115" spans="1:8" ht="18.75">
      <c r="A115" s="58" t="s">
        <v>93</v>
      </c>
      <c r="B115" s="60" t="s">
        <v>222</v>
      </c>
      <c r="C115" s="60" t="s">
        <v>166</v>
      </c>
      <c r="D115" s="60" t="s">
        <v>30</v>
      </c>
      <c r="E115" s="60" t="s">
        <v>12</v>
      </c>
      <c r="F115" s="60" t="s">
        <v>94</v>
      </c>
      <c r="G115" s="61">
        <v>4172.7</v>
      </c>
      <c r="H115" s="61">
        <v>696.7</v>
      </c>
    </row>
    <row r="116" spans="1:8" ht="56.25">
      <c r="A116" s="58" t="s">
        <v>202</v>
      </c>
      <c r="B116" s="60" t="s">
        <v>223</v>
      </c>
      <c r="C116" s="60"/>
      <c r="D116" s="60"/>
      <c r="E116" s="60"/>
      <c r="F116" s="60"/>
      <c r="G116" s="61">
        <f>G117</f>
        <v>441.1</v>
      </c>
      <c r="H116" s="61">
        <f>H117</f>
        <v>73.5</v>
      </c>
    </row>
    <row r="117" spans="1:8" ht="18.75">
      <c r="A117" s="58" t="s">
        <v>93</v>
      </c>
      <c r="B117" s="60" t="s">
        <v>223</v>
      </c>
      <c r="C117" s="60" t="s">
        <v>166</v>
      </c>
      <c r="D117" s="60" t="s">
        <v>30</v>
      </c>
      <c r="E117" s="60" t="s">
        <v>12</v>
      </c>
      <c r="F117" s="60" t="s">
        <v>94</v>
      </c>
      <c r="G117" s="61">
        <v>441.1</v>
      </c>
      <c r="H117" s="61">
        <v>73.5</v>
      </c>
    </row>
    <row r="118" spans="1:8" ht="37.5">
      <c r="A118" s="58" t="s">
        <v>224</v>
      </c>
      <c r="B118" s="60" t="s">
        <v>225</v>
      </c>
      <c r="C118" s="60"/>
      <c r="D118" s="60"/>
      <c r="E118" s="60"/>
      <c r="F118" s="60"/>
      <c r="G118" s="61">
        <f aca="true" t="shared" si="0" ref="G118:H120">G119</f>
        <v>6700.400000000001</v>
      </c>
      <c r="H118" s="61">
        <f t="shared" si="0"/>
        <v>1313.9</v>
      </c>
    </row>
    <row r="119" spans="1:8" ht="18.75">
      <c r="A119" s="58" t="s">
        <v>226</v>
      </c>
      <c r="B119" s="60" t="s">
        <v>227</v>
      </c>
      <c r="C119" s="60"/>
      <c r="D119" s="60"/>
      <c r="E119" s="60"/>
      <c r="F119" s="60"/>
      <c r="G119" s="61">
        <f>G120+G122+G124</f>
        <v>6700.400000000001</v>
      </c>
      <c r="H119" s="61">
        <f>H120+H122+H124</f>
        <v>1313.9</v>
      </c>
    </row>
    <row r="120" spans="1:8" ht="18.75">
      <c r="A120" s="58" t="s">
        <v>217</v>
      </c>
      <c r="B120" s="60" t="s">
        <v>228</v>
      </c>
      <c r="C120" s="60"/>
      <c r="D120" s="60"/>
      <c r="E120" s="60"/>
      <c r="F120" s="60"/>
      <c r="G120" s="61">
        <f>G121</f>
        <v>5815.3</v>
      </c>
      <c r="H120" s="61">
        <f t="shared" si="0"/>
        <v>1174.7</v>
      </c>
    </row>
    <row r="121" spans="1:8" ht="18.75">
      <c r="A121" s="58" t="s">
        <v>93</v>
      </c>
      <c r="B121" s="60" t="s">
        <v>228</v>
      </c>
      <c r="C121" s="60" t="s">
        <v>166</v>
      </c>
      <c r="D121" s="60" t="s">
        <v>30</v>
      </c>
      <c r="E121" s="60" t="s">
        <v>12</v>
      </c>
      <c r="F121" s="60" t="s">
        <v>94</v>
      </c>
      <c r="G121" s="61">
        <v>5815.3</v>
      </c>
      <c r="H121" s="61">
        <v>1174.7</v>
      </c>
    </row>
    <row r="122" spans="1:8" ht="56.25">
      <c r="A122" s="58" t="s">
        <v>202</v>
      </c>
      <c r="B122" s="60" t="s">
        <v>229</v>
      </c>
      <c r="C122" s="60"/>
      <c r="D122" s="60"/>
      <c r="E122" s="60"/>
      <c r="F122" s="60"/>
      <c r="G122" s="61">
        <f>G123</f>
        <v>835.1</v>
      </c>
      <c r="H122" s="61">
        <f>H123</f>
        <v>139.2</v>
      </c>
    </row>
    <row r="123" spans="1:8" ht="18.75">
      <c r="A123" s="58" t="s">
        <v>93</v>
      </c>
      <c r="B123" s="60" t="s">
        <v>229</v>
      </c>
      <c r="C123" s="60" t="s">
        <v>166</v>
      </c>
      <c r="D123" s="60" t="s">
        <v>30</v>
      </c>
      <c r="E123" s="60" t="s">
        <v>12</v>
      </c>
      <c r="F123" s="60" t="s">
        <v>94</v>
      </c>
      <c r="G123" s="61">
        <v>835.1</v>
      </c>
      <c r="H123" s="61">
        <v>139.2</v>
      </c>
    </row>
    <row r="124" spans="1:8" ht="37.5">
      <c r="A124" s="58" t="s">
        <v>230</v>
      </c>
      <c r="B124" s="60" t="s">
        <v>231</v>
      </c>
      <c r="C124" s="60"/>
      <c r="D124" s="60"/>
      <c r="E124" s="60"/>
      <c r="F124" s="60"/>
      <c r="G124" s="61">
        <f>G125</f>
        <v>50</v>
      </c>
      <c r="H124" s="61">
        <f>H125</f>
        <v>0</v>
      </c>
    </row>
    <row r="125" spans="1:8" ht="18.75">
      <c r="A125" s="58" t="s">
        <v>93</v>
      </c>
      <c r="B125" s="60" t="s">
        <v>231</v>
      </c>
      <c r="C125" s="60" t="s">
        <v>166</v>
      </c>
      <c r="D125" s="60" t="s">
        <v>30</v>
      </c>
      <c r="E125" s="60" t="s">
        <v>12</v>
      </c>
      <c r="F125" s="60" t="s">
        <v>94</v>
      </c>
      <c r="G125" s="61">
        <v>50</v>
      </c>
      <c r="H125" s="61">
        <v>0</v>
      </c>
    </row>
    <row r="126" spans="1:8" ht="37.5">
      <c r="A126" s="58" t="s">
        <v>232</v>
      </c>
      <c r="B126" s="60" t="s">
        <v>233</v>
      </c>
      <c r="C126" s="60"/>
      <c r="D126" s="60"/>
      <c r="E126" s="60"/>
      <c r="F126" s="60"/>
      <c r="G126" s="61">
        <f>G127</f>
        <v>11595.9</v>
      </c>
      <c r="H126" s="61">
        <f>H127</f>
        <v>2152.3</v>
      </c>
    </row>
    <row r="127" spans="1:8" ht="24.75" customHeight="1">
      <c r="A127" s="58" t="s">
        <v>234</v>
      </c>
      <c r="B127" s="60" t="s">
        <v>235</v>
      </c>
      <c r="C127" s="60"/>
      <c r="D127" s="60"/>
      <c r="E127" s="60"/>
      <c r="F127" s="60"/>
      <c r="G127" s="61">
        <f>G128+G132</f>
        <v>11595.9</v>
      </c>
      <c r="H127" s="61">
        <f>H128+H132</f>
        <v>2152.3</v>
      </c>
    </row>
    <row r="128" spans="1:8" ht="18.75">
      <c r="A128" s="58" t="s">
        <v>236</v>
      </c>
      <c r="B128" s="60" t="s">
        <v>237</v>
      </c>
      <c r="C128" s="60"/>
      <c r="D128" s="60"/>
      <c r="E128" s="60"/>
      <c r="F128" s="60"/>
      <c r="G128" s="61">
        <f>G129+G130+G131</f>
        <v>10326.699999999999</v>
      </c>
      <c r="H128" s="61">
        <f>H129+H130+H131</f>
        <v>1940.8</v>
      </c>
    </row>
    <row r="129" spans="1:8" ht="18.75">
      <c r="A129" s="58" t="s">
        <v>238</v>
      </c>
      <c r="B129" s="60" t="s">
        <v>237</v>
      </c>
      <c r="C129" s="60" t="s">
        <v>166</v>
      </c>
      <c r="D129" s="60" t="s">
        <v>30</v>
      </c>
      <c r="E129" s="60" t="s">
        <v>12</v>
      </c>
      <c r="F129" s="60" t="s">
        <v>239</v>
      </c>
      <c r="G129" s="61">
        <v>8839.3</v>
      </c>
      <c r="H129" s="61">
        <v>1581.6</v>
      </c>
    </row>
    <row r="130" spans="1:8" ht="37.5">
      <c r="A130" s="58" t="s">
        <v>95</v>
      </c>
      <c r="B130" s="60" t="s">
        <v>237</v>
      </c>
      <c r="C130" s="60" t="s">
        <v>166</v>
      </c>
      <c r="D130" s="60" t="s">
        <v>30</v>
      </c>
      <c r="E130" s="60" t="s">
        <v>12</v>
      </c>
      <c r="F130" s="60" t="s">
        <v>96</v>
      </c>
      <c r="G130" s="61">
        <v>1445.8</v>
      </c>
      <c r="H130" s="61">
        <v>353</v>
      </c>
    </row>
    <row r="131" spans="1:8" ht="18.75">
      <c r="A131" s="58" t="s">
        <v>240</v>
      </c>
      <c r="B131" s="60" t="s">
        <v>237</v>
      </c>
      <c r="C131" s="60" t="s">
        <v>166</v>
      </c>
      <c r="D131" s="60" t="s">
        <v>30</v>
      </c>
      <c r="E131" s="60" t="s">
        <v>12</v>
      </c>
      <c r="F131" s="60" t="s">
        <v>241</v>
      </c>
      <c r="G131" s="61">
        <v>41.6</v>
      </c>
      <c r="H131" s="61">
        <v>6.2</v>
      </c>
    </row>
    <row r="132" spans="1:8" ht="56.25">
      <c r="A132" s="58" t="s">
        <v>202</v>
      </c>
      <c r="B132" s="60" t="s">
        <v>242</v>
      </c>
      <c r="C132" s="60"/>
      <c r="D132" s="60"/>
      <c r="E132" s="60"/>
      <c r="F132" s="60"/>
      <c r="G132" s="61">
        <f>G133</f>
        <v>1269.2</v>
      </c>
      <c r="H132" s="61">
        <f>H133</f>
        <v>211.5</v>
      </c>
    </row>
    <row r="133" spans="1:8" ht="18.75">
      <c r="A133" s="58" t="s">
        <v>238</v>
      </c>
      <c r="B133" s="60" t="s">
        <v>242</v>
      </c>
      <c r="C133" s="60" t="s">
        <v>166</v>
      </c>
      <c r="D133" s="60" t="s">
        <v>30</v>
      </c>
      <c r="E133" s="60" t="s">
        <v>12</v>
      </c>
      <c r="F133" s="60" t="s">
        <v>239</v>
      </c>
      <c r="G133" s="61">
        <v>1269.2</v>
      </c>
      <c r="H133" s="61">
        <v>211.5</v>
      </c>
    </row>
    <row r="134" spans="1:8" ht="37.5">
      <c r="A134" s="58" t="s">
        <v>243</v>
      </c>
      <c r="B134" s="60" t="s">
        <v>244</v>
      </c>
      <c r="C134" s="60"/>
      <c r="D134" s="60"/>
      <c r="E134" s="60"/>
      <c r="F134" s="60"/>
      <c r="G134" s="61">
        <f>G135</f>
        <v>8464.9</v>
      </c>
      <c r="H134" s="61">
        <f>H135</f>
        <v>1675.8</v>
      </c>
    </row>
    <row r="135" spans="1:8" ht="75">
      <c r="A135" s="58" t="s">
        <v>245</v>
      </c>
      <c r="B135" s="60" t="s">
        <v>246</v>
      </c>
      <c r="C135" s="60"/>
      <c r="D135" s="60"/>
      <c r="E135" s="60"/>
      <c r="F135" s="60"/>
      <c r="G135" s="61">
        <f>G136+G138</f>
        <v>8464.9</v>
      </c>
      <c r="H135" s="61">
        <f>H136+H138</f>
        <v>1675.8</v>
      </c>
    </row>
    <row r="136" spans="1:8" ht="18.75">
      <c r="A136" s="58" t="s">
        <v>247</v>
      </c>
      <c r="B136" s="60" t="s">
        <v>248</v>
      </c>
      <c r="C136" s="60"/>
      <c r="D136" s="60"/>
      <c r="E136" s="60"/>
      <c r="F136" s="60"/>
      <c r="G136" s="61">
        <f>G137</f>
        <v>7488.1</v>
      </c>
      <c r="H136" s="61">
        <f>H137</f>
        <v>1513</v>
      </c>
    </row>
    <row r="137" spans="1:8" ht="18.75">
      <c r="A137" s="58" t="s">
        <v>93</v>
      </c>
      <c r="B137" s="60" t="s">
        <v>248</v>
      </c>
      <c r="C137" s="60" t="s">
        <v>166</v>
      </c>
      <c r="D137" s="60" t="s">
        <v>40</v>
      </c>
      <c r="E137" s="60" t="s">
        <v>17</v>
      </c>
      <c r="F137" s="60" t="s">
        <v>94</v>
      </c>
      <c r="G137" s="61">
        <v>7488.1</v>
      </c>
      <c r="H137" s="61">
        <v>1513</v>
      </c>
    </row>
    <row r="138" spans="1:8" ht="56.25">
      <c r="A138" s="58" t="s">
        <v>202</v>
      </c>
      <c r="B138" s="60" t="s">
        <v>249</v>
      </c>
      <c r="C138" s="60"/>
      <c r="D138" s="60"/>
      <c r="E138" s="60"/>
      <c r="F138" s="60"/>
      <c r="G138" s="61">
        <f>G139</f>
        <v>976.8</v>
      </c>
      <c r="H138" s="61">
        <f>H139</f>
        <v>162.8</v>
      </c>
    </row>
    <row r="139" spans="1:8" ht="18.75">
      <c r="A139" s="58" t="s">
        <v>93</v>
      </c>
      <c r="B139" s="60" t="s">
        <v>249</v>
      </c>
      <c r="C139" s="60" t="s">
        <v>166</v>
      </c>
      <c r="D139" s="60" t="s">
        <v>40</v>
      </c>
      <c r="E139" s="60" t="s">
        <v>17</v>
      </c>
      <c r="F139" s="60" t="s">
        <v>94</v>
      </c>
      <c r="G139" s="61">
        <v>976.8</v>
      </c>
      <c r="H139" s="61">
        <v>162.8</v>
      </c>
    </row>
    <row r="140" spans="1:8" ht="37.5">
      <c r="A140" s="62" t="s">
        <v>250</v>
      </c>
      <c r="B140" s="60" t="s">
        <v>251</v>
      </c>
      <c r="C140" s="60"/>
      <c r="D140" s="60"/>
      <c r="E140" s="60"/>
      <c r="F140" s="60"/>
      <c r="G140" s="61">
        <f>G141</f>
        <v>3084.4</v>
      </c>
      <c r="H140" s="61">
        <f>H141</f>
        <v>545.1</v>
      </c>
    </row>
    <row r="141" spans="1:8" ht="37.5">
      <c r="A141" s="58" t="s">
        <v>252</v>
      </c>
      <c r="B141" s="60" t="s">
        <v>253</v>
      </c>
      <c r="C141" s="60"/>
      <c r="D141" s="60"/>
      <c r="E141" s="60"/>
      <c r="F141" s="60"/>
      <c r="G141" s="61">
        <f>G142+G144</f>
        <v>3084.4</v>
      </c>
      <c r="H141" s="61">
        <f>H142+H144</f>
        <v>545.1</v>
      </c>
    </row>
    <row r="142" spans="1:8" ht="18.75">
      <c r="A142" s="58" t="s">
        <v>254</v>
      </c>
      <c r="B142" s="60" t="s">
        <v>255</v>
      </c>
      <c r="C142" s="60"/>
      <c r="D142" s="60"/>
      <c r="E142" s="60"/>
      <c r="F142" s="60"/>
      <c r="G142" s="61">
        <f>G143</f>
        <v>2772.4</v>
      </c>
      <c r="H142" s="61">
        <f>H143</f>
        <v>493.1</v>
      </c>
    </row>
    <row r="143" spans="1:8" ht="18.75">
      <c r="A143" s="58" t="s">
        <v>93</v>
      </c>
      <c r="B143" s="60" t="s">
        <v>255</v>
      </c>
      <c r="C143" s="60" t="s">
        <v>166</v>
      </c>
      <c r="D143" s="60" t="s">
        <v>30</v>
      </c>
      <c r="E143" s="60" t="s">
        <v>12</v>
      </c>
      <c r="F143" s="60" t="s">
        <v>94</v>
      </c>
      <c r="G143" s="61">
        <v>2772.4</v>
      </c>
      <c r="H143" s="61">
        <v>493.1</v>
      </c>
    </row>
    <row r="144" spans="1:8" ht="56.25">
      <c r="A144" s="58" t="s">
        <v>202</v>
      </c>
      <c r="B144" s="60" t="s">
        <v>256</v>
      </c>
      <c r="C144" s="60"/>
      <c r="D144" s="60"/>
      <c r="E144" s="60"/>
      <c r="F144" s="60"/>
      <c r="G144" s="61">
        <f>G145</f>
        <v>312</v>
      </c>
      <c r="H144" s="61">
        <f>H145</f>
        <v>52</v>
      </c>
    </row>
    <row r="145" spans="1:8" ht="18.75">
      <c r="A145" s="58" t="s">
        <v>93</v>
      </c>
      <c r="B145" s="60" t="s">
        <v>256</v>
      </c>
      <c r="C145" s="60" t="s">
        <v>166</v>
      </c>
      <c r="D145" s="60" t="s">
        <v>30</v>
      </c>
      <c r="E145" s="60" t="s">
        <v>12</v>
      </c>
      <c r="F145" s="60" t="s">
        <v>94</v>
      </c>
      <c r="G145" s="61">
        <v>312</v>
      </c>
      <c r="H145" s="61">
        <v>52</v>
      </c>
    </row>
    <row r="146" spans="1:8" ht="37.5">
      <c r="A146" s="62" t="s">
        <v>257</v>
      </c>
      <c r="B146" s="60" t="s">
        <v>258</v>
      </c>
      <c r="C146" s="60"/>
      <c r="D146" s="60"/>
      <c r="E146" s="60"/>
      <c r="F146" s="60"/>
      <c r="G146" s="61">
        <f>G147+G152</f>
        <v>2653.6</v>
      </c>
      <c r="H146" s="61">
        <f>H147+H152</f>
        <v>531.8</v>
      </c>
    </row>
    <row r="147" spans="1:8" ht="56.25">
      <c r="A147" s="62" t="s">
        <v>259</v>
      </c>
      <c r="B147" s="60" t="s">
        <v>260</v>
      </c>
      <c r="C147" s="60"/>
      <c r="D147" s="60"/>
      <c r="E147" s="60"/>
      <c r="F147" s="60"/>
      <c r="G147" s="61">
        <f>G148</f>
        <v>963.5</v>
      </c>
      <c r="H147" s="61">
        <f>H148</f>
        <v>183.9</v>
      </c>
    </row>
    <row r="148" spans="1:8" ht="37.5">
      <c r="A148" s="58" t="s">
        <v>261</v>
      </c>
      <c r="B148" s="60" t="s">
        <v>262</v>
      </c>
      <c r="C148" s="60"/>
      <c r="D148" s="60"/>
      <c r="E148" s="60"/>
      <c r="F148" s="60"/>
      <c r="G148" s="61">
        <f>G149+G150+G151</f>
        <v>963.5</v>
      </c>
      <c r="H148" s="61">
        <f>H149+H150+H151</f>
        <v>183.9</v>
      </c>
    </row>
    <row r="149" spans="1:8" ht="37.5">
      <c r="A149" s="58" t="s">
        <v>130</v>
      </c>
      <c r="B149" s="60" t="s">
        <v>262</v>
      </c>
      <c r="C149" s="60" t="s">
        <v>166</v>
      </c>
      <c r="D149" s="60" t="s">
        <v>30</v>
      </c>
      <c r="E149" s="60" t="s">
        <v>19</v>
      </c>
      <c r="F149" s="60" t="s">
        <v>131</v>
      </c>
      <c r="G149" s="61">
        <v>903.7</v>
      </c>
      <c r="H149" s="61">
        <v>147.4</v>
      </c>
    </row>
    <row r="150" spans="1:8" ht="37.5">
      <c r="A150" s="58" t="s">
        <v>95</v>
      </c>
      <c r="B150" s="60" t="s">
        <v>262</v>
      </c>
      <c r="C150" s="60" t="s">
        <v>166</v>
      </c>
      <c r="D150" s="60" t="s">
        <v>30</v>
      </c>
      <c r="E150" s="60" t="s">
        <v>19</v>
      </c>
      <c r="F150" s="60" t="s">
        <v>96</v>
      </c>
      <c r="G150" s="61">
        <v>56.8</v>
      </c>
      <c r="H150" s="61">
        <v>36.5</v>
      </c>
    </row>
    <row r="151" spans="1:8" ht="18.75">
      <c r="A151" s="58" t="s">
        <v>240</v>
      </c>
      <c r="B151" s="60" t="s">
        <v>262</v>
      </c>
      <c r="C151" s="60" t="s">
        <v>166</v>
      </c>
      <c r="D151" s="60" t="s">
        <v>30</v>
      </c>
      <c r="E151" s="60" t="s">
        <v>19</v>
      </c>
      <c r="F151" s="60" t="s">
        <v>241</v>
      </c>
      <c r="G151" s="61">
        <v>3</v>
      </c>
      <c r="H151" s="61">
        <v>0</v>
      </c>
    </row>
    <row r="152" spans="1:8" ht="38.25" customHeight="1">
      <c r="A152" s="62" t="s">
        <v>263</v>
      </c>
      <c r="B152" s="60" t="s">
        <v>264</v>
      </c>
      <c r="C152" s="60"/>
      <c r="D152" s="60"/>
      <c r="E152" s="60"/>
      <c r="F152" s="60"/>
      <c r="G152" s="61">
        <f>G153+G155</f>
        <v>1690.1</v>
      </c>
      <c r="H152" s="61">
        <f>H153+H155</f>
        <v>347.9</v>
      </c>
    </row>
    <row r="153" spans="1:8" ht="18.75">
      <c r="A153" s="58" t="s">
        <v>265</v>
      </c>
      <c r="B153" s="60" t="s">
        <v>266</v>
      </c>
      <c r="C153" s="60"/>
      <c r="D153" s="60"/>
      <c r="E153" s="60"/>
      <c r="F153" s="60"/>
      <c r="G153" s="61">
        <f>G154</f>
        <v>1313.2</v>
      </c>
      <c r="H153" s="61">
        <f>H154</f>
        <v>347.9</v>
      </c>
    </row>
    <row r="154" spans="1:8" ht="18.75">
      <c r="A154" s="58" t="s">
        <v>238</v>
      </c>
      <c r="B154" s="60" t="s">
        <v>266</v>
      </c>
      <c r="C154" s="60" t="s">
        <v>117</v>
      </c>
      <c r="D154" s="60" t="s">
        <v>30</v>
      </c>
      <c r="E154" s="60" t="s">
        <v>19</v>
      </c>
      <c r="F154" s="60" t="s">
        <v>239</v>
      </c>
      <c r="G154" s="61">
        <v>1313.2</v>
      </c>
      <c r="H154" s="61">
        <v>347.9</v>
      </c>
    </row>
    <row r="155" spans="1:8" ht="56.25">
      <c r="A155" s="58" t="s">
        <v>202</v>
      </c>
      <c r="B155" s="60" t="s">
        <v>267</v>
      </c>
      <c r="C155" s="60"/>
      <c r="D155" s="60"/>
      <c r="E155" s="60"/>
      <c r="F155" s="60"/>
      <c r="G155" s="61">
        <f>G156</f>
        <v>376.9</v>
      </c>
      <c r="H155" s="61">
        <f>H156</f>
        <v>0</v>
      </c>
    </row>
    <row r="156" spans="1:8" ht="18.75">
      <c r="A156" s="58" t="s">
        <v>238</v>
      </c>
      <c r="B156" s="60" t="s">
        <v>267</v>
      </c>
      <c r="C156" s="60" t="s">
        <v>117</v>
      </c>
      <c r="D156" s="60" t="s">
        <v>30</v>
      </c>
      <c r="E156" s="60" t="s">
        <v>19</v>
      </c>
      <c r="F156" s="60" t="s">
        <v>239</v>
      </c>
      <c r="G156" s="61">
        <v>376.9</v>
      </c>
      <c r="H156" s="61">
        <v>0</v>
      </c>
    </row>
    <row r="157" spans="1:10" ht="37.5">
      <c r="A157" s="55" t="s">
        <v>268</v>
      </c>
      <c r="B157" s="54" t="s">
        <v>269</v>
      </c>
      <c r="C157" s="54"/>
      <c r="D157" s="56"/>
      <c r="E157" s="56"/>
      <c r="F157" s="56"/>
      <c r="G157" s="57">
        <f>G158+G176+G222</f>
        <v>477953.5</v>
      </c>
      <c r="H157" s="57">
        <f>H158+H176+H222</f>
        <v>94200.9</v>
      </c>
      <c r="I157" s="67"/>
      <c r="J157" s="67"/>
    </row>
    <row r="158" spans="1:8" ht="18.75">
      <c r="A158" s="62" t="s">
        <v>270</v>
      </c>
      <c r="B158" s="60" t="s">
        <v>271</v>
      </c>
      <c r="C158" s="60"/>
      <c r="D158" s="60"/>
      <c r="E158" s="60"/>
      <c r="F158" s="60"/>
      <c r="G158" s="61">
        <f>G159+G173+G166+G170</f>
        <v>120053.20000000001</v>
      </c>
      <c r="H158" s="61">
        <f>H159+H173+H166+H170</f>
        <v>26515.300000000003</v>
      </c>
    </row>
    <row r="159" spans="1:8" ht="56.25">
      <c r="A159" s="68" t="s">
        <v>272</v>
      </c>
      <c r="B159" s="59" t="s">
        <v>273</v>
      </c>
      <c r="C159" s="59"/>
      <c r="D159" s="60"/>
      <c r="E159" s="60"/>
      <c r="F159" s="60"/>
      <c r="G159" s="61">
        <f>G160+G164+G162</f>
        <v>113821.40000000001</v>
      </c>
      <c r="H159" s="61">
        <f>H160+H164+H162</f>
        <v>24942.7</v>
      </c>
    </row>
    <row r="160" spans="1:8" ht="18.75">
      <c r="A160" s="58" t="s">
        <v>274</v>
      </c>
      <c r="B160" s="59" t="s">
        <v>275</v>
      </c>
      <c r="C160" s="59"/>
      <c r="D160" s="60"/>
      <c r="E160" s="60"/>
      <c r="F160" s="60"/>
      <c r="G160" s="61">
        <f>G161</f>
        <v>24121.1</v>
      </c>
      <c r="H160" s="61">
        <f>H161</f>
        <v>5399</v>
      </c>
    </row>
    <row r="161" spans="1:8" ht="18.75">
      <c r="A161" s="58" t="s">
        <v>93</v>
      </c>
      <c r="B161" s="59" t="s">
        <v>275</v>
      </c>
      <c r="C161" s="59">
        <v>115</v>
      </c>
      <c r="D161" s="60" t="s">
        <v>40</v>
      </c>
      <c r="E161" s="60" t="s">
        <v>12</v>
      </c>
      <c r="F161" s="60" t="s">
        <v>94</v>
      </c>
      <c r="G161" s="61">
        <v>24121.1</v>
      </c>
      <c r="H161" s="61">
        <v>5399</v>
      </c>
    </row>
    <row r="162" spans="1:8" ht="56.25">
      <c r="A162" s="58" t="s">
        <v>202</v>
      </c>
      <c r="B162" s="60" t="s">
        <v>276</v>
      </c>
      <c r="C162" s="59"/>
      <c r="D162" s="60"/>
      <c r="E162" s="60"/>
      <c r="F162" s="60"/>
      <c r="G162" s="61">
        <f>G163</f>
        <v>4994.8</v>
      </c>
      <c r="H162" s="61">
        <f>H163</f>
        <v>832.5</v>
      </c>
    </row>
    <row r="163" spans="1:8" ht="18.75">
      <c r="A163" s="58" t="s">
        <v>93</v>
      </c>
      <c r="B163" s="60" t="s">
        <v>276</v>
      </c>
      <c r="C163" s="59">
        <v>115</v>
      </c>
      <c r="D163" s="60" t="s">
        <v>40</v>
      </c>
      <c r="E163" s="60" t="s">
        <v>12</v>
      </c>
      <c r="F163" s="60" t="s">
        <v>94</v>
      </c>
      <c r="G163" s="61">
        <v>4994.8</v>
      </c>
      <c r="H163" s="61">
        <v>832.5</v>
      </c>
    </row>
    <row r="164" spans="1:8" ht="112.5">
      <c r="A164" s="69" t="s">
        <v>277</v>
      </c>
      <c r="B164" s="59" t="s">
        <v>278</v>
      </c>
      <c r="C164" s="59"/>
      <c r="D164" s="60"/>
      <c r="E164" s="60"/>
      <c r="F164" s="60"/>
      <c r="G164" s="61">
        <f>G165</f>
        <v>84705.5</v>
      </c>
      <c r="H164" s="61">
        <f>H165</f>
        <v>18711.2</v>
      </c>
    </row>
    <row r="165" spans="1:8" ht="18.75">
      <c r="A165" s="58" t="s">
        <v>93</v>
      </c>
      <c r="B165" s="59" t="s">
        <v>278</v>
      </c>
      <c r="C165" s="59">
        <v>115</v>
      </c>
      <c r="D165" s="60" t="s">
        <v>40</v>
      </c>
      <c r="E165" s="60" t="s">
        <v>12</v>
      </c>
      <c r="F165" s="60" t="s">
        <v>94</v>
      </c>
      <c r="G165" s="61">
        <f>57542.3+832.5+26330.7</f>
        <v>84705.5</v>
      </c>
      <c r="H165" s="61">
        <v>18711.2</v>
      </c>
    </row>
    <row r="166" spans="1:8" ht="56.25">
      <c r="A166" s="70" t="s">
        <v>279</v>
      </c>
      <c r="B166" s="60" t="s">
        <v>280</v>
      </c>
      <c r="C166" s="60"/>
      <c r="D166" s="60"/>
      <c r="E166" s="60"/>
      <c r="F166" s="60"/>
      <c r="G166" s="61">
        <f>G167</f>
        <v>5160</v>
      </c>
      <c r="H166" s="61">
        <f>H167</f>
        <v>1543.3999999999999</v>
      </c>
    </row>
    <row r="167" spans="1:8" ht="75">
      <c r="A167" s="71" t="s">
        <v>281</v>
      </c>
      <c r="B167" s="60" t="s">
        <v>282</v>
      </c>
      <c r="C167" s="60"/>
      <c r="D167" s="60"/>
      <c r="E167" s="60"/>
      <c r="F167" s="60"/>
      <c r="G167" s="61">
        <f>G168+G169</f>
        <v>5160</v>
      </c>
      <c r="H167" s="61">
        <f>H168+H169</f>
        <v>1543.3999999999999</v>
      </c>
    </row>
    <row r="168" spans="1:8" ht="37.5">
      <c r="A168" s="58" t="s">
        <v>95</v>
      </c>
      <c r="B168" s="60" t="s">
        <v>282</v>
      </c>
      <c r="C168" s="60" t="s">
        <v>145</v>
      </c>
      <c r="D168" s="60" t="s">
        <v>173</v>
      </c>
      <c r="E168" s="60" t="s">
        <v>19</v>
      </c>
      <c r="F168" s="60" t="s">
        <v>96</v>
      </c>
      <c r="G168" s="61">
        <v>51.6</v>
      </c>
      <c r="H168" s="61">
        <v>10.3</v>
      </c>
    </row>
    <row r="169" spans="1:8" ht="37.5">
      <c r="A169" s="58" t="s">
        <v>167</v>
      </c>
      <c r="B169" s="60" t="s">
        <v>282</v>
      </c>
      <c r="C169" s="60" t="s">
        <v>145</v>
      </c>
      <c r="D169" s="60" t="s">
        <v>173</v>
      </c>
      <c r="E169" s="60" t="s">
        <v>19</v>
      </c>
      <c r="F169" s="60" t="s">
        <v>168</v>
      </c>
      <c r="G169" s="61">
        <v>5108.4</v>
      </c>
      <c r="H169" s="61">
        <v>1533.1</v>
      </c>
    </row>
    <row r="170" spans="1:8" ht="37.5">
      <c r="A170" s="58" t="s">
        <v>283</v>
      </c>
      <c r="B170" s="59" t="s">
        <v>284</v>
      </c>
      <c r="C170" s="60"/>
      <c r="D170" s="60"/>
      <c r="E170" s="60"/>
      <c r="F170" s="60"/>
      <c r="G170" s="61">
        <f>G171</f>
        <v>1000</v>
      </c>
      <c r="H170" s="61">
        <f>H171</f>
        <v>0</v>
      </c>
    </row>
    <row r="171" spans="1:8" ht="56.25">
      <c r="A171" s="58" t="s">
        <v>285</v>
      </c>
      <c r="B171" s="72" t="s">
        <v>286</v>
      </c>
      <c r="C171" s="60"/>
      <c r="D171" s="60"/>
      <c r="E171" s="60"/>
      <c r="F171" s="60"/>
      <c r="G171" s="61">
        <f>G172</f>
        <v>1000</v>
      </c>
      <c r="H171" s="61">
        <f>H172</f>
        <v>0</v>
      </c>
    </row>
    <row r="172" spans="1:8" ht="18.75">
      <c r="A172" s="58" t="s">
        <v>93</v>
      </c>
      <c r="B172" s="72" t="s">
        <v>286</v>
      </c>
      <c r="C172" s="60" t="s">
        <v>145</v>
      </c>
      <c r="D172" s="60" t="s">
        <v>40</v>
      </c>
      <c r="E172" s="60" t="s">
        <v>12</v>
      </c>
      <c r="F172" s="60" t="s">
        <v>94</v>
      </c>
      <c r="G172" s="61">
        <v>1000</v>
      </c>
      <c r="H172" s="61">
        <v>0</v>
      </c>
    </row>
    <row r="173" spans="1:8" ht="75">
      <c r="A173" s="58" t="s">
        <v>287</v>
      </c>
      <c r="B173" s="60" t="s">
        <v>288</v>
      </c>
      <c r="C173" s="60"/>
      <c r="D173" s="60"/>
      <c r="E173" s="60"/>
      <c r="F173" s="60"/>
      <c r="G173" s="61">
        <f>G174</f>
        <v>71.8</v>
      </c>
      <c r="H173" s="61">
        <f>H174</f>
        <v>29.2</v>
      </c>
    </row>
    <row r="174" spans="1:8" ht="75">
      <c r="A174" s="58" t="s">
        <v>289</v>
      </c>
      <c r="B174" s="59" t="s">
        <v>290</v>
      </c>
      <c r="C174" s="59"/>
      <c r="D174" s="60"/>
      <c r="E174" s="60"/>
      <c r="F174" s="60"/>
      <c r="G174" s="61">
        <f>G175</f>
        <v>71.8</v>
      </c>
      <c r="H174" s="61">
        <f>H175</f>
        <v>29.2</v>
      </c>
    </row>
    <row r="175" spans="1:8" ht="18.75">
      <c r="A175" s="58" t="s">
        <v>93</v>
      </c>
      <c r="B175" s="59" t="s">
        <v>290</v>
      </c>
      <c r="C175" s="59">
        <v>115</v>
      </c>
      <c r="D175" s="60" t="s">
        <v>40</v>
      </c>
      <c r="E175" s="60" t="s">
        <v>12</v>
      </c>
      <c r="F175" s="60" t="s">
        <v>94</v>
      </c>
      <c r="G175" s="61">
        <v>71.8</v>
      </c>
      <c r="H175" s="61">
        <v>29.2</v>
      </c>
    </row>
    <row r="176" spans="1:8" ht="37.5">
      <c r="A176" s="73" t="s">
        <v>291</v>
      </c>
      <c r="B176" s="59" t="s">
        <v>292</v>
      </c>
      <c r="C176" s="59"/>
      <c r="D176" s="60"/>
      <c r="E176" s="60"/>
      <c r="F176" s="60"/>
      <c r="G176" s="61">
        <f>G177+G186+G189+G193+G198+G202+G205+G211+G217</f>
        <v>316307.8</v>
      </c>
      <c r="H176" s="61">
        <f>H177+H186+H189+H193+H198+H202+H205+H211+H217</f>
        <v>56552.49999999999</v>
      </c>
    </row>
    <row r="177" spans="1:8" ht="75">
      <c r="A177" s="70" t="s">
        <v>293</v>
      </c>
      <c r="B177" s="59" t="s">
        <v>294</v>
      </c>
      <c r="C177" s="59"/>
      <c r="D177" s="60"/>
      <c r="E177" s="60"/>
      <c r="F177" s="60"/>
      <c r="G177" s="61">
        <f>G178+G182+G184+G180</f>
        <v>229645.69999999998</v>
      </c>
      <c r="H177" s="61">
        <f>H178+H182+H184+H180</f>
        <v>48773.7</v>
      </c>
    </row>
    <row r="178" spans="1:8" ht="37.5">
      <c r="A178" s="58" t="s">
        <v>295</v>
      </c>
      <c r="B178" s="59" t="s">
        <v>296</v>
      </c>
      <c r="C178" s="59"/>
      <c r="D178" s="60"/>
      <c r="E178" s="60"/>
      <c r="F178" s="60"/>
      <c r="G178" s="61">
        <f>G179</f>
        <v>53278.9</v>
      </c>
      <c r="H178" s="61">
        <f>H179</f>
        <v>11899.6</v>
      </c>
    </row>
    <row r="179" spans="1:8" ht="18.75">
      <c r="A179" s="58" t="s">
        <v>93</v>
      </c>
      <c r="B179" s="59" t="s">
        <v>296</v>
      </c>
      <c r="C179" s="59">
        <v>115</v>
      </c>
      <c r="D179" s="60" t="s">
        <v>40</v>
      </c>
      <c r="E179" s="60" t="s">
        <v>15</v>
      </c>
      <c r="F179" s="60" t="s">
        <v>94</v>
      </c>
      <c r="G179" s="61">
        <v>53278.9</v>
      </c>
      <c r="H179" s="61">
        <v>11899.6</v>
      </c>
    </row>
    <row r="180" spans="1:8" ht="56.25">
      <c r="A180" s="58" t="s">
        <v>202</v>
      </c>
      <c r="B180" s="60" t="s">
        <v>297</v>
      </c>
      <c r="C180" s="59"/>
      <c r="D180" s="60"/>
      <c r="E180" s="60"/>
      <c r="F180" s="60"/>
      <c r="G180" s="61">
        <f>G181</f>
        <v>10627</v>
      </c>
      <c r="H180" s="61">
        <f>H181</f>
        <v>1771.2</v>
      </c>
    </row>
    <row r="181" spans="1:8" ht="18.75">
      <c r="A181" s="58" t="s">
        <v>93</v>
      </c>
      <c r="B181" s="60" t="s">
        <v>297</v>
      </c>
      <c r="C181" s="59">
        <v>115</v>
      </c>
      <c r="D181" s="60" t="s">
        <v>40</v>
      </c>
      <c r="E181" s="60" t="s">
        <v>15</v>
      </c>
      <c r="F181" s="60" t="s">
        <v>94</v>
      </c>
      <c r="G181" s="61">
        <v>10627</v>
      </c>
      <c r="H181" s="61">
        <v>1771.2</v>
      </c>
    </row>
    <row r="182" spans="1:8" ht="112.5">
      <c r="A182" s="69" t="s">
        <v>277</v>
      </c>
      <c r="B182" s="59" t="s">
        <v>298</v>
      </c>
      <c r="C182" s="59"/>
      <c r="D182" s="60"/>
      <c r="E182" s="60"/>
      <c r="F182" s="60"/>
      <c r="G182" s="61">
        <f>G183</f>
        <v>164597.5</v>
      </c>
      <c r="H182" s="61">
        <f>H183</f>
        <v>35102.9</v>
      </c>
    </row>
    <row r="183" spans="1:8" ht="18.75">
      <c r="A183" s="58" t="s">
        <v>93</v>
      </c>
      <c r="B183" s="59" t="s">
        <v>298</v>
      </c>
      <c r="C183" s="59">
        <v>115</v>
      </c>
      <c r="D183" s="60" t="s">
        <v>40</v>
      </c>
      <c r="E183" s="60" t="s">
        <v>15</v>
      </c>
      <c r="F183" s="59">
        <v>610</v>
      </c>
      <c r="G183" s="61">
        <f>140117.4+3850+20630.1</f>
        <v>164597.5</v>
      </c>
      <c r="H183" s="61">
        <v>35102.9</v>
      </c>
    </row>
    <row r="184" spans="1:8" ht="37.5">
      <c r="A184" s="58" t="s">
        <v>299</v>
      </c>
      <c r="B184" s="59" t="s">
        <v>300</v>
      </c>
      <c r="C184" s="59"/>
      <c r="D184" s="60"/>
      <c r="E184" s="60"/>
      <c r="F184" s="59"/>
      <c r="G184" s="61">
        <f>G185</f>
        <v>1142.3</v>
      </c>
      <c r="H184" s="61">
        <f>H185</f>
        <v>0</v>
      </c>
    </row>
    <row r="185" spans="1:8" ht="18.75">
      <c r="A185" s="58" t="s">
        <v>93</v>
      </c>
      <c r="B185" s="59" t="s">
        <v>300</v>
      </c>
      <c r="C185" s="59">
        <v>115</v>
      </c>
      <c r="D185" s="60" t="s">
        <v>40</v>
      </c>
      <c r="E185" s="60" t="s">
        <v>15</v>
      </c>
      <c r="F185" s="59">
        <v>610</v>
      </c>
      <c r="G185" s="61">
        <v>1142.3</v>
      </c>
      <c r="H185" s="61">
        <v>0</v>
      </c>
    </row>
    <row r="186" spans="1:8" ht="37.5">
      <c r="A186" s="70" t="s">
        <v>301</v>
      </c>
      <c r="B186" s="59" t="s">
        <v>302</v>
      </c>
      <c r="C186" s="59"/>
      <c r="D186" s="60"/>
      <c r="E186" s="60"/>
      <c r="F186" s="59"/>
      <c r="G186" s="61">
        <f>G187</f>
        <v>10154</v>
      </c>
      <c r="H186" s="61">
        <f>H187</f>
        <v>2484.7</v>
      </c>
    </row>
    <row r="187" spans="1:8" ht="75">
      <c r="A187" s="71" t="s">
        <v>303</v>
      </c>
      <c r="B187" s="59" t="s">
        <v>304</v>
      </c>
      <c r="C187" s="59"/>
      <c r="D187" s="60"/>
      <c r="E187" s="60"/>
      <c r="F187" s="60"/>
      <c r="G187" s="61">
        <f>G188</f>
        <v>10154</v>
      </c>
      <c r="H187" s="61">
        <f>H188</f>
        <v>2484.7</v>
      </c>
    </row>
    <row r="188" spans="1:8" ht="18.75">
      <c r="A188" s="58" t="s">
        <v>93</v>
      </c>
      <c r="B188" s="59" t="s">
        <v>304</v>
      </c>
      <c r="C188" s="59">
        <v>115</v>
      </c>
      <c r="D188" s="60" t="s">
        <v>40</v>
      </c>
      <c r="E188" s="60" t="s">
        <v>15</v>
      </c>
      <c r="F188" s="60" t="s">
        <v>94</v>
      </c>
      <c r="G188" s="61">
        <v>10154</v>
      </c>
      <c r="H188" s="61">
        <v>2484.7</v>
      </c>
    </row>
    <row r="189" spans="1:8" ht="75">
      <c r="A189" s="74" t="s">
        <v>287</v>
      </c>
      <c r="B189" s="59" t="s">
        <v>305</v>
      </c>
      <c r="C189" s="59"/>
      <c r="D189" s="60"/>
      <c r="E189" s="60"/>
      <c r="F189" s="60"/>
      <c r="G189" s="61">
        <f>G190</f>
        <v>1028.4</v>
      </c>
      <c r="H189" s="61">
        <f>H190</f>
        <v>288</v>
      </c>
    </row>
    <row r="190" spans="1:8" ht="75">
      <c r="A190" s="71" t="s">
        <v>281</v>
      </c>
      <c r="B190" s="59" t="s">
        <v>306</v>
      </c>
      <c r="C190" s="59"/>
      <c r="D190" s="60"/>
      <c r="E190" s="60"/>
      <c r="F190" s="60"/>
      <c r="G190" s="61">
        <f>G191+G192</f>
        <v>1028.4</v>
      </c>
      <c r="H190" s="61">
        <f>H191+H192</f>
        <v>288</v>
      </c>
    </row>
    <row r="191" spans="1:8" ht="18.75">
      <c r="A191" s="58" t="s">
        <v>93</v>
      </c>
      <c r="B191" s="59" t="s">
        <v>306</v>
      </c>
      <c r="C191" s="59">
        <v>115</v>
      </c>
      <c r="D191" s="60" t="s">
        <v>40</v>
      </c>
      <c r="E191" s="60" t="s">
        <v>15</v>
      </c>
      <c r="F191" s="60" t="s">
        <v>94</v>
      </c>
      <c r="G191" s="61">
        <v>997.2</v>
      </c>
      <c r="H191" s="61">
        <v>285.5</v>
      </c>
    </row>
    <row r="192" spans="1:8" ht="37.5">
      <c r="A192" s="58" t="s">
        <v>167</v>
      </c>
      <c r="B192" s="59" t="s">
        <v>306</v>
      </c>
      <c r="C192" s="59">
        <v>115</v>
      </c>
      <c r="D192" s="60" t="s">
        <v>40</v>
      </c>
      <c r="E192" s="60" t="s">
        <v>27</v>
      </c>
      <c r="F192" s="60" t="s">
        <v>168</v>
      </c>
      <c r="G192" s="61">
        <v>31.2</v>
      </c>
      <c r="H192" s="61">
        <v>2.5</v>
      </c>
    </row>
    <row r="193" spans="1:8" ht="78.75" customHeight="1">
      <c r="A193" s="70" t="s">
        <v>307</v>
      </c>
      <c r="B193" s="59" t="s">
        <v>308</v>
      </c>
      <c r="C193" s="59"/>
      <c r="D193" s="60"/>
      <c r="E193" s="60"/>
      <c r="F193" s="60"/>
      <c r="G193" s="61">
        <f>G194</f>
        <v>3299.6000000000004</v>
      </c>
      <c r="H193" s="61">
        <f>H194</f>
        <v>794.5</v>
      </c>
    </row>
    <row r="194" spans="1:8" ht="56.25">
      <c r="A194" s="58" t="s">
        <v>309</v>
      </c>
      <c r="B194" s="59" t="s">
        <v>310</v>
      </c>
      <c r="C194" s="59"/>
      <c r="D194" s="60"/>
      <c r="E194" s="60"/>
      <c r="F194" s="60"/>
      <c r="G194" s="61">
        <f>G195+G196</f>
        <v>3299.6000000000004</v>
      </c>
      <c r="H194" s="61">
        <f>H195+H196</f>
        <v>794.5</v>
      </c>
    </row>
    <row r="195" spans="1:8" ht="18.75">
      <c r="A195" s="58" t="s">
        <v>93</v>
      </c>
      <c r="B195" s="59" t="s">
        <v>310</v>
      </c>
      <c r="C195" s="59">
        <v>115</v>
      </c>
      <c r="D195" s="60" t="s">
        <v>40</v>
      </c>
      <c r="E195" s="60" t="s">
        <v>15</v>
      </c>
      <c r="F195" s="60" t="s">
        <v>94</v>
      </c>
      <c r="G195" s="61">
        <v>2639.8</v>
      </c>
      <c r="H195" s="61">
        <v>684.5</v>
      </c>
    </row>
    <row r="196" spans="1:8" ht="56.25">
      <c r="A196" s="58" t="s">
        <v>202</v>
      </c>
      <c r="B196" s="60" t="s">
        <v>311</v>
      </c>
      <c r="C196" s="59"/>
      <c r="D196" s="60"/>
      <c r="E196" s="60"/>
      <c r="F196" s="60"/>
      <c r="G196" s="61">
        <f>G197</f>
        <v>659.8</v>
      </c>
      <c r="H196" s="61">
        <f>H197</f>
        <v>110</v>
      </c>
    </row>
    <row r="197" spans="1:8" ht="18.75">
      <c r="A197" s="58" t="s">
        <v>93</v>
      </c>
      <c r="B197" s="60" t="s">
        <v>311</v>
      </c>
      <c r="C197" s="59">
        <v>115</v>
      </c>
      <c r="D197" s="60" t="s">
        <v>40</v>
      </c>
      <c r="E197" s="60" t="s">
        <v>15</v>
      </c>
      <c r="F197" s="60" t="s">
        <v>94</v>
      </c>
      <c r="G197" s="61">
        <v>659.8</v>
      </c>
      <c r="H197" s="61">
        <v>110</v>
      </c>
    </row>
    <row r="198" spans="1:8" ht="93.75">
      <c r="A198" s="74" t="s">
        <v>312</v>
      </c>
      <c r="B198" s="59" t="s">
        <v>313</v>
      </c>
      <c r="C198" s="59"/>
      <c r="D198" s="60"/>
      <c r="E198" s="60"/>
      <c r="F198" s="60"/>
      <c r="G198" s="61">
        <f>G199</f>
        <v>3983</v>
      </c>
      <c r="H198" s="61">
        <f>H199</f>
        <v>682.6</v>
      </c>
    </row>
    <row r="199" spans="1:8" ht="75">
      <c r="A199" s="71" t="s">
        <v>281</v>
      </c>
      <c r="B199" s="59" t="s">
        <v>314</v>
      </c>
      <c r="C199" s="59"/>
      <c r="D199" s="60"/>
      <c r="E199" s="60"/>
      <c r="F199" s="60"/>
      <c r="G199" s="61">
        <f>G201+G200</f>
        <v>3983</v>
      </c>
      <c r="H199" s="61">
        <f>H201+H200</f>
        <v>682.6</v>
      </c>
    </row>
    <row r="200" spans="1:8" ht="37.5">
      <c r="A200" s="58" t="s">
        <v>95</v>
      </c>
      <c r="B200" s="59" t="s">
        <v>314</v>
      </c>
      <c r="C200" s="59">
        <v>115</v>
      </c>
      <c r="D200" s="60" t="s">
        <v>173</v>
      </c>
      <c r="E200" s="60" t="s">
        <v>17</v>
      </c>
      <c r="F200" s="60" t="s">
        <v>96</v>
      </c>
      <c r="G200" s="61">
        <v>60</v>
      </c>
      <c r="H200" s="61">
        <v>6.7</v>
      </c>
    </row>
    <row r="201" spans="1:8" ht="37.5">
      <c r="A201" s="58" t="s">
        <v>167</v>
      </c>
      <c r="B201" s="59" t="s">
        <v>314</v>
      </c>
      <c r="C201" s="59">
        <v>115</v>
      </c>
      <c r="D201" s="60" t="s">
        <v>173</v>
      </c>
      <c r="E201" s="60" t="s">
        <v>17</v>
      </c>
      <c r="F201" s="60" t="s">
        <v>168</v>
      </c>
      <c r="G201" s="61">
        <v>3923</v>
      </c>
      <c r="H201" s="61">
        <v>675.9</v>
      </c>
    </row>
    <row r="202" spans="1:8" ht="56.25">
      <c r="A202" s="62" t="s">
        <v>315</v>
      </c>
      <c r="B202" s="59" t="s">
        <v>316</v>
      </c>
      <c r="C202" s="59"/>
      <c r="D202" s="60"/>
      <c r="E202" s="60"/>
      <c r="F202" s="60"/>
      <c r="G202" s="61">
        <f>G203</f>
        <v>100</v>
      </c>
      <c r="H202" s="61">
        <f>H203</f>
        <v>0</v>
      </c>
    </row>
    <row r="203" spans="1:8" ht="75">
      <c r="A203" s="71" t="s">
        <v>281</v>
      </c>
      <c r="B203" s="59" t="s">
        <v>317</v>
      </c>
      <c r="C203" s="59"/>
      <c r="D203" s="60"/>
      <c r="E203" s="60"/>
      <c r="F203" s="60"/>
      <c r="G203" s="61">
        <f>G204</f>
        <v>100</v>
      </c>
      <c r="H203" s="61">
        <f>H204</f>
        <v>0</v>
      </c>
    </row>
    <row r="204" spans="1:8" ht="37.5">
      <c r="A204" s="58" t="s">
        <v>167</v>
      </c>
      <c r="B204" s="59" t="s">
        <v>317</v>
      </c>
      <c r="C204" s="59">
        <v>115</v>
      </c>
      <c r="D204" s="60" t="s">
        <v>40</v>
      </c>
      <c r="E204" s="60" t="s">
        <v>27</v>
      </c>
      <c r="F204" s="60" t="s">
        <v>168</v>
      </c>
      <c r="G204" s="61">
        <v>100</v>
      </c>
      <c r="H204" s="61">
        <v>0</v>
      </c>
    </row>
    <row r="205" spans="1:8" ht="56.25">
      <c r="A205" s="58" t="s">
        <v>318</v>
      </c>
      <c r="B205" s="60" t="s">
        <v>319</v>
      </c>
      <c r="C205" s="60"/>
      <c r="D205" s="60"/>
      <c r="E205" s="60"/>
      <c r="F205" s="60"/>
      <c r="G205" s="61">
        <f>G206+G209</f>
        <v>7809.599999999999</v>
      </c>
      <c r="H205" s="61">
        <f>H206+H209</f>
        <v>2835</v>
      </c>
    </row>
    <row r="206" spans="1:8" ht="18.75">
      <c r="A206" s="58" t="s">
        <v>320</v>
      </c>
      <c r="B206" s="60" t="s">
        <v>321</v>
      </c>
      <c r="C206" s="60"/>
      <c r="D206" s="60"/>
      <c r="E206" s="60"/>
      <c r="F206" s="60"/>
      <c r="G206" s="61">
        <f>G207+G208</f>
        <v>6887.2</v>
      </c>
      <c r="H206" s="61">
        <f>H207+H208</f>
        <v>2681.2</v>
      </c>
    </row>
    <row r="207" spans="1:8" ht="18.75">
      <c r="A207" s="58" t="s">
        <v>93</v>
      </c>
      <c r="B207" s="60" t="s">
        <v>321</v>
      </c>
      <c r="C207" s="60" t="s">
        <v>145</v>
      </c>
      <c r="D207" s="60" t="s">
        <v>40</v>
      </c>
      <c r="E207" s="60" t="s">
        <v>17</v>
      </c>
      <c r="F207" s="60" t="s">
        <v>94</v>
      </c>
      <c r="G207" s="61">
        <v>6558.8</v>
      </c>
      <c r="H207" s="61">
        <v>2681.2</v>
      </c>
    </row>
    <row r="208" spans="1:8" ht="18.75">
      <c r="A208" s="58" t="s">
        <v>93</v>
      </c>
      <c r="B208" s="60" t="s">
        <v>321</v>
      </c>
      <c r="C208" s="60" t="s">
        <v>145</v>
      </c>
      <c r="D208" s="60" t="s">
        <v>142</v>
      </c>
      <c r="E208" s="60" t="s">
        <v>15</v>
      </c>
      <c r="F208" s="60" t="s">
        <v>94</v>
      </c>
      <c r="G208" s="61">
        <v>328.4</v>
      </c>
      <c r="H208" s="61">
        <v>0</v>
      </c>
    </row>
    <row r="209" spans="1:8" ht="56.25">
      <c r="A209" s="58" t="s">
        <v>202</v>
      </c>
      <c r="B209" s="60" t="s">
        <v>322</v>
      </c>
      <c r="C209" s="59"/>
      <c r="D209" s="60"/>
      <c r="E209" s="60"/>
      <c r="F209" s="60"/>
      <c r="G209" s="61">
        <f>G210</f>
        <v>922.4</v>
      </c>
      <c r="H209" s="61">
        <f>H210</f>
        <v>153.8</v>
      </c>
    </row>
    <row r="210" spans="1:8" ht="18.75">
      <c r="A210" s="58" t="s">
        <v>93</v>
      </c>
      <c r="B210" s="60" t="s">
        <v>322</v>
      </c>
      <c r="C210" s="59">
        <v>115</v>
      </c>
      <c r="D210" s="60" t="s">
        <v>40</v>
      </c>
      <c r="E210" s="60" t="s">
        <v>17</v>
      </c>
      <c r="F210" s="60" t="s">
        <v>94</v>
      </c>
      <c r="G210" s="61">
        <v>922.4</v>
      </c>
      <c r="H210" s="61">
        <v>153.8</v>
      </c>
    </row>
    <row r="211" spans="1:8" ht="37.5">
      <c r="A211" s="70" t="s">
        <v>323</v>
      </c>
      <c r="B211" s="59" t="s">
        <v>324</v>
      </c>
      <c r="C211" s="59"/>
      <c r="D211" s="60"/>
      <c r="E211" s="60"/>
      <c r="F211" s="60"/>
      <c r="G211" s="61">
        <f>G215+G212</f>
        <v>54566</v>
      </c>
      <c r="H211" s="61">
        <f>H215+H212</f>
        <v>0</v>
      </c>
    </row>
    <row r="212" spans="1:8" ht="56.25">
      <c r="A212" s="58" t="s">
        <v>285</v>
      </c>
      <c r="B212" s="59" t="s">
        <v>325</v>
      </c>
      <c r="C212" s="59"/>
      <c r="D212" s="60"/>
      <c r="E212" s="60"/>
      <c r="F212" s="60"/>
      <c r="G212" s="61">
        <f>G213+G214</f>
        <v>3266</v>
      </c>
      <c r="H212" s="61">
        <f>H213+H214</f>
        <v>0</v>
      </c>
    </row>
    <row r="213" spans="1:8" ht="18.75">
      <c r="A213" s="58" t="s">
        <v>93</v>
      </c>
      <c r="B213" s="59" t="s">
        <v>325</v>
      </c>
      <c r="C213" s="59">
        <v>115</v>
      </c>
      <c r="D213" s="60" t="s">
        <v>40</v>
      </c>
      <c r="E213" s="60" t="s">
        <v>15</v>
      </c>
      <c r="F213" s="60" t="s">
        <v>94</v>
      </c>
      <c r="G213" s="61">
        <v>1958</v>
      </c>
      <c r="H213" s="61">
        <v>0</v>
      </c>
    </row>
    <row r="214" spans="1:8" ht="37.5">
      <c r="A214" s="58" t="s">
        <v>95</v>
      </c>
      <c r="B214" s="59" t="s">
        <v>325</v>
      </c>
      <c r="C214" s="59">
        <v>546</v>
      </c>
      <c r="D214" s="60" t="s">
        <v>40</v>
      </c>
      <c r="E214" s="60" t="s">
        <v>27</v>
      </c>
      <c r="F214" s="60" t="s">
        <v>96</v>
      </c>
      <c r="G214" s="61">
        <v>1308</v>
      </c>
      <c r="H214" s="61">
        <v>0</v>
      </c>
    </row>
    <row r="215" spans="1:8" ht="112.5">
      <c r="A215" s="58" t="s">
        <v>326</v>
      </c>
      <c r="B215" s="59" t="s">
        <v>327</v>
      </c>
      <c r="C215" s="59"/>
      <c r="D215" s="60"/>
      <c r="E215" s="60"/>
      <c r="F215" s="60"/>
      <c r="G215" s="61">
        <f>G216</f>
        <v>51300</v>
      </c>
      <c r="H215" s="61">
        <f>H216</f>
        <v>0</v>
      </c>
    </row>
    <row r="216" spans="1:8" ht="18.75">
      <c r="A216" s="58" t="s">
        <v>108</v>
      </c>
      <c r="B216" s="59" t="s">
        <v>327</v>
      </c>
      <c r="C216" s="59">
        <v>546</v>
      </c>
      <c r="D216" s="60" t="s">
        <v>40</v>
      </c>
      <c r="E216" s="60" t="s">
        <v>27</v>
      </c>
      <c r="F216" s="60" t="s">
        <v>109</v>
      </c>
      <c r="G216" s="61">
        <v>51300</v>
      </c>
      <c r="H216" s="61">
        <v>0</v>
      </c>
    </row>
    <row r="217" spans="1:8" ht="59.25" customHeight="1">
      <c r="A217" s="58" t="s">
        <v>328</v>
      </c>
      <c r="B217" s="60" t="s">
        <v>329</v>
      </c>
      <c r="C217" s="59"/>
      <c r="D217" s="60"/>
      <c r="E217" s="60"/>
      <c r="F217" s="60"/>
      <c r="G217" s="61">
        <f>G218+G220</f>
        <v>5721.5</v>
      </c>
      <c r="H217" s="61">
        <f>H218+H220</f>
        <v>694</v>
      </c>
    </row>
    <row r="218" spans="1:8" ht="18.75">
      <c r="A218" s="58" t="s">
        <v>320</v>
      </c>
      <c r="B218" s="60" t="s">
        <v>330</v>
      </c>
      <c r="C218" s="59"/>
      <c r="D218" s="60"/>
      <c r="E218" s="60"/>
      <c r="F218" s="60"/>
      <c r="G218" s="61">
        <f>G219</f>
        <v>5009.8</v>
      </c>
      <c r="H218" s="61">
        <f>H219</f>
        <v>694</v>
      </c>
    </row>
    <row r="219" spans="1:8" ht="37.5">
      <c r="A219" s="58" t="s">
        <v>331</v>
      </c>
      <c r="B219" s="60" t="s">
        <v>330</v>
      </c>
      <c r="C219" s="59">
        <v>115</v>
      </c>
      <c r="D219" s="60" t="s">
        <v>40</v>
      </c>
      <c r="E219" s="60" t="s">
        <v>17</v>
      </c>
      <c r="F219" s="60" t="s">
        <v>332</v>
      </c>
      <c r="G219" s="61">
        <v>5009.8</v>
      </c>
      <c r="H219" s="61">
        <v>694</v>
      </c>
    </row>
    <row r="220" spans="1:8" ht="56.25">
      <c r="A220" s="58" t="s">
        <v>202</v>
      </c>
      <c r="B220" s="60" t="s">
        <v>333</v>
      </c>
      <c r="C220" s="59"/>
      <c r="D220" s="60"/>
      <c r="E220" s="60"/>
      <c r="F220" s="60"/>
      <c r="G220" s="61">
        <f>G221</f>
        <v>711.7</v>
      </c>
      <c r="H220" s="61">
        <f>H221</f>
        <v>0</v>
      </c>
    </row>
    <row r="221" spans="1:8" ht="37.5">
      <c r="A221" s="58" t="s">
        <v>331</v>
      </c>
      <c r="B221" s="60" t="s">
        <v>333</v>
      </c>
      <c r="C221" s="59">
        <v>115</v>
      </c>
      <c r="D221" s="60" t="s">
        <v>40</v>
      </c>
      <c r="E221" s="60" t="s">
        <v>17</v>
      </c>
      <c r="F221" s="60" t="s">
        <v>332</v>
      </c>
      <c r="G221" s="61">
        <v>711.7</v>
      </c>
      <c r="H221" s="61">
        <v>0</v>
      </c>
    </row>
    <row r="222" spans="1:8" ht="18.75">
      <c r="A222" s="75" t="s">
        <v>334</v>
      </c>
      <c r="B222" s="60" t="s">
        <v>335</v>
      </c>
      <c r="C222" s="60"/>
      <c r="D222" s="60"/>
      <c r="E222" s="60"/>
      <c r="F222" s="60"/>
      <c r="G222" s="61">
        <f>G223+G230</f>
        <v>41592.49999999999</v>
      </c>
      <c r="H222" s="61">
        <f>H223+H230</f>
        <v>11133.099999999999</v>
      </c>
    </row>
    <row r="223" spans="1:8" ht="131.25">
      <c r="A223" s="62" t="s">
        <v>336</v>
      </c>
      <c r="B223" s="60" t="s">
        <v>337</v>
      </c>
      <c r="C223" s="60"/>
      <c r="D223" s="60"/>
      <c r="E223" s="60"/>
      <c r="F223" s="60"/>
      <c r="G223" s="61">
        <f>G224+G228</f>
        <v>38758.799999999996</v>
      </c>
      <c r="H223" s="61">
        <f>H224+H228</f>
        <v>10618.099999999999</v>
      </c>
    </row>
    <row r="224" spans="1:8" ht="18.75">
      <c r="A224" s="58" t="s">
        <v>265</v>
      </c>
      <c r="B224" s="60" t="s">
        <v>338</v>
      </c>
      <c r="C224" s="60"/>
      <c r="D224" s="60"/>
      <c r="E224" s="60"/>
      <c r="F224" s="60"/>
      <c r="G224" s="61">
        <f>G227+G225+G226</f>
        <v>24452.699999999997</v>
      </c>
      <c r="H224" s="61">
        <f>H227+H225+H226</f>
        <v>10618.099999999999</v>
      </c>
    </row>
    <row r="225" spans="1:8" ht="18.75">
      <c r="A225" s="58" t="s">
        <v>238</v>
      </c>
      <c r="B225" s="60" t="s">
        <v>338</v>
      </c>
      <c r="C225" s="60" t="s">
        <v>117</v>
      </c>
      <c r="D225" s="60" t="s">
        <v>40</v>
      </c>
      <c r="E225" s="60" t="s">
        <v>27</v>
      </c>
      <c r="F225" s="60" t="s">
        <v>239</v>
      </c>
      <c r="G225" s="61">
        <v>22988.1</v>
      </c>
      <c r="H225" s="61">
        <v>10340.3</v>
      </c>
    </row>
    <row r="226" spans="1:8" ht="37.5">
      <c r="A226" s="58" t="s">
        <v>95</v>
      </c>
      <c r="B226" s="60" t="s">
        <v>338</v>
      </c>
      <c r="C226" s="60" t="s">
        <v>117</v>
      </c>
      <c r="D226" s="60" t="s">
        <v>40</v>
      </c>
      <c r="E226" s="60" t="s">
        <v>27</v>
      </c>
      <c r="F226" s="60" t="s">
        <v>96</v>
      </c>
      <c r="G226" s="61">
        <v>1445.6</v>
      </c>
      <c r="H226" s="61">
        <v>273.8</v>
      </c>
    </row>
    <row r="227" spans="1:8" ht="18.75">
      <c r="A227" s="58" t="s">
        <v>240</v>
      </c>
      <c r="B227" s="60" t="s">
        <v>338</v>
      </c>
      <c r="C227" s="60" t="s">
        <v>117</v>
      </c>
      <c r="D227" s="60" t="s">
        <v>40</v>
      </c>
      <c r="E227" s="60" t="s">
        <v>27</v>
      </c>
      <c r="F227" s="60" t="s">
        <v>241</v>
      </c>
      <c r="G227" s="61">
        <v>19</v>
      </c>
      <c r="H227" s="61">
        <v>4</v>
      </c>
    </row>
    <row r="228" spans="1:8" ht="56.25">
      <c r="A228" s="58" t="s">
        <v>202</v>
      </c>
      <c r="B228" s="60" t="s">
        <v>339</v>
      </c>
      <c r="C228" s="60"/>
      <c r="D228" s="60"/>
      <c r="E228" s="60"/>
      <c r="F228" s="60"/>
      <c r="G228" s="61">
        <f>G229</f>
        <v>14306.1</v>
      </c>
      <c r="H228" s="61">
        <f>H229</f>
        <v>0</v>
      </c>
    </row>
    <row r="229" spans="1:8" ht="18.75">
      <c r="A229" s="58" t="s">
        <v>238</v>
      </c>
      <c r="B229" s="60" t="s">
        <v>339</v>
      </c>
      <c r="C229" s="60" t="s">
        <v>117</v>
      </c>
      <c r="D229" s="60" t="s">
        <v>40</v>
      </c>
      <c r="E229" s="60" t="s">
        <v>27</v>
      </c>
      <c r="F229" s="60" t="s">
        <v>239</v>
      </c>
      <c r="G229" s="61">
        <v>14306.1</v>
      </c>
      <c r="H229" s="61">
        <v>0</v>
      </c>
    </row>
    <row r="230" spans="1:8" ht="56.25">
      <c r="A230" s="62" t="s">
        <v>340</v>
      </c>
      <c r="B230" s="60" t="s">
        <v>341</v>
      </c>
      <c r="C230" s="60"/>
      <c r="D230" s="60"/>
      <c r="E230" s="60"/>
      <c r="F230" s="60"/>
      <c r="G230" s="61">
        <f>G231</f>
        <v>2833.7</v>
      </c>
      <c r="H230" s="61">
        <f>H231</f>
        <v>515</v>
      </c>
    </row>
    <row r="231" spans="1:8" ht="37.5">
      <c r="A231" s="58" t="s">
        <v>261</v>
      </c>
      <c r="B231" s="60" t="s">
        <v>342</v>
      </c>
      <c r="C231" s="60"/>
      <c r="D231" s="60"/>
      <c r="E231" s="60"/>
      <c r="F231" s="60"/>
      <c r="G231" s="61">
        <f>G232+G233+G235+G234</f>
        <v>2833.7</v>
      </c>
      <c r="H231" s="61">
        <f>H232+H233+H235+H234</f>
        <v>515</v>
      </c>
    </row>
    <row r="232" spans="1:8" ht="37.5">
      <c r="A232" s="58" t="s">
        <v>130</v>
      </c>
      <c r="B232" s="60" t="s">
        <v>342</v>
      </c>
      <c r="C232" s="60" t="s">
        <v>145</v>
      </c>
      <c r="D232" s="60" t="s">
        <v>40</v>
      </c>
      <c r="E232" s="60" t="s">
        <v>27</v>
      </c>
      <c r="F232" s="60" t="s">
        <v>131</v>
      </c>
      <c r="G232" s="61">
        <v>2582.6</v>
      </c>
      <c r="H232" s="61">
        <v>437.5</v>
      </c>
    </row>
    <row r="233" spans="1:8" ht="37.5">
      <c r="A233" s="58" t="s">
        <v>95</v>
      </c>
      <c r="B233" s="60" t="s">
        <v>342</v>
      </c>
      <c r="C233" s="60" t="s">
        <v>145</v>
      </c>
      <c r="D233" s="60" t="s">
        <v>40</v>
      </c>
      <c r="E233" s="60" t="s">
        <v>27</v>
      </c>
      <c r="F233" s="60" t="s">
        <v>96</v>
      </c>
      <c r="G233" s="61">
        <v>241.6</v>
      </c>
      <c r="H233" s="61">
        <v>74.4</v>
      </c>
    </row>
    <row r="234" spans="1:8" ht="18.75">
      <c r="A234" s="58" t="s">
        <v>343</v>
      </c>
      <c r="B234" s="60" t="s">
        <v>342</v>
      </c>
      <c r="C234" s="60" t="s">
        <v>145</v>
      </c>
      <c r="D234" s="60" t="s">
        <v>40</v>
      </c>
      <c r="E234" s="60" t="s">
        <v>27</v>
      </c>
      <c r="F234" s="60" t="s">
        <v>344</v>
      </c>
      <c r="G234" s="61">
        <v>1.5</v>
      </c>
      <c r="H234" s="61">
        <v>1.5</v>
      </c>
    </row>
    <row r="235" spans="1:8" ht="18.75">
      <c r="A235" s="58" t="s">
        <v>240</v>
      </c>
      <c r="B235" s="60" t="s">
        <v>342</v>
      </c>
      <c r="C235" s="60" t="s">
        <v>145</v>
      </c>
      <c r="D235" s="60" t="s">
        <v>40</v>
      </c>
      <c r="E235" s="60" t="s">
        <v>27</v>
      </c>
      <c r="F235" s="60" t="s">
        <v>241</v>
      </c>
      <c r="G235" s="61">
        <v>8</v>
      </c>
      <c r="H235" s="61">
        <v>1.6</v>
      </c>
    </row>
    <row r="236" spans="1:8" ht="56.25">
      <c r="A236" s="76" t="s">
        <v>345</v>
      </c>
      <c r="B236" s="54" t="s">
        <v>346</v>
      </c>
      <c r="C236" s="54"/>
      <c r="D236" s="56"/>
      <c r="E236" s="56"/>
      <c r="F236" s="56"/>
      <c r="G236" s="57">
        <f>G237+G252+G256</f>
        <v>1731.3</v>
      </c>
      <c r="H236" s="57">
        <f>H237+H252+H256</f>
        <v>184.5</v>
      </c>
    </row>
    <row r="237" spans="1:8" ht="37.5">
      <c r="A237" s="64" t="s">
        <v>347</v>
      </c>
      <c r="B237" s="59" t="s">
        <v>348</v>
      </c>
      <c r="C237" s="59"/>
      <c r="D237" s="60"/>
      <c r="E237" s="60"/>
      <c r="F237" s="60"/>
      <c r="G237" s="61">
        <f>G242+G246+G249+G238</f>
        <v>1701.3</v>
      </c>
      <c r="H237" s="61">
        <f>H242+H246+H249+H238</f>
        <v>184.5</v>
      </c>
    </row>
    <row r="238" spans="1:8" ht="56.25">
      <c r="A238" s="58" t="s">
        <v>349</v>
      </c>
      <c r="B238" s="59" t="s">
        <v>350</v>
      </c>
      <c r="C238" s="59"/>
      <c r="D238" s="60"/>
      <c r="E238" s="60"/>
      <c r="F238" s="60"/>
      <c r="G238" s="61">
        <f>G239</f>
        <v>882.3</v>
      </c>
      <c r="H238" s="61">
        <f>H239</f>
        <v>168.8</v>
      </c>
    </row>
    <row r="239" spans="1:8" ht="93.75">
      <c r="A239" s="77" t="s">
        <v>351</v>
      </c>
      <c r="B239" s="59" t="s">
        <v>352</v>
      </c>
      <c r="C239" s="59"/>
      <c r="D239" s="60"/>
      <c r="E239" s="60"/>
      <c r="F239" s="60"/>
      <c r="G239" s="61">
        <f>G240+G241</f>
        <v>882.3</v>
      </c>
      <c r="H239" s="61">
        <f>H240+H241</f>
        <v>168.8</v>
      </c>
    </row>
    <row r="240" spans="1:8" ht="37.5">
      <c r="A240" s="58" t="s">
        <v>130</v>
      </c>
      <c r="B240" s="59" t="s">
        <v>352</v>
      </c>
      <c r="C240" s="59">
        <v>546</v>
      </c>
      <c r="D240" s="60" t="s">
        <v>12</v>
      </c>
      <c r="E240" s="60" t="s">
        <v>19</v>
      </c>
      <c r="F240" s="60" t="s">
        <v>131</v>
      </c>
      <c r="G240" s="61">
        <v>700</v>
      </c>
      <c r="H240" s="61">
        <v>158.8</v>
      </c>
    </row>
    <row r="241" spans="1:8" ht="37.5">
      <c r="A241" s="58" t="s">
        <v>95</v>
      </c>
      <c r="B241" s="59" t="s">
        <v>352</v>
      </c>
      <c r="C241" s="59">
        <v>546</v>
      </c>
      <c r="D241" s="60" t="s">
        <v>12</v>
      </c>
      <c r="E241" s="60" t="s">
        <v>19</v>
      </c>
      <c r="F241" s="60" t="s">
        <v>96</v>
      </c>
      <c r="G241" s="61">
        <v>182.3</v>
      </c>
      <c r="H241" s="61">
        <v>10</v>
      </c>
    </row>
    <row r="242" spans="1:8" ht="37.5">
      <c r="A242" s="58" t="s">
        <v>353</v>
      </c>
      <c r="B242" s="59" t="s">
        <v>354</v>
      </c>
      <c r="C242" s="59"/>
      <c r="D242" s="60"/>
      <c r="E242" s="60"/>
      <c r="F242" s="60"/>
      <c r="G242" s="61">
        <f>G243</f>
        <v>35.3</v>
      </c>
      <c r="H242" s="61">
        <f>H243</f>
        <v>5.7</v>
      </c>
    </row>
    <row r="243" spans="1:8" ht="37.5">
      <c r="A243" s="58" t="s">
        <v>355</v>
      </c>
      <c r="B243" s="59" t="s">
        <v>356</v>
      </c>
      <c r="C243" s="59"/>
      <c r="D243" s="60"/>
      <c r="E243" s="60"/>
      <c r="F243" s="60"/>
      <c r="G243" s="61">
        <f>G245+G244</f>
        <v>35.3</v>
      </c>
      <c r="H243" s="61">
        <f>H245+H244</f>
        <v>5.7</v>
      </c>
    </row>
    <row r="244" spans="1:8" ht="37.5">
      <c r="A244" s="58" t="s">
        <v>95</v>
      </c>
      <c r="B244" s="59" t="s">
        <v>356</v>
      </c>
      <c r="C244" s="59">
        <v>546</v>
      </c>
      <c r="D244" s="60" t="s">
        <v>17</v>
      </c>
      <c r="E244" s="60" t="s">
        <v>357</v>
      </c>
      <c r="F244" s="60" t="s">
        <v>96</v>
      </c>
      <c r="G244" s="61">
        <v>30.3</v>
      </c>
      <c r="H244" s="61">
        <v>5.7</v>
      </c>
    </row>
    <row r="245" spans="1:8" ht="18.75">
      <c r="A245" s="58" t="s">
        <v>358</v>
      </c>
      <c r="B245" s="59" t="s">
        <v>356</v>
      </c>
      <c r="C245" s="59">
        <v>546</v>
      </c>
      <c r="D245" s="60" t="s">
        <v>17</v>
      </c>
      <c r="E245" s="60" t="s">
        <v>357</v>
      </c>
      <c r="F245" s="60" t="s">
        <v>359</v>
      </c>
      <c r="G245" s="61">
        <v>5</v>
      </c>
      <c r="H245" s="61">
        <v>0</v>
      </c>
    </row>
    <row r="246" spans="1:8" ht="56.25">
      <c r="A246" s="58" t="s">
        <v>360</v>
      </c>
      <c r="B246" s="59" t="s">
        <v>361</v>
      </c>
      <c r="C246" s="59"/>
      <c r="D246" s="60"/>
      <c r="E246" s="60"/>
      <c r="F246" s="60"/>
      <c r="G246" s="61">
        <f>G247</f>
        <v>773.7</v>
      </c>
      <c r="H246" s="61">
        <f>H247</f>
        <v>10</v>
      </c>
    </row>
    <row r="247" spans="1:8" ht="37.5">
      <c r="A247" s="58" t="s">
        <v>362</v>
      </c>
      <c r="B247" s="59" t="s">
        <v>363</v>
      </c>
      <c r="C247" s="59"/>
      <c r="D247" s="60"/>
      <c r="E247" s="60"/>
      <c r="F247" s="65"/>
      <c r="G247" s="61">
        <f>G248</f>
        <v>773.7</v>
      </c>
      <c r="H247" s="61">
        <f>H248</f>
        <v>10</v>
      </c>
    </row>
    <row r="248" spans="1:8" ht="37.5">
      <c r="A248" s="58" t="s">
        <v>95</v>
      </c>
      <c r="B248" s="59" t="s">
        <v>363</v>
      </c>
      <c r="C248" s="59">
        <v>546</v>
      </c>
      <c r="D248" s="60" t="s">
        <v>17</v>
      </c>
      <c r="E248" s="60" t="s">
        <v>357</v>
      </c>
      <c r="F248" s="60" t="s">
        <v>96</v>
      </c>
      <c r="G248" s="61">
        <v>773.7</v>
      </c>
      <c r="H248" s="61">
        <v>10</v>
      </c>
    </row>
    <row r="249" spans="1:8" ht="37.5">
      <c r="A249" s="58" t="s">
        <v>364</v>
      </c>
      <c r="B249" s="59" t="s">
        <v>365</v>
      </c>
      <c r="C249" s="59"/>
      <c r="D249" s="60"/>
      <c r="E249" s="60"/>
      <c r="F249" s="60"/>
      <c r="G249" s="61">
        <f>G250</f>
        <v>10</v>
      </c>
      <c r="H249" s="61">
        <f>H250</f>
        <v>0</v>
      </c>
    </row>
    <row r="250" spans="1:8" ht="37.5">
      <c r="A250" s="58" t="s">
        <v>355</v>
      </c>
      <c r="B250" s="59" t="s">
        <v>366</v>
      </c>
      <c r="C250" s="59"/>
      <c r="D250" s="60"/>
      <c r="E250" s="60"/>
      <c r="F250" s="60"/>
      <c r="G250" s="61">
        <f>G251</f>
        <v>10</v>
      </c>
      <c r="H250" s="61">
        <f>H251</f>
        <v>0</v>
      </c>
    </row>
    <row r="251" spans="1:8" ht="18.75">
      <c r="A251" s="58" t="s">
        <v>358</v>
      </c>
      <c r="B251" s="59" t="s">
        <v>366</v>
      </c>
      <c r="C251" s="59">
        <v>546</v>
      </c>
      <c r="D251" s="60" t="s">
        <v>17</v>
      </c>
      <c r="E251" s="60" t="s">
        <v>357</v>
      </c>
      <c r="F251" s="60" t="s">
        <v>359</v>
      </c>
      <c r="G251" s="61">
        <v>10</v>
      </c>
      <c r="H251" s="61">
        <v>0</v>
      </c>
    </row>
    <row r="252" spans="1:8" ht="37.5">
      <c r="A252" s="64" t="s">
        <v>367</v>
      </c>
      <c r="B252" s="59" t="s">
        <v>368</v>
      </c>
      <c r="C252" s="59"/>
      <c r="D252" s="60"/>
      <c r="E252" s="60"/>
      <c r="F252" s="60"/>
      <c r="G252" s="61">
        <f aca="true" t="shared" si="1" ref="G252:H254">G253</f>
        <v>5</v>
      </c>
      <c r="H252" s="61">
        <f t="shared" si="1"/>
        <v>0</v>
      </c>
    </row>
    <row r="253" spans="1:8" ht="75">
      <c r="A253" s="64" t="s">
        <v>369</v>
      </c>
      <c r="B253" s="59" t="s">
        <v>370</v>
      </c>
      <c r="C253" s="59"/>
      <c r="D253" s="60"/>
      <c r="E253" s="60"/>
      <c r="F253" s="60"/>
      <c r="G253" s="61">
        <f t="shared" si="1"/>
        <v>5</v>
      </c>
      <c r="H253" s="61">
        <f t="shared" si="1"/>
        <v>0</v>
      </c>
    </row>
    <row r="254" spans="1:8" ht="18.75">
      <c r="A254" s="64" t="s">
        <v>371</v>
      </c>
      <c r="B254" s="59" t="s">
        <v>372</v>
      </c>
      <c r="C254" s="59"/>
      <c r="D254" s="60"/>
      <c r="E254" s="60"/>
      <c r="F254" s="60"/>
      <c r="G254" s="61">
        <f t="shared" si="1"/>
        <v>5</v>
      </c>
      <c r="H254" s="61">
        <f t="shared" si="1"/>
        <v>0</v>
      </c>
    </row>
    <row r="255" spans="1:8" ht="37.5">
      <c r="A255" s="58" t="s">
        <v>95</v>
      </c>
      <c r="B255" s="59" t="s">
        <v>372</v>
      </c>
      <c r="C255" s="59">
        <v>546</v>
      </c>
      <c r="D255" s="60" t="s">
        <v>12</v>
      </c>
      <c r="E255" s="60" t="s">
        <v>373</v>
      </c>
      <c r="F255" s="60" t="s">
        <v>96</v>
      </c>
      <c r="G255" s="61">
        <v>5</v>
      </c>
      <c r="H255" s="61">
        <v>0</v>
      </c>
    </row>
    <row r="256" spans="1:8" ht="56.25">
      <c r="A256" s="64" t="s">
        <v>374</v>
      </c>
      <c r="B256" s="60" t="s">
        <v>375</v>
      </c>
      <c r="C256" s="60"/>
      <c r="D256" s="60"/>
      <c r="E256" s="60"/>
      <c r="F256" s="60"/>
      <c r="G256" s="61">
        <f>G260+G257</f>
        <v>25</v>
      </c>
      <c r="H256" s="61">
        <f>H260+H257</f>
        <v>0</v>
      </c>
    </row>
    <row r="257" spans="1:8" ht="56.25">
      <c r="A257" s="64" t="s">
        <v>376</v>
      </c>
      <c r="B257" s="60" t="s">
        <v>377</v>
      </c>
      <c r="C257" s="60"/>
      <c r="D257" s="60"/>
      <c r="E257" s="60"/>
      <c r="F257" s="60"/>
      <c r="G257" s="61">
        <f>G258</f>
        <v>17</v>
      </c>
      <c r="H257" s="61">
        <f>H258</f>
        <v>0</v>
      </c>
    </row>
    <row r="258" spans="1:8" ht="37.5">
      <c r="A258" s="62" t="s">
        <v>378</v>
      </c>
      <c r="B258" s="60" t="s">
        <v>379</v>
      </c>
      <c r="C258" s="60"/>
      <c r="D258" s="60"/>
      <c r="E258" s="60"/>
      <c r="F258" s="60"/>
      <c r="G258" s="61">
        <f>G259</f>
        <v>17</v>
      </c>
      <c r="H258" s="61">
        <f>H259</f>
        <v>0</v>
      </c>
    </row>
    <row r="259" spans="1:8" ht="18.75">
      <c r="A259" s="58" t="s">
        <v>93</v>
      </c>
      <c r="B259" s="60" t="s">
        <v>379</v>
      </c>
      <c r="C259" s="60" t="s">
        <v>145</v>
      </c>
      <c r="D259" s="60" t="s">
        <v>40</v>
      </c>
      <c r="E259" s="60" t="s">
        <v>27</v>
      </c>
      <c r="F259" s="60" t="s">
        <v>94</v>
      </c>
      <c r="G259" s="61">
        <v>17</v>
      </c>
      <c r="H259" s="61">
        <v>0</v>
      </c>
    </row>
    <row r="260" spans="1:8" ht="56.25">
      <c r="A260" s="62" t="s">
        <v>380</v>
      </c>
      <c r="B260" s="60" t="s">
        <v>381</v>
      </c>
      <c r="C260" s="60"/>
      <c r="D260" s="60"/>
      <c r="E260" s="60"/>
      <c r="F260" s="60"/>
      <c r="G260" s="61">
        <f>G261</f>
        <v>8</v>
      </c>
      <c r="H260" s="61">
        <f>H261</f>
        <v>0</v>
      </c>
    </row>
    <row r="261" spans="1:8" ht="37.5">
      <c r="A261" s="62" t="s">
        <v>382</v>
      </c>
      <c r="B261" s="60" t="s">
        <v>383</v>
      </c>
      <c r="C261" s="60"/>
      <c r="D261" s="60"/>
      <c r="E261" s="60"/>
      <c r="F261" s="60"/>
      <c r="G261" s="61">
        <f>G262</f>
        <v>8</v>
      </c>
      <c r="H261" s="61">
        <f>H262</f>
        <v>0</v>
      </c>
    </row>
    <row r="262" spans="1:8" ht="37.5">
      <c r="A262" s="58" t="s">
        <v>95</v>
      </c>
      <c r="B262" s="60" t="s">
        <v>383</v>
      </c>
      <c r="C262" s="60" t="s">
        <v>166</v>
      </c>
      <c r="D262" s="60" t="s">
        <v>30</v>
      </c>
      <c r="E262" s="60" t="s">
        <v>19</v>
      </c>
      <c r="F262" s="60" t="s">
        <v>96</v>
      </c>
      <c r="G262" s="61">
        <v>8</v>
      </c>
      <c r="H262" s="61">
        <v>0</v>
      </c>
    </row>
    <row r="263" spans="1:8" ht="37.5">
      <c r="A263" s="55" t="s">
        <v>384</v>
      </c>
      <c r="B263" s="54" t="s">
        <v>385</v>
      </c>
      <c r="C263" s="54"/>
      <c r="D263" s="56"/>
      <c r="E263" s="56"/>
      <c r="F263" s="54"/>
      <c r="G263" s="57">
        <f>G264+G272</f>
        <v>617</v>
      </c>
      <c r="H263" s="57">
        <f>H264+H272</f>
        <v>0</v>
      </c>
    </row>
    <row r="264" spans="1:8" ht="56.25">
      <c r="A264" s="58" t="s">
        <v>386</v>
      </c>
      <c r="B264" s="59" t="s">
        <v>387</v>
      </c>
      <c r="C264" s="59"/>
      <c r="D264" s="60"/>
      <c r="E264" s="60"/>
      <c r="F264" s="59"/>
      <c r="G264" s="61">
        <f>G265+G269</f>
        <v>100</v>
      </c>
      <c r="H264" s="61">
        <f>H265+H269</f>
        <v>0</v>
      </c>
    </row>
    <row r="265" spans="1:8" ht="37.5">
      <c r="A265" s="58" t="s">
        <v>388</v>
      </c>
      <c r="B265" s="59" t="s">
        <v>389</v>
      </c>
      <c r="C265" s="59"/>
      <c r="D265" s="60"/>
      <c r="E265" s="60"/>
      <c r="F265" s="59"/>
      <c r="G265" s="61">
        <f>G266</f>
        <v>20</v>
      </c>
      <c r="H265" s="61">
        <f>H266</f>
        <v>0</v>
      </c>
    </row>
    <row r="266" spans="1:8" ht="56.25">
      <c r="A266" s="58" t="s">
        <v>390</v>
      </c>
      <c r="B266" s="59" t="s">
        <v>391</v>
      </c>
      <c r="C266" s="59"/>
      <c r="D266" s="60"/>
      <c r="E266" s="60"/>
      <c r="F266" s="59"/>
      <c r="G266" s="61">
        <f>G267+G268</f>
        <v>20</v>
      </c>
      <c r="H266" s="61">
        <f>H267+H268</f>
        <v>0</v>
      </c>
    </row>
    <row r="267" spans="1:8" ht="37.5">
      <c r="A267" s="58" t="s">
        <v>95</v>
      </c>
      <c r="B267" s="59" t="s">
        <v>391</v>
      </c>
      <c r="C267" s="59">
        <v>546</v>
      </c>
      <c r="D267" s="60" t="s">
        <v>12</v>
      </c>
      <c r="E267" s="60" t="s">
        <v>373</v>
      </c>
      <c r="F267" s="59">
        <v>240</v>
      </c>
      <c r="G267" s="61">
        <v>0</v>
      </c>
      <c r="H267" s="61">
        <v>0</v>
      </c>
    </row>
    <row r="268" spans="1:8" ht="37.5">
      <c r="A268" s="58" t="s">
        <v>95</v>
      </c>
      <c r="B268" s="59" t="s">
        <v>391</v>
      </c>
      <c r="C268" s="59">
        <v>115</v>
      </c>
      <c r="D268" s="60" t="s">
        <v>40</v>
      </c>
      <c r="E268" s="60" t="s">
        <v>40</v>
      </c>
      <c r="F268" s="59">
        <v>240</v>
      </c>
      <c r="G268" s="61">
        <v>20</v>
      </c>
      <c r="H268" s="61">
        <v>0</v>
      </c>
    </row>
    <row r="269" spans="1:8" ht="37.5">
      <c r="A269" s="58" t="s">
        <v>392</v>
      </c>
      <c r="B269" s="59" t="s">
        <v>393</v>
      </c>
      <c r="C269" s="59"/>
      <c r="D269" s="60"/>
      <c r="E269" s="60"/>
      <c r="F269" s="59"/>
      <c r="G269" s="61">
        <f>G270</f>
        <v>80</v>
      </c>
      <c r="H269" s="61">
        <f>H270</f>
        <v>0</v>
      </c>
    </row>
    <row r="270" spans="1:8" ht="37.5">
      <c r="A270" s="58" t="s">
        <v>394</v>
      </c>
      <c r="B270" s="59" t="s">
        <v>395</v>
      </c>
      <c r="C270" s="59"/>
      <c r="D270" s="60"/>
      <c r="E270" s="60"/>
      <c r="F270" s="59"/>
      <c r="G270" s="61">
        <f>G271</f>
        <v>80</v>
      </c>
      <c r="H270" s="61">
        <f>H271</f>
        <v>0</v>
      </c>
    </row>
    <row r="271" spans="1:8" ht="37.5">
      <c r="A271" s="58" t="s">
        <v>95</v>
      </c>
      <c r="B271" s="59" t="s">
        <v>395</v>
      </c>
      <c r="C271" s="59">
        <v>546</v>
      </c>
      <c r="D271" s="60" t="s">
        <v>12</v>
      </c>
      <c r="E271" s="60" t="s">
        <v>373</v>
      </c>
      <c r="F271" s="59">
        <v>240</v>
      </c>
      <c r="G271" s="61">
        <v>80</v>
      </c>
      <c r="H271" s="61">
        <v>0</v>
      </c>
    </row>
    <row r="272" spans="1:8" ht="37.5">
      <c r="A272" s="64" t="s">
        <v>396</v>
      </c>
      <c r="B272" s="72" t="s">
        <v>397</v>
      </c>
      <c r="C272" s="59"/>
      <c r="D272" s="60"/>
      <c r="E272" s="60"/>
      <c r="F272" s="59"/>
      <c r="G272" s="61">
        <f aca="true" t="shared" si="2" ref="G272:H274">G273</f>
        <v>517</v>
      </c>
      <c r="H272" s="61">
        <f t="shared" si="2"/>
        <v>0</v>
      </c>
    </row>
    <row r="273" spans="1:8" ht="56.25">
      <c r="A273" s="64" t="s">
        <v>398</v>
      </c>
      <c r="B273" s="72" t="s">
        <v>399</v>
      </c>
      <c r="C273" s="59"/>
      <c r="D273" s="60"/>
      <c r="E273" s="60"/>
      <c r="F273" s="59"/>
      <c r="G273" s="61">
        <f t="shared" si="2"/>
        <v>517</v>
      </c>
      <c r="H273" s="61">
        <f t="shared" si="2"/>
        <v>0</v>
      </c>
    </row>
    <row r="274" spans="1:8" ht="37.5">
      <c r="A274" s="64" t="s">
        <v>400</v>
      </c>
      <c r="B274" s="72" t="s">
        <v>401</v>
      </c>
      <c r="C274" s="59"/>
      <c r="D274" s="60"/>
      <c r="E274" s="60"/>
      <c r="F274" s="59"/>
      <c r="G274" s="61">
        <f t="shared" si="2"/>
        <v>517</v>
      </c>
      <c r="H274" s="61">
        <f t="shared" si="2"/>
        <v>0</v>
      </c>
    </row>
    <row r="275" spans="1:8" ht="37.5">
      <c r="A275" s="64" t="s">
        <v>331</v>
      </c>
      <c r="B275" s="72" t="s">
        <v>401</v>
      </c>
      <c r="C275" s="59">
        <v>546</v>
      </c>
      <c r="D275" s="60" t="s">
        <v>19</v>
      </c>
      <c r="E275" s="60" t="s">
        <v>402</v>
      </c>
      <c r="F275" s="59">
        <v>630</v>
      </c>
      <c r="G275" s="61">
        <v>517</v>
      </c>
      <c r="H275" s="61">
        <v>0</v>
      </c>
    </row>
    <row r="276" spans="1:8" ht="56.25">
      <c r="A276" s="55" t="s">
        <v>403</v>
      </c>
      <c r="B276" s="54" t="s">
        <v>404</v>
      </c>
      <c r="C276" s="54"/>
      <c r="D276" s="56"/>
      <c r="E276" s="56"/>
      <c r="F276" s="56"/>
      <c r="G276" s="57">
        <f>G277+G280+G283+G286</f>
        <v>4815.299999999999</v>
      </c>
      <c r="H276" s="57">
        <f>H277+H280+H283+H286</f>
        <v>0</v>
      </c>
    </row>
    <row r="277" spans="1:8" ht="56.25">
      <c r="A277" s="58" t="s">
        <v>405</v>
      </c>
      <c r="B277" s="59" t="s">
        <v>406</v>
      </c>
      <c r="C277" s="59"/>
      <c r="D277" s="60"/>
      <c r="E277" s="65"/>
      <c r="F277" s="60"/>
      <c r="G277" s="61">
        <f>G278</f>
        <v>1444.6</v>
      </c>
      <c r="H277" s="61">
        <f>H278</f>
        <v>0</v>
      </c>
    </row>
    <row r="278" spans="1:8" ht="56.25">
      <c r="A278" s="58" t="s">
        <v>407</v>
      </c>
      <c r="B278" s="59" t="s">
        <v>408</v>
      </c>
      <c r="C278" s="59"/>
      <c r="D278" s="60"/>
      <c r="E278" s="65"/>
      <c r="F278" s="60"/>
      <c r="G278" s="61">
        <f>G279</f>
        <v>1444.6</v>
      </c>
      <c r="H278" s="61">
        <f>H279</f>
        <v>0</v>
      </c>
    </row>
    <row r="279" spans="1:8" ht="37.5">
      <c r="A279" s="58" t="s">
        <v>167</v>
      </c>
      <c r="B279" s="59" t="s">
        <v>408</v>
      </c>
      <c r="C279" s="59">
        <v>546</v>
      </c>
      <c r="D279" s="60" t="s">
        <v>173</v>
      </c>
      <c r="E279" s="65" t="s">
        <v>17</v>
      </c>
      <c r="F279" s="60" t="s">
        <v>168</v>
      </c>
      <c r="G279" s="61">
        <v>1444.6</v>
      </c>
      <c r="H279" s="61">
        <v>0</v>
      </c>
    </row>
    <row r="280" spans="1:8" ht="56.25">
      <c r="A280" s="58" t="s">
        <v>409</v>
      </c>
      <c r="B280" s="59" t="s">
        <v>410</v>
      </c>
      <c r="C280" s="59"/>
      <c r="D280" s="60"/>
      <c r="E280" s="60"/>
      <c r="F280" s="60"/>
      <c r="G280" s="61">
        <f>G281</f>
        <v>3370.7</v>
      </c>
      <c r="H280" s="61">
        <f>H281</f>
        <v>0</v>
      </c>
    </row>
    <row r="281" spans="1:8" ht="56.25">
      <c r="A281" s="58" t="s">
        <v>411</v>
      </c>
      <c r="B281" s="59" t="s">
        <v>412</v>
      </c>
      <c r="C281" s="59"/>
      <c r="D281" s="60"/>
      <c r="E281" s="60"/>
      <c r="F281" s="60"/>
      <c r="G281" s="61">
        <f>G282</f>
        <v>3370.7</v>
      </c>
      <c r="H281" s="61">
        <f>H282</f>
        <v>0</v>
      </c>
    </row>
    <row r="282" spans="1:8" ht="37.5">
      <c r="A282" s="58" t="s">
        <v>167</v>
      </c>
      <c r="B282" s="59" t="s">
        <v>412</v>
      </c>
      <c r="C282" s="59">
        <v>546</v>
      </c>
      <c r="D282" s="60" t="s">
        <v>173</v>
      </c>
      <c r="E282" s="60" t="s">
        <v>17</v>
      </c>
      <c r="F282" s="60" t="s">
        <v>168</v>
      </c>
      <c r="G282" s="61">
        <v>3370.7</v>
      </c>
      <c r="H282" s="61">
        <v>0</v>
      </c>
    </row>
    <row r="283" spans="1:8" ht="37.5">
      <c r="A283" s="58" t="s">
        <v>413</v>
      </c>
      <c r="B283" s="59" t="s">
        <v>414</v>
      </c>
      <c r="C283" s="59"/>
      <c r="D283" s="60"/>
      <c r="E283" s="60"/>
      <c r="F283" s="60"/>
      <c r="G283" s="61">
        <f>G284</f>
        <v>0</v>
      </c>
      <c r="H283" s="61">
        <f>H284</f>
        <v>0</v>
      </c>
    </row>
    <row r="284" spans="1:8" ht="37.5">
      <c r="A284" s="58" t="s">
        <v>415</v>
      </c>
      <c r="B284" s="59" t="s">
        <v>416</v>
      </c>
      <c r="C284" s="59"/>
      <c r="D284" s="60"/>
      <c r="E284" s="60"/>
      <c r="F284" s="60"/>
      <c r="G284" s="61">
        <f>G285</f>
        <v>0</v>
      </c>
      <c r="H284" s="61">
        <f>H285</f>
        <v>0</v>
      </c>
    </row>
    <row r="285" spans="1:8" ht="18.75">
      <c r="A285" s="58" t="s">
        <v>93</v>
      </c>
      <c r="B285" s="59" t="s">
        <v>416</v>
      </c>
      <c r="C285" s="59">
        <v>115</v>
      </c>
      <c r="D285" s="60" t="s">
        <v>40</v>
      </c>
      <c r="E285" s="60" t="s">
        <v>15</v>
      </c>
      <c r="F285" s="60" t="s">
        <v>94</v>
      </c>
      <c r="G285" s="61">
        <v>0</v>
      </c>
      <c r="H285" s="61"/>
    </row>
    <row r="286" spans="1:8" ht="37.5">
      <c r="A286" s="64" t="s">
        <v>417</v>
      </c>
      <c r="B286" s="59" t="s">
        <v>418</v>
      </c>
      <c r="C286" s="59"/>
      <c r="D286" s="60"/>
      <c r="E286" s="60"/>
      <c r="F286" s="60"/>
      <c r="G286" s="61">
        <f>G287</f>
        <v>0</v>
      </c>
      <c r="H286" s="61">
        <f>H287</f>
        <v>0</v>
      </c>
    </row>
    <row r="287" spans="1:8" ht="37.5">
      <c r="A287" s="58" t="s">
        <v>415</v>
      </c>
      <c r="B287" s="59" t="s">
        <v>419</v>
      </c>
      <c r="C287" s="59"/>
      <c r="D287" s="60"/>
      <c r="E287" s="60"/>
      <c r="F287" s="60"/>
      <c r="G287" s="61">
        <f>G288</f>
        <v>0</v>
      </c>
      <c r="H287" s="61">
        <f>H288</f>
        <v>0</v>
      </c>
    </row>
    <row r="288" spans="1:8" ht="18.75">
      <c r="A288" s="58" t="s">
        <v>420</v>
      </c>
      <c r="B288" s="59" t="s">
        <v>419</v>
      </c>
      <c r="C288" s="59">
        <v>546</v>
      </c>
      <c r="D288" s="60" t="s">
        <v>27</v>
      </c>
      <c r="E288" s="60" t="s">
        <v>27</v>
      </c>
      <c r="F288" s="60" t="s">
        <v>109</v>
      </c>
      <c r="G288" s="61">
        <v>0</v>
      </c>
      <c r="H288" s="61">
        <v>0</v>
      </c>
    </row>
    <row r="289" spans="1:8" ht="63" customHeight="1">
      <c r="A289" s="55" t="s">
        <v>421</v>
      </c>
      <c r="B289" s="56" t="s">
        <v>422</v>
      </c>
      <c r="C289" s="56"/>
      <c r="D289" s="56"/>
      <c r="E289" s="56"/>
      <c r="F289" s="56"/>
      <c r="G289" s="57">
        <f>G290+G294</f>
        <v>23216.1</v>
      </c>
      <c r="H289" s="57">
        <f>H290+H294</f>
        <v>2963.1000000000004</v>
      </c>
    </row>
    <row r="290" spans="1:8" ht="37.5">
      <c r="A290" s="58" t="s">
        <v>423</v>
      </c>
      <c r="B290" s="60" t="s">
        <v>424</v>
      </c>
      <c r="C290" s="60"/>
      <c r="D290" s="60"/>
      <c r="E290" s="60"/>
      <c r="F290" s="60"/>
      <c r="G290" s="61">
        <f>G291</f>
        <v>7454.8</v>
      </c>
      <c r="H290" s="61">
        <f>H291</f>
        <v>2898.6000000000004</v>
      </c>
    </row>
    <row r="291" spans="1:8" ht="18.75">
      <c r="A291" s="64" t="s">
        <v>425</v>
      </c>
      <c r="B291" s="60" t="s">
        <v>426</v>
      </c>
      <c r="C291" s="60"/>
      <c r="D291" s="60"/>
      <c r="E291" s="60"/>
      <c r="F291" s="60"/>
      <c r="G291" s="61">
        <f>G292+G293</f>
        <v>7454.8</v>
      </c>
      <c r="H291" s="61">
        <f>H292+H293</f>
        <v>2898.6000000000004</v>
      </c>
    </row>
    <row r="292" spans="1:8" ht="37.5">
      <c r="A292" s="58" t="s">
        <v>95</v>
      </c>
      <c r="B292" s="60" t="s">
        <v>426</v>
      </c>
      <c r="C292" s="60" t="s">
        <v>117</v>
      </c>
      <c r="D292" s="60" t="s">
        <v>19</v>
      </c>
      <c r="E292" s="60" t="s">
        <v>27</v>
      </c>
      <c r="F292" s="60" t="s">
        <v>96</v>
      </c>
      <c r="G292" s="61">
        <v>2054.8</v>
      </c>
      <c r="H292" s="61">
        <v>579.3</v>
      </c>
    </row>
    <row r="293" spans="1:8" ht="18.75">
      <c r="A293" s="64" t="s">
        <v>427</v>
      </c>
      <c r="B293" s="60" t="s">
        <v>426</v>
      </c>
      <c r="C293" s="60" t="s">
        <v>117</v>
      </c>
      <c r="D293" s="60" t="s">
        <v>19</v>
      </c>
      <c r="E293" s="60" t="s">
        <v>27</v>
      </c>
      <c r="F293" s="60" t="s">
        <v>428</v>
      </c>
      <c r="G293" s="61">
        <v>5400</v>
      </c>
      <c r="H293" s="61">
        <v>2319.3</v>
      </c>
    </row>
    <row r="294" spans="1:8" ht="37.5">
      <c r="A294" s="78" t="s">
        <v>429</v>
      </c>
      <c r="B294" s="60" t="s">
        <v>430</v>
      </c>
      <c r="C294" s="60"/>
      <c r="D294" s="61"/>
      <c r="E294" s="60"/>
      <c r="F294" s="60"/>
      <c r="G294" s="61">
        <f>G295+G299+G297</f>
        <v>15761.3</v>
      </c>
      <c r="H294" s="61">
        <f>H295+H299+H297</f>
        <v>64.5</v>
      </c>
    </row>
    <row r="295" spans="1:8" ht="18.75">
      <c r="A295" s="58" t="s">
        <v>431</v>
      </c>
      <c r="B295" s="60" t="s">
        <v>432</v>
      </c>
      <c r="C295" s="60"/>
      <c r="D295" s="60"/>
      <c r="E295" s="60"/>
      <c r="F295" s="60"/>
      <c r="G295" s="61">
        <f>G296</f>
        <v>5347.4</v>
      </c>
      <c r="H295" s="61">
        <f>H296</f>
        <v>64.5</v>
      </c>
    </row>
    <row r="296" spans="1:8" ht="37.5">
      <c r="A296" s="58" t="s">
        <v>95</v>
      </c>
      <c r="B296" s="60" t="s">
        <v>432</v>
      </c>
      <c r="C296" s="60" t="s">
        <v>117</v>
      </c>
      <c r="D296" s="60" t="s">
        <v>19</v>
      </c>
      <c r="E296" s="60" t="s">
        <v>27</v>
      </c>
      <c r="F296" s="60" t="s">
        <v>96</v>
      </c>
      <c r="G296" s="61">
        <v>5347.4</v>
      </c>
      <c r="H296" s="61">
        <v>64.5</v>
      </c>
    </row>
    <row r="297" spans="1:8" ht="37.5">
      <c r="A297" s="62" t="s">
        <v>433</v>
      </c>
      <c r="B297" s="60" t="s">
        <v>434</v>
      </c>
      <c r="C297" s="60"/>
      <c r="D297" s="60"/>
      <c r="E297" s="60"/>
      <c r="F297" s="60"/>
      <c r="G297" s="61">
        <f>G298</f>
        <v>8978.6</v>
      </c>
      <c r="H297" s="61">
        <f>H298</f>
        <v>0</v>
      </c>
    </row>
    <row r="298" spans="1:8" ht="18.75">
      <c r="A298" s="64" t="s">
        <v>427</v>
      </c>
      <c r="B298" s="60" t="s">
        <v>434</v>
      </c>
      <c r="C298" s="60" t="s">
        <v>117</v>
      </c>
      <c r="D298" s="60" t="s">
        <v>19</v>
      </c>
      <c r="E298" s="60" t="s">
        <v>27</v>
      </c>
      <c r="F298" s="60" t="s">
        <v>428</v>
      </c>
      <c r="G298" s="61">
        <v>8978.6</v>
      </c>
      <c r="H298" s="61">
        <v>0</v>
      </c>
    </row>
    <row r="299" spans="1:8" ht="75">
      <c r="A299" s="58" t="s">
        <v>435</v>
      </c>
      <c r="B299" s="60" t="s">
        <v>436</v>
      </c>
      <c r="C299" s="60"/>
      <c r="D299" s="60"/>
      <c r="E299" s="60"/>
      <c r="F299" s="60"/>
      <c r="G299" s="61">
        <f>G300</f>
        <v>1435.3</v>
      </c>
      <c r="H299" s="61">
        <f>H300</f>
        <v>0</v>
      </c>
    </row>
    <row r="300" spans="1:8" ht="18.75">
      <c r="A300" s="64" t="s">
        <v>427</v>
      </c>
      <c r="B300" s="60" t="s">
        <v>436</v>
      </c>
      <c r="C300" s="60" t="s">
        <v>117</v>
      </c>
      <c r="D300" s="60" t="s">
        <v>19</v>
      </c>
      <c r="E300" s="60" t="s">
        <v>27</v>
      </c>
      <c r="F300" s="60" t="s">
        <v>428</v>
      </c>
      <c r="G300" s="61">
        <v>1435.3</v>
      </c>
      <c r="H300" s="61">
        <v>0</v>
      </c>
    </row>
    <row r="301" spans="1:8" ht="43.5" customHeight="1">
      <c r="A301" s="55" t="s">
        <v>437</v>
      </c>
      <c r="B301" s="56" t="s">
        <v>438</v>
      </c>
      <c r="C301" s="56"/>
      <c r="D301" s="56"/>
      <c r="E301" s="56"/>
      <c r="F301" s="56"/>
      <c r="G301" s="57">
        <f>G302+G307+G310+G314</f>
        <v>290</v>
      </c>
      <c r="H301" s="57">
        <f>H302+H307+H310+H314</f>
        <v>6</v>
      </c>
    </row>
    <row r="302" spans="1:8" ht="37.5">
      <c r="A302" s="58" t="s">
        <v>439</v>
      </c>
      <c r="B302" s="60" t="s">
        <v>440</v>
      </c>
      <c r="C302" s="60"/>
      <c r="D302" s="60"/>
      <c r="E302" s="60"/>
      <c r="F302" s="60"/>
      <c r="G302" s="61">
        <f>G303</f>
        <v>180.1</v>
      </c>
      <c r="H302" s="61">
        <f>H303</f>
        <v>6</v>
      </c>
    </row>
    <row r="303" spans="1:8" ht="18.75">
      <c r="A303" s="64" t="s">
        <v>441</v>
      </c>
      <c r="B303" s="60" t="s">
        <v>442</v>
      </c>
      <c r="C303" s="60"/>
      <c r="D303" s="60"/>
      <c r="E303" s="60"/>
      <c r="F303" s="60"/>
      <c r="G303" s="61">
        <f>G304+G305+G306</f>
        <v>180.1</v>
      </c>
      <c r="H303" s="61">
        <f>H304+H305+H306</f>
        <v>6</v>
      </c>
    </row>
    <row r="304" spans="1:8" ht="18.75">
      <c r="A304" s="58" t="s">
        <v>93</v>
      </c>
      <c r="B304" s="60" t="s">
        <v>442</v>
      </c>
      <c r="C304" s="60" t="s">
        <v>166</v>
      </c>
      <c r="D304" s="60" t="s">
        <v>40</v>
      </c>
      <c r="E304" s="60" t="s">
        <v>40</v>
      </c>
      <c r="F304" s="60" t="s">
        <v>94</v>
      </c>
      <c r="G304" s="61">
        <v>25.6</v>
      </c>
      <c r="H304" s="61">
        <v>6</v>
      </c>
    </row>
    <row r="305" spans="1:8" ht="18.75">
      <c r="A305" s="58" t="s">
        <v>93</v>
      </c>
      <c r="B305" s="60" t="s">
        <v>442</v>
      </c>
      <c r="C305" s="60" t="s">
        <v>145</v>
      </c>
      <c r="D305" s="60" t="s">
        <v>40</v>
      </c>
      <c r="E305" s="60" t="s">
        <v>40</v>
      </c>
      <c r="F305" s="60" t="s">
        <v>94</v>
      </c>
      <c r="G305" s="61">
        <v>148</v>
      </c>
      <c r="H305" s="61">
        <v>0</v>
      </c>
    </row>
    <row r="306" spans="1:8" ht="37.5">
      <c r="A306" s="58" t="s">
        <v>95</v>
      </c>
      <c r="B306" s="60" t="s">
        <v>442</v>
      </c>
      <c r="C306" s="60" t="s">
        <v>117</v>
      </c>
      <c r="D306" s="60" t="s">
        <v>40</v>
      </c>
      <c r="E306" s="60" t="s">
        <v>40</v>
      </c>
      <c r="F306" s="60" t="s">
        <v>96</v>
      </c>
      <c r="G306" s="61">
        <v>6.5</v>
      </c>
      <c r="H306" s="61">
        <v>0</v>
      </c>
    </row>
    <row r="307" spans="1:8" ht="37.5">
      <c r="A307" s="58" t="s">
        <v>443</v>
      </c>
      <c r="B307" s="60" t="s">
        <v>444</v>
      </c>
      <c r="C307" s="60"/>
      <c r="D307" s="60"/>
      <c r="E307" s="60"/>
      <c r="F307" s="60"/>
      <c r="G307" s="61">
        <f>G308</f>
        <v>3.6</v>
      </c>
      <c r="H307" s="61">
        <f>H308</f>
        <v>0</v>
      </c>
    </row>
    <row r="308" spans="1:8" ht="18.75">
      <c r="A308" s="64" t="s">
        <v>441</v>
      </c>
      <c r="B308" s="60" t="s">
        <v>445</v>
      </c>
      <c r="C308" s="60"/>
      <c r="D308" s="60"/>
      <c r="E308" s="60"/>
      <c r="F308" s="60"/>
      <c r="G308" s="61">
        <f>G309</f>
        <v>3.6</v>
      </c>
      <c r="H308" s="61">
        <f>H309</f>
        <v>0</v>
      </c>
    </row>
    <row r="309" spans="1:8" ht="18.75">
      <c r="A309" s="58" t="s">
        <v>93</v>
      </c>
      <c r="B309" s="60" t="s">
        <v>445</v>
      </c>
      <c r="C309" s="60" t="s">
        <v>145</v>
      </c>
      <c r="D309" s="60" t="s">
        <v>40</v>
      </c>
      <c r="E309" s="60" t="s">
        <v>40</v>
      </c>
      <c r="F309" s="60" t="s">
        <v>94</v>
      </c>
      <c r="G309" s="61">
        <v>3.6</v>
      </c>
      <c r="H309" s="61">
        <v>0</v>
      </c>
    </row>
    <row r="310" spans="1:8" ht="48.75" customHeight="1">
      <c r="A310" s="58" t="s">
        <v>446</v>
      </c>
      <c r="B310" s="60" t="s">
        <v>447</v>
      </c>
      <c r="C310" s="60"/>
      <c r="D310" s="60"/>
      <c r="E310" s="60"/>
      <c r="F310" s="60"/>
      <c r="G310" s="61">
        <f>G311</f>
        <v>56.9</v>
      </c>
      <c r="H310" s="61">
        <f>H311</f>
        <v>0</v>
      </c>
    </row>
    <row r="311" spans="1:8" ht="18.75">
      <c r="A311" s="64" t="s">
        <v>441</v>
      </c>
      <c r="B311" s="60" t="s">
        <v>448</v>
      </c>
      <c r="C311" s="60"/>
      <c r="D311" s="60"/>
      <c r="E311" s="60"/>
      <c r="F311" s="60"/>
      <c r="G311" s="61">
        <f>G312+G313</f>
        <v>56.9</v>
      </c>
      <c r="H311" s="61">
        <f>H312+H313</f>
        <v>0</v>
      </c>
    </row>
    <row r="312" spans="1:8" ht="18.75">
      <c r="A312" s="58" t="s">
        <v>93</v>
      </c>
      <c r="B312" s="60" t="s">
        <v>448</v>
      </c>
      <c r="C312" s="60" t="s">
        <v>166</v>
      </c>
      <c r="D312" s="60" t="s">
        <v>40</v>
      </c>
      <c r="E312" s="60" t="s">
        <v>40</v>
      </c>
      <c r="F312" s="60" t="s">
        <v>94</v>
      </c>
      <c r="G312" s="61">
        <v>41.9</v>
      </c>
      <c r="H312" s="61">
        <v>0</v>
      </c>
    </row>
    <row r="313" spans="1:8" ht="18.75">
      <c r="A313" s="58" t="s">
        <v>93</v>
      </c>
      <c r="B313" s="60" t="s">
        <v>448</v>
      </c>
      <c r="C313" s="60" t="s">
        <v>145</v>
      </c>
      <c r="D313" s="60" t="s">
        <v>40</v>
      </c>
      <c r="E313" s="60" t="s">
        <v>40</v>
      </c>
      <c r="F313" s="60" t="s">
        <v>94</v>
      </c>
      <c r="G313" s="61">
        <v>15</v>
      </c>
      <c r="H313" s="61">
        <v>0</v>
      </c>
    </row>
    <row r="314" spans="1:8" ht="56.25">
      <c r="A314" s="58" t="s">
        <v>449</v>
      </c>
      <c r="B314" s="60" t="s">
        <v>450</v>
      </c>
      <c r="C314" s="60"/>
      <c r="D314" s="60"/>
      <c r="E314" s="60"/>
      <c r="F314" s="60"/>
      <c r="G314" s="61">
        <f>G315</f>
        <v>49.4</v>
      </c>
      <c r="H314" s="61">
        <f>H315</f>
        <v>0</v>
      </c>
    </row>
    <row r="315" spans="1:8" ht="18.75">
      <c r="A315" s="64" t="s">
        <v>441</v>
      </c>
      <c r="B315" s="60" t="s">
        <v>451</v>
      </c>
      <c r="C315" s="60"/>
      <c r="D315" s="60"/>
      <c r="E315" s="60"/>
      <c r="F315" s="60"/>
      <c r="G315" s="61">
        <f>G316+G317</f>
        <v>49.4</v>
      </c>
      <c r="H315" s="61">
        <f>H316+H317</f>
        <v>0</v>
      </c>
    </row>
    <row r="316" spans="1:8" ht="18.75">
      <c r="A316" s="58" t="s">
        <v>93</v>
      </c>
      <c r="B316" s="60" t="s">
        <v>451</v>
      </c>
      <c r="C316" s="60" t="s">
        <v>166</v>
      </c>
      <c r="D316" s="60" t="s">
        <v>40</v>
      </c>
      <c r="E316" s="60" t="s">
        <v>40</v>
      </c>
      <c r="F316" s="60" t="s">
        <v>94</v>
      </c>
      <c r="G316" s="61">
        <v>14.4</v>
      </c>
      <c r="H316" s="61">
        <v>0</v>
      </c>
    </row>
    <row r="317" spans="1:8" ht="18.75">
      <c r="A317" s="58" t="s">
        <v>93</v>
      </c>
      <c r="B317" s="60" t="s">
        <v>451</v>
      </c>
      <c r="C317" s="60" t="s">
        <v>145</v>
      </c>
      <c r="D317" s="60" t="s">
        <v>40</v>
      </c>
      <c r="E317" s="60" t="s">
        <v>40</v>
      </c>
      <c r="F317" s="60" t="s">
        <v>94</v>
      </c>
      <c r="G317" s="61">
        <v>35</v>
      </c>
      <c r="H317" s="61">
        <v>0</v>
      </c>
    </row>
    <row r="318" spans="1:8" ht="56.25">
      <c r="A318" s="55" t="s">
        <v>452</v>
      </c>
      <c r="B318" s="54" t="s">
        <v>453</v>
      </c>
      <c r="C318" s="54"/>
      <c r="D318" s="56"/>
      <c r="E318" s="56"/>
      <c r="F318" s="56"/>
      <c r="G318" s="57">
        <f>G319+G324+G330+G334+G327+G339</f>
        <v>52542.8</v>
      </c>
      <c r="H318" s="57">
        <f>H319+H324+H330+H334+H327+H339</f>
        <v>12184.599999999999</v>
      </c>
    </row>
    <row r="319" spans="1:8" ht="37.5">
      <c r="A319" s="58" t="s">
        <v>454</v>
      </c>
      <c r="B319" s="59" t="s">
        <v>455</v>
      </c>
      <c r="C319" s="59"/>
      <c r="D319" s="60"/>
      <c r="E319" s="60"/>
      <c r="F319" s="60"/>
      <c r="G319" s="61">
        <f>G320+G322</f>
        <v>16187.2</v>
      </c>
      <c r="H319" s="61">
        <f>H320+H322</f>
        <v>4932</v>
      </c>
    </row>
    <row r="320" spans="1:8" ht="18.75">
      <c r="A320" s="58" t="s">
        <v>456</v>
      </c>
      <c r="B320" s="59" t="s">
        <v>457</v>
      </c>
      <c r="C320" s="59"/>
      <c r="D320" s="60"/>
      <c r="E320" s="60"/>
      <c r="F320" s="60"/>
      <c r="G320" s="61">
        <f>G321</f>
        <v>13344.4</v>
      </c>
      <c r="H320" s="61">
        <f>H321</f>
        <v>4221.3</v>
      </c>
    </row>
    <row r="321" spans="1:8" ht="18.75">
      <c r="A321" s="58" t="s">
        <v>458</v>
      </c>
      <c r="B321" s="59" t="s">
        <v>457</v>
      </c>
      <c r="C321" s="60" t="s">
        <v>459</v>
      </c>
      <c r="D321" s="60" t="s">
        <v>357</v>
      </c>
      <c r="E321" s="60" t="s">
        <v>12</v>
      </c>
      <c r="F321" s="60" t="s">
        <v>460</v>
      </c>
      <c r="G321" s="79">
        <v>13344.4</v>
      </c>
      <c r="H321" s="61">
        <v>4221.3</v>
      </c>
    </row>
    <row r="322" spans="1:8" ht="131.25">
      <c r="A322" s="58" t="s">
        <v>461</v>
      </c>
      <c r="B322" s="59" t="s">
        <v>462</v>
      </c>
      <c r="C322" s="59"/>
      <c r="D322" s="60"/>
      <c r="E322" s="60"/>
      <c r="F322" s="60"/>
      <c r="G322" s="61">
        <f>G323</f>
        <v>2842.8</v>
      </c>
      <c r="H322" s="61">
        <f>H323</f>
        <v>710.7</v>
      </c>
    </row>
    <row r="323" spans="1:8" ht="18.75">
      <c r="A323" s="58" t="s">
        <v>458</v>
      </c>
      <c r="B323" s="59" t="s">
        <v>462</v>
      </c>
      <c r="C323" s="60" t="s">
        <v>459</v>
      </c>
      <c r="D323" s="60" t="s">
        <v>357</v>
      </c>
      <c r="E323" s="60" t="s">
        <v>12</v>
      </c>
      <c r="F323" s="60" t="s">
        <v>460</v>
      </c>
      <c r="G323" s="79">
        <v>2842.8</v>
      </c>
      <c r="H323" s="61">
        <v>710.7</v>
      </c>
    </row>
    <row r="324" spans="1:8" ht="37.5">
      <c r="A324" s="58" t="s">
        <v>463</v>
      </c>
      <c r="B324" s="59" t="s">
        <v>464</v>
      </c>
      <c r="C324" s="59"/>
      <c r="D324" s="60"/>
      <c r="E324" s="60"/>
      <c r="F324" s="60"/>
      <c r="G324" s="61">
        <f>G325</f>
        <v>16408.6</v>
      </c>
      <c r="H324" s="61">
        <f>H325</f>
        <v>3331.8</v>
      </c>
    </row>
    <row r="325" spans="1:8" ht="37.5">
      <c r="A325" s="58" t="s">
        <v>465</v>
      </c>
      <c r="B325" s="59" t="s">
        <v>466</v>
      </c>
      <c r="C325" s="59"/>
      <c r="D325" s="60"/>
      <c r="E325" s="60"/>
      <c r="F325" s="60"/>
      <c r="G325" s="61">
        <f>G326</f>
        <v>16408.6</v>
      </c>
      <c r="H325" s="61">
        <f>H326</f>
        <v>3331.8</v>
      </c>
    </row>
    <row r="326" spans="1:8" ht="18.75">
      <c r="A326" s="58" t="s">
        <v>467</v>
      </c>
      <c r="B326" s="59" t="s">
        <v>466</v>
      </c>
      <c r="C326" s="60" t="s">
        <v>459</v>
      </c>
      <c r="D326" s="60" t="s">
        <v>357</v>
      </c>
      <c r="E326" s="60" t="s">
        <v>15</v>
      </c>
      <c r="F326" s="60" t="s">
        <v>460</v>
      </c>
      <c r="G326" s="61">
        <v>16408.6</v>
      </c>
      <c r="H326" s="61">
        <v>3331.8</v>
      </c>
    </row>
    <row r="327" spans="1:8" ht="37.5">
      <c r="A327" s="58" t="s">
        <v>468</v>
      </c>
      <c r="B327" s="59" t="s">
        <v>469</v>
      </c>
      <c r="C327" s="59"/>
      <c r="D327" s="60"/>
      <c r="E327" s="60"/>
      <c r="F327" s="60"/>
      <c r="G327" s="61">
        <f>G328</f>
        <v>80.3</v>
      </c>
      <c r="H327" s="61">
        <f>H328</f>
        <v>14.4</v>
      </c>
    </row>
    <row r="328" spans="1:8" ht="18.75">
      <c r="A328" s="58" t="s">
        <v>470</v>
      </c>
      <c r="B328" s="59" t="s">
        <v>471</v>
      </c>
      <c r="C328" s="59"/>
      <c r="D328" s="60"/>
      <c r="E328" s="60"/>
      <c r="F328" s="60"/>
      <c r="G328" s="61">
        <f>G329</f>
        <v>80.3</v>
      </c>
      <c r="H328" s="61">
        <f>H329</f>
        <v>14.4</v>
      </c>
    </row>
    <row r="329" spans="1:8" ht="18.75">
      <c r="A329" s="64" t="s">
        <v>472</v>
      </c>
      <c r="B329" s="59" t="s">
        <v>471</v>
      </c>
      <c r="C329" s="60" t="s">
        <v>459</v>
      </c>
      <c r="D329" s="60" t="s">
        <v>373</v>
      </c>
      <c r="E329" s="60" t="s">
        <v>12</v>
      </c>
      <c r="F329" s="60" t="s">
        <v>473</v>
      </c>
      <c r="G329" s="61">
        <v>80.3</v>
      </c>
      <c r="H329" s="61">
        <v>14.4</v>
      </c>
    </row>
    <row r="330" spans="1:8" ht="75">
      <c r="A330" s="62" t="s">
        <v>474</v>
      </c>
      <c r="B330" s="59" t="s">
        <v>475</v>
      </c>
      <c r="C330" s="59"/>
      <c r="D330" s="60"/>
      <c r="E330" s="60"/>
      <c r="F330" s="60"/>
      <c r="G330" s="61">
        <f>G331</f>
        <v>205.2</v>
      </c>
      <c r="H330" s="61">
        <f>H331</f>
        <v>0</v>
      </c>
    </row>
    <row r="331" spans="1:8" ht="37.5">
      <c r="A331" s="62" t="s">
        <v>476</v>
      </c>
      <c r="B331" s="59" t="s">
        <v>477</v>
      </c>
      <c r="C331" s="59"/>
      <c r="D331" s="60"/>
      <c r="E331" s="60"/>
      <c r="F331" s="60"/>
      <c r="G331" s="61">
        <f>G332+G333</f>
        <v>205.2</v>
      </c>
      <c r="H331" s="61">
        <f>H332+H333</f>
        <v>0</v>
      </c>
    </row>
    <row r="332" spans="1:8" ht="37.5">
      <c r="A332" s="58" t="s">
        <v>130</v>
      </c>
      <c r="B332" s="59" t="s">
        <v>477</v>
      </c>
      <c r="C332" s="60" t="s">
        <v>459</v>
      </c>
      <c r="D332" s="60" t="s">
        <v>12</v>
      </c>
      <c r="E332" s="60" t="s">
        <v>22</v>
      </c>
      <c r="F332" s="60" t="s">
        <v>131</v>
      </c>
      <c r="G332" s="61">
        <v>143.6</v>
      </c>
      <c r="H332" s="61">
        <v>0</v>
      </c>
    </row>
    <row r="333" spans="1:8" ht="37.5">
      <c r="A333" s="58" t="s">
        <v>95</v>
      </c>
      <c r="B333" s="59" t="s">
        <v>477</v>
      </c>
      <c r="C333" s="60" t="s">
        <v>459</v>
      </c>
      <c r="D333" s="60" t="s">
        <v>12</v>
      </c>
      <c r="E333" s="60" t="s">
        <v>22</v>
      </c>
      <c r="F333" s="60" t="s">
        <v>96</v>
      </c>
      <c r="G333" s="61">
        <v>61.6</v>
      </c>
      <c r="H333" s="61">
        <v>0</v>
      </c>
    </row>
    <row r="334" spans="1:8" ht="37.5">
      <c r="A334" s="58" t="s">
        <v>478</v>
      </c>
      <c r="B334" s="59" t="s">
        <v>479</v>
      </c>
      <c r="C334" s="59"/>
      <c r="D334" s="60"/>
      <c r="E334" s="60"/>
      <c r="F334" s="60"/>
      <c r="G334" s="61">
        <f>G335</f>
        <v>6620.5</v>
      </c>
      <c r="H334" s="61">
        <f>H335</f>
        <v>1004.2</v>
      </c>
    </row>
    <row r="335" spans="1:8" ht="37.5">
      <c r="A335" s="58" t="s">
        <v>261</v>
      </c>
      <c r="B335" s="59" t="s">
        <v>480</v>
      </c>
      <c r="C335" s="59"/>
      <c r="D335" s="60"/>
      <c r="E335" s="60"/>
      <c r="F335" s="60"/>
      <c r="G335" s="61">
        <f>G336+G337+G338</f>
        <v>6620.5</v>
      </c>
      <c r="H335" s="61">
        <f>H336+H337+H338</f>
        <v>1004.2</v>
      </c>
    </row>
    <row r="336" spans="1:8" ht="37.5">
      <c r="A336" s="58" t="s">
        <v>130</v>
      </c>
      <c r="B336" s="59" t="s">
        <v>480</v>
      </c>
      <c r="C336" s="60" t="s">
        <v>459</v>
      </c>
      <c r="D336" s="60" t="s">
        <v>12</v>
      </c>
      <c r="E336" s="60" t="s">
        <v>22</v>
      </c>
      <c r="F336" s="60" t="s">
        <v>131</v>
      </c>
      <c r="G336" s="79">
        <v>5937.4</v>
      </c>
      <c r="H336" s="61">
        <v>966.1</v>
      </c>
    </row>
    <row r="337" spans="1:8" ht="37.5">
      <c r="A337" s="58" t="s">
        <v>95</v>
      </c>
      <c r="B337" s="59" t="s">
        <v>480</v>
      </c>
      <c r="C337" s="60" t="s">
        <v>459</v>
      </c>
      <c r="D337" s="60" t="s">
        <v>12</v>
      </c>
      <c r="E337" s="60" t="s">
        <v>22</v>
      </c>
      <c r="F337" s="60" t="s">
        <v>96</v>
      </c>
      <c r="G337" s="61">
        <v>681.1</v>
      </c>
      <c r="H337" s="61">
        <v>38.1</v>
      </c>
    </row>
    <row r="338" spans="1:8" ht="18.75">
      <c r="A338" s="58" t="s">
        <v>240</v>
      </c>
      <c r="B338" s="59" t="s">
        <v>480</v>
      </c>
      <c r="C338" s="60" t="s">
        <v>459</v>
      </c>
      <c r="D338" s="60" t="s">
        <v>12</v>
      </c>
      <c r="E338" s="60" t="s">
        <v>22</v>
      </c>
      <c r="F338" s="60" t="s">
        <v>241</v>
      </c>
      <c r="G338" s="61">
        <v>2</v>
      </c>
      <c r="H338" s="61">
        <v>0</v>
      </c>
    </row>
    <row r="339" spans="1:8" ht="48" customHeight="1">
      <c r="A339" s="62" t="s">
        <v>481</v>
      </c>
      <c r="B339" s="59" t="s">
        <v>482</v>
      </c>
      <c r="C339" s="60" t="s">
        <v>117</v>
      </c>
      <c r="D339" s="60"/>
      <c r="E339" s="60"/>
      <c r="F339" s="60"/>
      <c r="G339" s="61">
        <f>G340+G344</f>
        <v>13041</v>
      </c>
      <c r="H339" s="61">
        <f>H340+H344</f>
        <v>2902.2</v>
      </c>
    </row>
    <row r="340" spans="1:8" ht="18.75">
      <c r="A340" s="63" t="s">
        <v>483</v>
      </c>
      <c r="B340" s="59" t="s">
        <v>484</v>
      </c>
      <c r="C340" s="60" t="s">
        <v>117</v>
      </c>
      <c r="D340" s="60"/>
      <c r="E340" s="60"/>
      <c r="F340" s="60"/>
      <c r="G340" s="61">
        <f>G341+G342+G343</f>
        <v>10967.300000000001</v>
      </c>
      <c r="H340" s="61">
        <f>H341+H342+H343</f>
        <v>2498.7</v>
      </c>
    </row>
    <row r="341" spans="1:8" ht="18.75">
      <c r="A341" s="58" t="s">
        <v>238</v>
      </c>
      <c r="B341" s="59" t="s">
        <v>484</v>
      </c>
      <c r="C341" s="60" t="s">
        <v>117</v>
      </c>
      <c r="D341" s="60" t="s">
        <v>12</v>
      </c>
      <c r="E341" s="60" t="s">
        <v>373</v>
      </c>
      <c r="F341" s="60" t="s">
        <v>239</v>
      </c>
      <c r="G341" s="61">
        <v>10399.1</v>
      </c>
      <c r="H341" s="61">
        <v>2350.6</v>
      </c>
    </row>
    <row r="342" spans="1:8" ht="37.5">
      <c r="A342" s="58" t="s">
        <v>95</v>
      </c>
      <c r="B342" s="59" t="s">
        <v>484</v>
      </c>
      <c r="C342" s="60" t="s">
        <v>117</v>
      </c>
      <c r="D342" s="60" t="s">
        <v>12</v>
      </c>
      <c r="E342" s="60" t="s">
        <v>373</v>
      </c>
      <c r="F342" s="60" t="s">
        <v>96</v>
      </c>
      <c r="G342" s="61">
        <v>543.2</v>
      </c>
      <c r="H342" s="61">
        <v>148.1</v>
      </c>
    </row>
    <row r="343" spans="1:8" ht="18.75">
      <c r="A343" s="58" t="s">
        <v>240</v>
      </c>
      <c r="B343" s="59" t="s">
        <v>484</v>
      </c>
      <c r="C343" s="60" t="s">
        <v>117</v>
      </c>
      <c r="D343" s="60" t="s">
        <v>12</v>
      </c>
      <c r="E343" s="60" t="s">
        <v>373</v>
      </c>
      <c r="F343" s="60" t="s">
        <v>241</v>
      </c>
      <c r="G343" s="61">
        <v>25</v>
      </c>
      <c r="H343" s="61">
        <v>0</v>
      </c>
    </row>
    <row r="344" spans="1:8" ht="37.5">
      <c r="A344" s="58" t="s">
        <v>485</v>
      </c>
      <c r="B344" s="59" t="s">
        <v>486</v>
      </c>
      <c r="C344" s="60"/>
      <c r="D344" s="60"/>
      <c r="E344" s="60"/>
      <c r="F344" s="60"/>
      <c r="G344" s="61">
        <f>G345+G346</f>
        <v>2073.7</v>
      </c>
      <c r="H344" s="61">
        <f>H345+H346</f>
        <v>403.5</v>
      </c>
    </row>
    <row r="345" spans="1:8" ht="18.75">
      <c r="A345" s="58" t="s">
        <v>238</v>
      </c>
      <c r="B345" s="59" t="s">
        <v>486</v>
      </c>
      <c r="C345" s="60" t="s">
        <v>117</v>
      </c>
      <c r="D345" s="60" t="s">
        <v>12</v>
      </c>
      <c r="E345" s="60" t="s">
        <v>373</v>
      </c>
      <c r="F345" s="60" t="s">
        <v>239</v>
      </c>
      <c r="G345" s="61">
        <v>1858.8</v>
      </c>
      <c r="H345" s="61">
        <v>377.2</v>
      </c>
    </row>
    <row r="346" spans="1:8" ht="37.5">
      <c r="A346" s="58" t="s">
        <v>95</v>
      </c>
      <c r="B346" s="59" t="s">
        <v>486</v>
      </c>
      <c r="C346" s="60" t="s">
        <v>117</v>
      </c>
      <c r="D346" s="60" t="s">
        <v>12</v>
      </c>
      <c r="E346" s="60" t="s">
        <v>373</v>
      </c>
      <c r="F346" s="60" t="s">
        <v>96</v>
      </c>
      <c r="G346" s="61">
        <v>214.9</v>
      </c>
      <c r="H346" s="61">
        <v>26.3</v>
      </c>
    </row>
    <row r="347" spans="1:8" ht="56.25">
      <c r="A347" s="55" t="s">
        <v>487</v>
      </c>
      <c r="B347" s="54" t="s">
        <v>488</v>
      </c>
      <c r="C347" s="56"/>
      <c r="D347" s="56"/>
      <c r="E347" s="56"/>
      <c r="F347" s="56"/>
      <c r="G347" s="57">
        <f>G348+G351</f>
        <v>958</v>
      </c>
      <c r="H347" s="57">
        <f>H348+H351</f>
        <v>82</v>
      </c>
    </row>
    <row r="348" spans="1:8" ht="37.5">
      <c r="A348" s="58" t="s">
        <v>489</v>
      </c>
      <c r="B348" s="59" t="s">
        <v>490</v>
      </c>
      <c r="C348" s="60"/>
      <c r="D348" s="60"/>
      <c r="E348" s="60"/>
      <c r="F348" s="60"/>
      <c r="G348" s="61">
        <f>G349</f>
        <v>500</v>
      </c>
      <c r="H348" s="61">
        <f>H349</f>
        <v>0</v>
      </c>
    </row>
    <row r="349" spans="1:8" ht="18.75">
      <c r="A349" s="58" t="s">
        <v>491</v>
      </c>
      <c r="B349" s="59" t="s">
        <v>492</v>
      </c>
      <c r="C349" s="60"/>
      <c r="D349" s="60"/>
      <c r="E349" s="60"/>
      <c r="F349" s="60"/>
      <c r="G349" s="61">
        <f>G350</f>
        <v>500</v>
      </c>
      <c r="H349" s="61">
        <f>H350</f>
        <v>0</v>
      </c>
    </row>
    <row r="350" spans="1:8" ht="18.75">
      <c r="A350" s="58" t="s">
        <v>420</v>
      </c>
      <c r="B350" s="59" t="s">
        <v>492</v>
      </c>
      <c r="C350" s="60" t="s">
        <v>117</v>
      </c>
      <c r="D350" s="60" t="s">
        <v>21</v>
      </c>
      <c r="E350" s="60" t="s">
        <v>12</v>
      </c>
      <c r="F350" s="60" t="s">
        <v>109</v>
      </c>
      <c r="G350" s="61">
        <v>500</v>
      </c>
      <c r="H350" s="61">
        <v>0</v>
      </c>
    </row>
    <row r="351" spans="1:8" ht="30" customHeight="1">
      <c r="A351" s="58" t="s">
        <v>493</v>
      </c>
      <c r="B351" s="59" t="s">
        <v>494</v>
      </c>
      <c r="C351" s="60"/>
      <c r="D351" s="60"/>
      <c r="E351" s="60"/>
      <c r="F351" s="60"/>
      <c r="G351" s="61">
        <f>G352</f>
        <v>458</v>
      </c>
      <c r="H351" s="61">
        <f>H352</f>
        <v>82</v>
      </c>
    </row>
    <row r="352" spans="1:8" ht="18.75">
      <c r="A352" s="58" t="s">
        <v>491</v>
      </c>
      <c r="B352" s="59" t="s">
        <v>495</v>
      </c>
      <c r="C352" s="60"/>
      <c r="D352" s="60"/>
      <c r="E352" s="60"/>
      <c r="F352" s="60"/>
      <c r="G352" s="61">
        <f>G353+G355+G354</f>
        <v>458</v>
      </c>
      <c r="H352" s="61">
        <f>H353+H355+H354</f>
        <v>82</v>
      </c>
    </row>
    <row r="353" spans="1:8" ht="37.5">
      <c r="A353" s="58" t="s">
        <v>95</v>
      </c>
      <c r="B353" s="59" t="s">
        <v>495</v>
      </c>
      <c r="C353" s="60" t="s">
        <v>117</v>
      </c>
      <c r="D353" s="60" t="s">
        <v>27</v>
      </c>
      <c r="E353" s="60" t="s">
        <v>27</v>
      </c>
      <c r="F353" s="60" t="s">
        <v>96</v>
      </c>
      <c r="G353" s="61">
        <v>360</v>
      </c>
      <c r="H353" s="61">
        <v>82</v>
      </c>
    </row>
    <row r="354" spans="1:8" ht="18.75">
      <c r="A354" s="58" t="s">
        <v>496</v>
      </c>
      <c r="B354" s="59" t="s">
        <v>495</v>
      </c>
      <c r="C354" s="60" t="s">
        <v>117</v>
      </c>
      <c r="D354" s="60" t="s">
        <v>27</v>
      </c>
      <c r="E354" s="60" t="s">
        <v>27</v>
      </c>
      <c r="F354" s="60" t="s">
        <v>497</v>
      </c>
      <c r="G354" s="61">
        <v>68</v>
      </c>
      <c r="H354" s="61">
        <v>0</v>
      </c>
    </row>
    <row r="355" spans="1:8" ht="18.75">
      <c r="A355" s="58" t="s">
        <v>358</v>
      </c>
      <c r="B355" s="59" t="s">
        <v>495</v>
      </c>
      <c r="C355" s="60" t="s">
        <v>117</v>
      </c>
      <c r="D355" s="60" t="s">
        <v>27</v>
      </c>
      <c r="E355" s="60" t="s">
        <v>27</v>
      </c>
      <c r="F355" s="60" t="s">
        <v>359</v>
      </c>
      <c r="G355" s="61">
        <v>30</v>
      </c>
      <c r="H355" s="61">
        <v>0</v>
      </c>
    </row>
    <row r="356" spans="1:8" ht="18.75">
      <c r="A356" s="156" t="s">
        <v>498</v>
      </c>
      <c r="B356" s="156"/>
      <c r="C356" s="156"/>
      <c r="D356" s="156"/>
      <c r="E356" s="156"/>
      <c r="F356" s="156"/>
      <c r="G356" s="57">
        <f>G9+G42+G65+G106+G157+G236+G263+G276+G289+G301+G318+G347</f>
        <v>632046.8000000002</v>
      </c>
      <c r="H356" s="57">
        <f>H9+H42+H65+H106+H157+H236+H263+H276+H289+H301+H318+H347</f>
        <v>119948</v>
      </c>
    </row>
    <row r="357" spans="4:8" ht="18.75">
      <c r="D357" s="50"/>
      <c r="E357" s="50"/>
      <c r="F357" s="50"/>
      <c r="G357" s="80"/>
      <c r="H357" s="80"/>
    </row>
    <row r="358" spans="4:8" ht="18.75">
      <c r="D358" s="50"/>
      <c r="E358" s="50"/>
      <c r="F358" s="50"/>
      <c r="G358" s="80"/>
      <c r="H358" s="80"/>
    </row>
    <row r="359" spans="4:8" ht="18.75">
      <c r="D359" s="50"/>
      <c r="E359" s="50"/>
      <c r="F359" s="50" t="s">
        <v>191</v>
      </c>
      <c r="G359" s="80"/>
      <c r="H359" s="80"/>
    </row>
    <row r="360" ht="18.75">
      <c r="G360" s="80"/>
    </row>
    <row r="361" spans="7:8" ht="18.75">
      <c r="G361" s="80"/>
      <c r="H361" s="80"/>
    </row>
    <row r="362" ht="18.75">
      <c r="G362" s="80"/>
    </row>
    <row r="363" ht="18.75">
      <c r="G363" s="81"/>
    </row>
    <row r="368" spans="1:3" ht="18.75">
      <c r="A368" s="49"/>
      <c r="B368" s="49"/>
      <c r="C368" s="49"/>
    </row>
    <row r="369" spans="1:3" ht="18.75">
      <c r="A369" s="49"/>
      <c r="B369" s="49"/>
      <c r="C369" s="49"/>
    </row>
    <row r="370" spans="1:3" ht="18.75">
      <c r="A370" s="49"/>
      <c r="B370" s="49"/>
      <c r="C370" s="49"/>
    </row>
    <row r="371" spans="1:3" ht="18.75">
      <c r="A371" s="49"/>
      <c r="B371" s="49"/>
      <c r="C371" s="49"/>
    </row>
  </sheetData>
  <sheetProtection/>
  <mergeCells count="11">
    <mergeCell ref="G6:H6"/>
    <mergeCell ref="A356:F356"/>
    <mergeCell ref="A1:F1"/>
    <mergeCell ref="A2:H2"/>
    <mergeCell ref="A3:H4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56" r:id="rId1"/>
  <rowBreaks count="6" manualBreakCount="6">
    <brk id="161" max="8" man="1"/>
    <brk id="215" max="8" man="1"/>
    <brk id="227" max="8" man="1"/>
    <brk id="266" max="8" man="1"/>
    <brk id="293" max="8" man="1"/>
    <brk id="3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2019-05-06T13:06:18Z</cp:lastPrinted>
  <dcterms:created xsi:type="dcterms:W3CDTF">2018-04-13T05:13:23Z</dcterms:created>
  <dcterms:modified xsi:type="dcterms:W3CDTF">2019-05-06T13:06:26Z</dcterms:modified>
  <cp:category/>
  <cp:version/>
  <cp:contentType/>
  <cp:contentStatus/>
</cp:coreProperties>
</file>