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Таб. 15" sheetId="1" r:id="rId1"/>
    <sheet name="Таб. 1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<sst xmlns="http://schemas.openxmlformats.org/spreadsheetml/2006/main" count="851" uniqueCount="234">
  <si>
    <t xml:space="preserve"> Приложение №8                           Таблица 15</t>
  </si>
  <si>
    <t>ФИНАНСОВОЕ ОБЕСПЕЧЕНИЕ</t>
  </si>
  <si>
    <t>муниципальной программы</t>
  </si>
  <si>
    <t>Статус</t>
  </si>
  <si>
    <t xml:space="preserve"> № 
п/п</t>
  </si>
  <si>
    <t>Наименование мероприятия 
Программы</t>
  </si>
  <si>
    <t>Целевой показатель из перечня показателей программы</t>
  </si>
  <si>
    <t xml:space="preserve">Ответственный исполнитель
</t>
  </si>
  <si>
    <t>Объемы и источники финансирования</t>
  </si>
  <si>
    <t>Источник финансирования</t>
  </si>
  <si>
    <t>Объемы финансирования (тыс руб.)</t>
  </si>
  <si>
    <t>Всего</t>
  </si>
  <si>
    <t>в т.ч. по годам реализации Программы</t>
  </si>
  <si>
    <r>
      <rPr>
        <sz val="10"/>
        <rFont val="Arial"/>
        <family val="2"/>
      </rPr>
      <t>1</t>
    </r>
    <r>
      <rPr>
        <b/>
        <sz val="11"/>
        <rFont val="Arial"/>
        <family val="2"/>
      </rPr>
      <t>3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</si>
  <si>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 </t>
  </si>
  <si>
    <t>I.</t>
  </si>
  <si>
    <t>Улучшение жилищных условий граждан, проживающих на сельских территориях муниципального района</t>
  </si>
  <si>
    <t>1.</t>
  </si>
  <si>
    <t>Строительство (приобретение) жилья  для граждан, проживающих на сельских территориях  Муниципального района, – всего в том числе в разрезе сельских поселений:</t>
  </si>
  <si>
    <t xml:space="preserve">Ввод  (приобретение)жилья  для граждан, проживающих на сельских территориях
</t>
  </si>
  <si>
    <t xml:space="preserve">
</t>
  </si>
  <si>
    <t>Объем финансирования – всего,
в том числе за счет средств:</t>
  </si>
  <si>
    <t xml:space="preserve"> * Объемы финансирования  запланированы с учетом прогнозного выделения средств из вышестоящих бюджетов</t>
  </si>
  <si>
    <t>Администрация Никольского муниципального района</t>
  </si>
  <si>
    <t>- федеральный бюджет</t>
  </si>
  <si>
    <t>- региональный бюджет</t>
  </si>
  <si>
    <t>- районный бюджет</t>
  </si>
  <si>
    <t>- бюджет МО</t>
  </si>
  <si>
    <t>- внебюджетные источники</t>
  </si>
  <si>
    <r>
      <rPr>
        <sz val="10"/>
        <rFont val="Times New Roman"/>
        <family val="1"/>
      </rPr>
      <t>1.</t>
    </r>
    <r>
      <rPr>
        <sz val="11"/>
        <rFont val="Times New Roman"/>
        <family val="1"/>
      </rPr>
      <t>1.</t>
    </r>
  </si>
  <si>
    <t>Аргуновское сельское поселение</t>
  </si>
  <si>
    <t xml:space="preserve"> Администрация Никольского муниципального района</t>
  </si>
  <si>
    <r>
      <rPr>
        <sz val="10"/>
        <rFont val="Times New Roman"/>
        <family val="1"/>
      </rPr>
      <t>1.2</t>
    </r>
    <r>
      <rPr>
        <sz val="11"/>
        <rFont val="Times New Roman"/>
        <family val="1"/>
      </rPr>
      <t>.</t>
    </r>
  </si>
  <si>
    <t>Завражское сельское поселение</t>
  </si>
  <si>
    <r>
      <rPr>
        <sz val="10"/>
        <rFont val="Times New Roman"/>
        <family val="1"/>
      </rPr>
      <t>1.3</t>
    </r>
    <r>
      <rPr>
        <sz val="11"/>
        <rFont val="Times New Roman"/>
        <family val="1"/>
      </rPr>
      <t>.</t>
    </r>
  </si>
  <si>
    <t>Зеленцовское сельское поселение</t>
  </si>
  <si>
    <r>
      <rPr>
        <sz val="10"/>
        <rFont val="Times New Roman"/>
        <family val="1"/>
      </rPr>
      <t>1.4</t>
    </r>
    <r>
      <rPr>
        <sz val="11"/>
        <rFont val="Times New Roman"/>
        <family val="1"/>
      </rPr>
      <t>.</t>
    </r>
  </si>
  <si>
    <t xml:space="preserve"> сельское поселение Краснополянское</t>
  </si>
  <si>
    <r>
      <rPr>
        <sz val="10"/>
        <rFont val="Times New Roman"/>
        <family val="1"/>
      </rPr>
      <t>1.5</t>
    </r>
    <r>
      <rPr>
        <sz val="11"/>
        <rFont val="Times New Roman"/>
        <family val="1"/>
      </rPr>
      <t>.</t>
    </r>
  </si>
  <si>
    <t xml:space="preserve"> Кемское сельское поселение </t>
  </si>
  <si>
    <r>
      <rPr>
        <sz val="10"/>
        <rFont val="Times New Roman"/>
        <family val="1"/>
      </rPr>
      <t>1.6</t>
    </r>
    <r>
      <rPr>
        <sz val="11"/>
        <rFont val="Times New Roman"/>
        <family val="1"/>
      </rPr>
      <t>.</t>
    </r>
  </si>
  <si>
    <t>сельское поселение Никольское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</si>
  <si>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Основное мероприятие</t>
  </si>
  <si>
    <t>II.</t>
  </si>
  <si>
    <t>Благоустройство сельских территорий Муниципального района:</t>
  </si>
  <si>
    <t>2.</t>
  </si>
  <si>
    <t>Реализация общественно-значимых проектов по благоустройству сельских территорий Муниципального района — в том числе в разрезе поселений: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</si>
  <si>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</si>
  <si>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* Объемы финансирования  запланированы с учетом прогнозного выделения средств из вышестоящих бюджетов</t>
  </si>
  <si>
    <t>-районный бюджет</t>
  </si>
  <si>
    <t>2.1</t>
  </si>
  <si>
    <t>2.2</t>
  </si>
  <si>
    <t>2.3</t>
  </si>
  <si>
    <t>Кемское сельское поселение</t>
  </si>
  <si>
    <t>2.4</t>
  </si>
  <si>
    <t>2.5</t>
  </si>
  <si>
    <t>III</t>
  </si>
  <si>
    <t>Современный облик сельских территорий</t>
  </si>
  <si>
    <t>Основное мероприятие</t>
  </si>
  <si>
    <t>3.</t>
  </si>
  <si>
    <t>Реализация проектов по современному облику сельских территорий Муниципального района — в том числе в разрезе поселений:</t>
  </si>
  <si>
    <t>Количество реализованных проектов по современному облику сельских территорий Муниципального района</t>
  </si>
  <si>
    <t>Администрация Никольского муниципального района, муниципальные образования района</t>
  </si>
  <si>
    <t>3.1</t>
  </si>
  <si>
    <t>Муниципальное образование город Никольск</t>
  </si>
  <si>
    <t>Муниципальное образование г. Никольск, Управление образования, Управление культуры</t>
  </si>
  <si>
    <t>3.1.1</t>
  </si>
  <si>
    <t>Капитальный ремонт здания МБДОУ «Детский сад общеразвивающего вида №2 «Березка»</t>
  </si>
  <si>
    <t>Управление образования,  МБДОУ «Детский сад общеразвивающего вида №2 «Березка»</t>
  </si>
  <si>
    <t>3.1.2</t>
  </si>
  <si>
    <t>Капитальный ремонт здания МБДОУ «Детский сад общеразвивающего вида №3 «Родничок»</t>
  </si>
  <si>
    <t>Управление образования,  МБДОУ «Детский сад общеразвивающего вида №3 «Родничок»</t>
  </si>
  <si>
    <t>3.1.3</t>
  </si>
  <si>
    <t>Капитальный ремонт здания МБДОУ «Детский сад общеразвивающего вида №4 «Сказка»</t>
  </si>
  <si>
    <t xml:space="preserve"> Управление образования, МБДОУ «Детский сад общеразвивающего вида №4 «Сказка»</t>
  </si>
  <si>
    <t>3.1.4</t>
  </si>
  <si>
    <t>Капитальный ремонт здания МБОУ «Средняя общеобразовательная школа №2 г. Никольска» г. Никольск</t>
  </si>
  <si>
    <t xml:space="preserve"> Управление образования, МБОУ «Средняя общеобразовательная школа №2 г. Никольска» г. Никольск</t>
  </si>
  <si>
    <t>3.1.5</t>
  </si>
  <si>
    <t>Строительство пристройки мастерской к зданию МБОУ «Средней общеобразовательной школы №2 г. Никольска» г. Никольск</t>
  </si>
  <si>
    <t>3.1.6</t>
  </si>
  <si>
    <t>Капитальный ремонт  физкультурно-оздоровительного комплекса открытого типа (возле СОШ №2)</t>
  </si>
  <si>
    <t>3.1.7</t>
  </si>
  <si>
    <t>Капитальный ремонт здания МБОУ ДО «Никольский центр дополнительного образования»</t>
  </si>
  <si>
    <t>Управление образования,   МБОУ ДО «Никольский центр дополнительного образования»</t>
  </si>
  <si>
    <t>3.1.8</t>
  </si>
  <si>
    <t>Капитальный ремонт здания Центра традиционной народной культуры</t>
  </si>
  <si>
    <t xml:space="preserve"> Управление культуры, МБУК «ИМЦКиТ», Центр традиционной народной культуры</t>
  </si>
  <si>
    <t>3.1.9</t>
  </si>
  <si>
    <t>Капитальный ремонт здания МБУК «Районный Дом Культуры Никольского муниципального района»</t>
  </si>
  <si>
    <t xml:space="preserve"> Управление культуры,       МБУК «Районный Дом Культуры Никольского муниципального района»</t>
  </si>
  <si>
    <t>3.1.10</t>
  </si>
  <si>
    <t>Капитальный ремонт здания МБУ ДО «Никольская детская школа искусств»</t>
  </si>
  <si>
    <t xml:space="preserve"> Управление культуры,          МБУ ДО «Никольская детская школа искусств»</t>
  </si>
  <si>
    <t>3.1.11</t>
  </si>
  <si>
    <t>Строительство блочно-модульной котельной «Мелиорация»</t>
  </si>
  <si>
    <t xml:space="preserve"> Управление культуры,       МБУК «Историко-мемориального музея А.Я.Яшина Никольского муниципального района»    </t>
  </si>
  <si>
    <t>3.1.12</t>
  </si>
  <si>
    <t>Строительство блочно-модульной котельной «Химия»</t>
  </si>
  <si>
    <t>Администрация муниципального образования города Никольска</t>
  </si>
  <si>
    <t>3.1.13</t>
  </si>
  <si>
    <t>Реконструкция очистных сооружений по ул. Восточной</t>
  </si>
  <si>
    <t>3.1.14</t>
  </si>
  <si>
    <t>Реконструкция сетей канализации по ул. Восточной</t>
  </si>
  <si>
    <t>3.1.15</t>
  </si>
  <si>
    <t>Строительство тепловой сети по ул. Восточной</t>
  </si>
  <si>
    <t>3.1.16</t>
  </si>
  <si>
    <t>Капитальный ремонт сетей от котельной «Мелиорация»</t>
  </si>
  <si>
    <t>3.1.17</t>
  </si>
  <si>
    <t>Капитальный ремонт теплотрассы от котельной «Мелентьевская»</t>
  </si>
  <si>
    <t>3.2</t>
  </si>
  <si>
    <t>Аргуновское сельское поселение, Управление образования</t>
  </si>
  <si>
    <t>3.2.1</t>
  </si>
  <si>
    <t>Капитальный ремонт здания школы МБОУ «Аргуновская СОШ»    д. Семенка</t>
  </si>
  <si>
    <t xml:space="preserve">Управление образования, МБОУ «Аргуновская СОШ» </t>
  </si>
  <si>
    <t>3.2.2</t>
  </si>
  <si>
    <t xml:space="preserve">Капитальный ремонт плоскостного, открытого спортивного сооружения МБОУ «Аргуновская СОШ» д. Семенка </t>
  </si>
  <si>
    <t>3.3</t>
  </si>
  <si>
    <t>Завражское сельское поселение, Управление образования</t>
  </si>
  <si>
    <t>3.3.1</t>
  </si>
  <si>
    <t>Капитальный ремонт здания школы МБОУ «Дуниловская ООШ» пос. Дуниловский</t>
  </si>
  <si>
    <t>Управление образования, МБОУ «Дуниловская ООШ»</t>
  </si>
  <si>
    <t>3.3.2</t>
  </si>
  <si>
    <t>Капитальный ремонт здания школы МБОУ «Дуниловская ООШ» (группа детского сада) пос. Дуниловский</t>
  </si>
  <si>
    <t>3.3.3</t>
  </si>
  <si>
    <t>Капитальный ремонт здания  МБУК «Дуниловский Дом Культуры» пос. Дуниловский</t>
  </si>
  <si>
    <t>Завражское сельское поселение,  МБУК «Дуниловский Дом Культуры»</t>
  </si>
  <si>
    <t>3.4</t>
  </si>
  <si>
    <t>Кемское сельское поселение Управление образования</t>
  </si>
  <si>
    <t>3.4.1</t>
  </si>
  <si>
    <t>Капитальный ремонт здания школы МБОУ «Борковской СОШ»   пос. Борок</t>
  </si>
  <si>
    <t>Управление образования, МБОУ «Борковская СОШ»</t>
  </si>
  <si>
    <t>3.4.2</t>
  </si>
  <si>
    <t>Строительство блочно- модульной котельной пос. Борок (при МБОУ «Борковской СОШ»)</t>
  </si>
  <si>
    <t>3.4.3</t>
  </si>
  <si>
    <t>Капитальный ремонт  здания интерната МБОУ «Борковской СОШ»   пос. Борок</t>
  </si>
  <si>
    <t xml:space="preserve">Управление образования,   МБОУ «Борковской СОШ»  </t>
  </si>
  <si>
    <t>3.4.4</t>
  </si>
  <si>
    <t>Капитальный ремонт здания МБДОУ «Борковской детский сад «Голубок» пос. Борок</t>
  </si>
  <si>
    <t xml:space="preserve">Управление образования,    МБДОУ «Борковской детский сад «Голубок» </t>
  </si>
  <si>
    <t>3.4.5</t>
  </si>
  <si>
    <t>Капитальный ремонт здания  МБУК «Борковской Дом Культуры» пос. Борок</t>
  </si>
  <si>
    <t>Кемское сельское поселение,  МБУК «Борковской Дом Культуры»</t>
  </si>
  <si>
    <t>3.4.6</t>
  </si>
  <si>
    <t>Строительство современного спортивного корта пос. Борок</t>
  </si>
  <si>
    <t>3.4.7</t>
  </si>
  <si>
    <t>Капитальный ремонт водопроводных сетей  пос. Борок</t>
  </si>
  <si>
    <t>3.5</t>
  </si>
  <si>
    <t xml:space="preserve"> сельское поселение Краснополянское Управление образования, Управление культуры</t>
  </si>
  <si>
    <t>3.5.1</t>
  </si>
  <si>
    <t>Капитальный ремонт здания МБДОУ «Кожаевский детский сад «Василек»д. Абатурово</t>
  </si>
  <si>
    <t>Управление образования,   МБДОУ «Кожаевский детский сад «Василек»</t>
  </si>
  <si>
    <t>3.5.2</t>
  </si>
  <si>
    <t>Капитальный ремонт здания  МБУК «Кожаевский Дом Культуры» Ирдановский филиал д. Абатурово</t>
  </si>
  <si>
    <t xml:space="preserve"> сельское поселение Краснополянское,   МБУК «Кожаевский Дом Культуры» </t>
  </si>
  <si>
    <t>3.5.3</t>
  </si>
  <si>
    <t xml:space="preserve">Капитальный ремонт открытого, плоскостного спортивного сооружения д. Абатурово </t>
  </si>
  <si>
    <t>3.5.4</t>
  </si>
  <si>
    <t>Приобретение автобуса малого класса Газель «Next» для обеспечения функционирования МБУК «Кожаевский Дом Культуры»</t>
  </si>
  <si>
    <t>3.5.5</t>
  </si>
  <si>
    <t>Капитальный ремонт здания МБДОУ «Кожаевский детский сад «Василек»д. Ирданово</t>
  </si>
  <si>
    <t>3.5.6</t>
  </si>
  <si>
    <t>Реконструкция водопроводных сетей д. Пермас</t>
  </si>
  <si>
    <t>3.5.7</t>
  </si>
  <si>
    <t>Строительство культурно-досугового центра д. Пермас</t>
  </si>
  <si>
    <t xml:space="preserve"> сельское поселение Краснополянское,   Управление культуры </t>
  </si>
  <si>
    <t>3.5.8</t>
  </si>
  <si>
    <t xml:space="preserve">Капитальный ремонт плоскостного, открытого спортивного сооружения МБОУ «Пермасская ООШ» д. Пермас </t>
  </si>
  <si>
    <t>Управление образования,   МБОУ «Пермасская ООШ»</t>
  </si>
  <si>
    <t>3.5.9</t>
  </si>
  <si>
    <t>Капитальный ремонт здания МБОУ «Кожаевская ООШ» д.Кожаево</t>
  </si>
  <si>
    <t>Управление образования,   МБОУ «Кожаевская ООШ»</t>
  </si>
  <si>
    <t>3.5.10</t>
  </si>
  <si>
    <t>Капитальный ремонт здания МБДОУ «Кожаевский детский сад «Василек»д.Кожаево</t>
  </si>
  <si>
    <t>3.5.11</t>
  </si>
  <si>
    <t>Капитальный ремонт здания  МБУК «Кожаевский Дом Культуры» д. Кожаево</t>
  </si>
  <si>
    <t xml:space="preserve">Управление культуры, МБУК «Кожаевский Дом Культуры» </t>
  </si>
  <si>
    <t>3.5.12</t>
  </si>
  <si>
    <t>Капитальный ремонт плоскостного, открытого спортивного сооружения д. Кожаево</t>
  </si>
  <si>
    <t>3.5.13</t>
  </si>
  <si>
    <t>Реконструкция водопроводных сетей д. Кожаево</t>
  </si>
  <si>
    <t>3.5.14</t>
  </si>
  <si>
    <t>Реконструкция здания бывшего детского сада под культурно-досуговый центр пос. Левобережный</t>
  </si>
  <si>
    <t xml:space="preserve"> сельское поселение Краснополянское, МБУК «Кожаевский Дом Культуры» Осиновский филиал, пос. Левобережный</t>
  </si>
  <si>
    <t>3.5.15</t>
  </si>
  <si>
    <t>Реконструкция водопроводных сетей пос. Левобережный</t>
  </si>
  <si>
    <t>3.5.16</t>
  </si>
  <si>
    <t>Капитальный ремонт здания МБДОУ «Осиновский детский сад «Колосок» филиал д. Осиново</t>
  </si>
  <si>
    <t>Управление образования,   МБДОУ «Осиновский детский сад «Колосок»</t>
  </si>
  <si>
    <t>3.5.17</t>
  </si>
  <si>
    <t>Реконструкция водопроводных сетей д. Осиново</t>
  </si>
  <si>
    <t>3.6</t>
  </si>
  <si>
    <t>сельское поселение Никольское Управление образования, Управление культуры</t>
  </si>
  <si>
    <t>3.6.1</t>
  </si>
  <si>
    <t>Капитальный ремонт здания школы МБОУ «Байдаровская ООШ»   д. Травино</t>
  </si>
  <si>
    <t xml:space="preserve"> Администрация Никольского муниципального района, Управление образования,    МБОУ «Байдаровская ООШ</t>
  </si>
  <si>
    <t>3.6.2</t>
  </si>
  <si>
    <t>Модернизация здания МБОУ детского оздоровительного лагеря им. А.Я.Яшина д. Травино</t>
  </si>
  <si>
    <t>МБОУ детского оздоровительного лагеря им. А.Я.Яшина д.</t>
  </si>
  <si>
    <t>3.6.3</t>
  </si>
  <si>
    <t>Строительство современной спортивной вело-скейтбордной площадки д. Травино</t>
  </si>
  <si>
    <t>3.6.4</t>
  </si>
  <si>
    <t>Капитальный ремонт здания  МБУК «Байдаровский Дом Культуры» д. Байдарово</t>
  </si>
  <si>
    <t>сельское поселение Никольское, МБУК «Байдаровский Дом Культуры»</t>
  </si>
  <si>
    <t>3.6.5</t>
  </si>
  <si>
    <t>Капитальный ремонт здания школы МБОУ «Теребаевская ООШ»   д. Теребаево</t>
  </si>
  <si>
    <t xml:space="preserve">Управление образования,     МБОУ «Теребаевская ООШ»  </t>
  </si>
  <si>
    <t>3.6.6</t>
  </si>
  <si>
    <t>Капитальный ремонт здания МБДОУ «Осиновский детский сад «Колосок» филиал д. Теребаево</t>
  </si>
  <si>
    <t>3.6.7</t>
  </si>
  <si>
    <t>Строительство современной спортивной площадки д. Теребаево</t>
  </si>
  <si>
    <t>3.6.8</t>
  </si>
  <si>
    <t>Капитальный ремонт здания  МБУК «Байдаровский Дом Культуры» Теребавской филиал д. Теребаево</t>
  </si>
  <si>
    <t xml:space="preserve">сельское поселение Никольское,  МБУК «Байдаровский Дом Культуры» Теребавской филиал </t>
  </si>
  <si>
    <t xml:space="preserve">                                                                              Комплексное   развитие сельских территорий Никольс кого муниципального района Вологодской области  на 2020-2025 годы
   </t>
  </si>
  <si>
    <t>Итого по всем мероприятиям Программы</t>
  </si>
  <si>
    <t>х</t>
  </si>
  <si>
    <r>
      <rPr>
        <sz val="10"/>
        <rFont val="Times New Roman"/>
        <family val="1"/>
      </rPr>
      <t xml:space="preserve"> сельское поселени</t>
    </r>
    <r>
      <rPr>
        <sz val="11"/>
        <rFont val="Times New Roman"/>
        <family val="1"/>
      </rPr>
      <t>е Никольское</t>
    </r>
  </si>
  <si>
    <t xml:space="preserve">  Приложение №9                             Таблица 16</t>
  </si>
  <si>
    <t>Прогнозная (справочная) оценка</t>
  </si>
  <si>
    <t>привлечения средств областного бюджета, средств бюджетов поселений района, безвозмездных средств физических и юридических лиц (внебюджетные источники) на реализацию целей муниципальной программы</t>
  </si>
  <si>
    <t>Источник финансового обеспечения</t>
  </si>
  <si>
    <t>Оценка расходов (млн. руб.)</t>
  </si>
  <si>
    <t>Итого: 2020-2025г.г.</t>
  </si>
  <si>
    <t>2020г.</t>
  </si>
  <si>
    <t>2021г.</t>
  </si>
  <si>
    <t>2022г.</t>
  </si>
  <si>
    <t>2023г.</t>
  </si>
  <si>
    <t>2024г.</t>
  </si>
  <si>
    <t>2025г.</t>
  </si>
  <si>
    <t>федеральный бюджет</t>
  </si>
  <si>
    <t>областной бюджет</t>
  </si>
  <si>
    <t>бюджеты поселений</t>
  </si>
  <si>
    <t>внебюджетные источники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</si>
</sst>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"/>
    <numFmt numFmtId="168" formatCode="0"/>
  </numFmts>
  <fonts count="18">
    <font>
      <sz val="10"/>
      <name val="Arial"/>
      <family val="2"/>
    </font>
    <font>
      <sz val="14"/>
      <name val="Arial"/>
      <family val="2"/>
    </font>
    <font>
      <b/>
      <sz val="11"/>
      <name val="Times New Roman;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right" wrapText="1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justify"/>
    </xf>
    <xf numFmtId="164" fontId="3" fillId="0" borderId="3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 horizontal="center"/>
    </xf>
    <xf numFmtId="164" fontId="7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10" fillId="0" borderId="2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/>
    </xf>
    <xf numFmtId="164" fontId="5" fillId="0" borderId="6" xfId="0" applyFont="1" applyBorder="1" applyAlignment="1">
      <alignment horizontal="justify"/>
    </xf>
    <xf numFmtId="164" fontId="5" fillId="0" borderId="7" xfId="0" applyFont="1" applyBorder="1" applyAlignment="1">
      <alignment horizontal="justify"/>
    </xf>
    <xf numFmtId="164" fontId="10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center" vertical="center"/>
    </xf>
    <xf numFmtId="164" fontId="10" fillId="0" borderId="2" xfId="0" applyFont="1" applyBorder="1" applyAlignment="1">
      <alignment wrapText="1"/>
    </xf>
    <xf numFmtId="164" fontId="10" fillId="0" borderId="2" xfId="0" applyFont="1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5" fontId="6" fillId="0" borderId="2" xfId="0" applyNumberFormat="1" applyFont="1" applyBorder="1" applyAlignment="1">
      <alignment/>
    </xf>
    <xf numFmtId="164" fontId="7" fillId="0" borderId="3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164" fontId="9" fillId="0" borderId="2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4" fontId="7" fillId="0" borderId="5" xfId="0" applyFont="1" applyBorder="1" applyAlignment="1">
      <alignment horizontal="center" vertical="center" wrapText="1"/>
    </xf>
    <xf numFmtId="167" fontId="3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7" fontId="11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2" xfId="0" applyFont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 wrapText="1"/>
    </xf>
    <xf numFmtId="167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8" fillId="2" borderId="3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 wrapText="1"/>
    </xf>
    <xf numFmtId="167" fontId="8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/>
    </xf>
    <xf numFmtId="164" fontId="12" fillId="3" borderId="2" xfId="0" applyNumberFormat="1" applyFont="1" applyFill="1" applyBorder="1" applyAlignment="1">
      <alignment horizontal="center" wrapText="1"/>
    </xf>
    <xf numFmtId="164" fontId="12" fillId="3" borderId="3" xfId="0" applyNumberFormat="1" applyFont="1" applyFill="1" applyBorder="1" applyAlignment="1">
      <alignment horizontal="center" wrapText="1"/>
    </xf>
    <xf numFmtId="168" fontId="11" fillId="0" borderId="2" xfId="0" applyNumberFormat="1" applyFont="1" applyBorder="1" applyAlignment="1">
      <alignment horizontal="center"/>
    </xf>
    <xf numFmtId="164" fontId="12" fillId="0" borderId="2" xfId="0" applyNumberFormat="1" applyFont="1" applyBorder="1" applyAlignment="1">
      <alignment horizontal="center" wrapText="1"/>
    </xf>
    <xf numFmtId="164" fontId="12" fillId="0" borderId="3" xfId="0" applyNumberFormat="1" applyFont="1" applyBorder="1" applyAlignment="1">
      <alignment horizont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164" fontId="0" fillId="0" borderId="0" xfId="0" applyFont="1" applyBorder="1" applyAlignment="1">
      <alignment horizontal="right" vertical="center" wrapText="1"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 wrapText="1"/>
    </xf>
    <xf numFmtId="164" fontId="16" fillId="0" borderId="3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wrapText="1"/>
    </xf>
    <xf numFmtId="164" fontId="17" fillId="0" borderId="3" xfId="0" applyFont="1" applyBorder="1" applyAlignment="1">
      <alignment horizontal="center"/>
    </xf>
    <xf numFmtId="164" fontId="16" fillId="0" borderId="3" xfId="0" applyFont="1" applyBorder="1" applyAlignment="1">
      <alignment horizontal="center"/>
    </xf>
    <xf numFmtId="167" fontId="7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wrapText="1"/>
    </xf>
    <xf numFmtId="167" fontId="16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14"/>
  <sheetViews>
    <sheetView zoomScale="71" zoomScaleNormal="71" workbookViewId="0" topLeftCell="A88">
      <selection activeCell="C91" sqref="C91"/>
    </sheetView>
  </sheetViews>
  <sheetFormatPr defaultColWidth="9.140625" defaultRowHeight="12.75" customHeight="1"/>
  <cols>
    <col min="1" max="1" width="15.28125" style="0" customWidth="1"/>
    <col min="2" max="2" width="8.421875" style="1" customWidth="1"/>
    <col min="3" max="3" width="22.57421875" style="0" customWidth="1"/>
    <col min="4" max="4" width="20.28125" style="0" customWidth="1"/>
    <col min="5" max="5" width="16.421875" style="0" customWidth="1"/>
    <col min="6" max="6" width="14.8515625" style="0" customWidth="1"/>
    <col min="7" max="7" width="11.140625" style="0" customWidth="1"/>
    <col min="8" max="8" width="10.421875" style="0" customWidth="1"/>
    <col min="9" max="9" width="10.140625" style="0" customWidth="1"/>
    <col min="10" max="10" width="9.8515625" style="0" customWidth="1"/>
    <col min="11" max="11" width="9.57421875" style="0" customWidth="1"/>
    <col min="12" max="12" width="9.421875" style="0" customWidth="1"/>
    <col min="13" max="13" width="10.140625" style="0" customWidth="1"/>
  </cols>
  <sheetData>
    <row r="1" spans="11:13" ht="32.25" customHeight="1">
      <c r="K1" s="2" t="s">
        <v>0</v>
      </c>
      <c r="L1" s="2"/>
      <c r="M1" s="2"/>
    </row>
    <row r="2" spans="1:13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39.75" customHeight="1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9"/>
      <c r="H4" s="9"/>
      <c r="I4" s="9"/>
      <c r="J4" s="9"/>
      <c r="K4" s="9"/>
      <c r="L4" s="9"/>
      <c r="M4" s="9"/>
    </row>
    <row r="5" spans="1:13" ht="19.5" customHeight="1">
      <c r="A5" s="5"/>
      <c r="B5" s="6"/>
      <c r="C5" s="7"/>
      <c r="D5" s="7"/>
      <c r="E5" s="10" t="s">
        <v>9</v>
      </c>
      <c r="F5" s="10"/>
      <c r="G5" s="9" t="s">
        <v>10</v>
      </c>
      <c r="H5" s="9"/>
      <c r="I5" s="9"/>
      <c r="J5" s="9"/>
      <c r="K5" s="9"/>
      <c r="L5" s="9"/>
      <c r="M5" s="9"/>
    </row>
    <row r="6" spans="1:13" ht="19.5" customHeight="1">
      <c r="A6" s="5"/>
      <c r="B6" s="6"/>
      <c r="C6" s="7"/>
      <c r="D6" s="7"/>
      <c r="E6" s="10"/>
      <c r="F6" s="10"/>
      <c r="G6" s="11" t="s">
        <v>11</v>
      </c>
      <c r="H6" s="9" t="s">
        <v>12</v>
      </c>
      <c r="I6" s="9"/>
      <c r="J6" s="9"/>
      <c r="K6" s="9"/>
      <c r="L6" s="9"/>
      <c r="M6" s="9"/>
    </row>
    <row r="7" spans="1:13" ht="21" customHeight="1">
      <c r="A7" s="5"/>
      <c r="B7" s="6"/>
      <c r="C7" s="7"/>
      <c r="D7" s="7"/>
      <c r="E7" s="10"/>
      <c r="F7" s="10"/>
      <c r="G7" s="12"/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13">
        <v>2025</v>
      </c>
    </row>
    <row r="8" spans="1:13" ht="12.75" customHeight="1">
      <c r="A8" s="11">
        <v>1</v>
      </c>
      <c r="B8" s="14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5" t="s">
        <v>13</v>
      </c>
    </row>
    <row r="9" spans="1:13" ht="24" customHeight="1">
      <c r="A9" s="16" t="s">
        <v>14</v>
      </c>
      <c r="B9" s="17" t="s">
        <v>15</v>
      </c>
      <c r="C9" s="18" t="s">
        <v>16</v>
      </c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ht="63" customHeight="1">
      <c r="A10" s="16"/>
      <c r="B10" s="19" t="s">
        <v>17</v>
      </c>
      <c r="C10" s="7" t="s">
        <v>18</v>
      </c>
      <c r="D10" s="20" t="s">
        <v>19</v>
      </c>
      <c r="E10" s="21" t="s">
        <v>20</v>
      </c>
      <c r="F10" s="8" t="s">
        <v>21</v>
      </c>
      <c r="G10" s="22">
        <f>G16+G15+G14+G13+G12</f>
        <v>33342.5</v>
      </c>
      <c r="H10" s="22">
        <f>H16+H15+H14+H13+H12</f>
        <v>4895.599999999999</v>
      </c>
      <c r="I10" s="22">
        <f>I16+I15+I14+I13+I12</f>
        <v>4284</v>
      </c>
      <c r="J10" s="22">
        <f>J16+J15+J14+J13+J12</f>
        <v>6358.7</v>
      </c>
      <c r="K10" s="23">
        <f>K16+K15+K14+K13+K12</f>
        <v>5086.9</v>
      </c>
      <c r="L10" s="23">
        <f>L16+L15+L14+L13+L12</f>
        <v>7630.4</v>
      </c>
      <c r="M10" s="24">
        <f>M16+M15+M14+M13+M12</f>
        <v>5086.9</v>
      </c>
    </row>
    <row r="11" spans="1:13" ht="27.75" customHeight="1">
      <c r="A11" s="16"/>
      <c r="B11" s="19"/>
      <c r="C11" s="7"/>
      <c r="D11" s="7"/>
      <c r="E11" s="25" t="s">
        <v>22</v>
      </c>
      <c r="F11" s="25"/>
      <c r="G11" s="25"/>
      <c r="H11" s="25"/>
      <c r="I11" s="25"/>
      <c r="J11" s="25"/>
      <c r="K11" s="25"/>
      <c r="L11" s="25"/>
      <c r="M11" s="25"/>
    </row>
    <row r="12" spans="1:13" ht="30" customHeight="1">
      <c r="A12" s="16"/>
      <c r="B12" s="19"/>
      <c r="C12" s="7"/>
      <c r="D12" s="7"/>
      <c r="E12" s="20" t="s">
        <v>23</v>
      </c>
      <c r="F12" s="26" t="s">
        <v>24</v>
      </c>
      <c r="G12" s="27">
        <f aca="true" t="shared" si="0" ref="G12:G16">H12+I12+J12+K12+L12+M12</f>
        <v>10405.5</v>
      </c>
      <c r="H12" s="27">
        <f aca="true" t="shared" si="1" ref="H12:H14">H48+H42+H36+H30+H24+H18</f>
        <v>574.7</v>
      </c>
      <c r="I12" s="27">
        <f aca="true" t="shared" si="2" ref="I12:I16">I48+I42+I36+I30+I24+I18</f>
        <v>190</v>
      </c>
      <c r="J12" s="27">
        <f aca="true" t="shared" si="3" ref="J12:J16">J48+J42+J36+J30+J24+J18</f>
        <v>2537.1</v>
      </c>
      <c r="K12" s="27">
        <f aca="true" t="shared" si="4" ref="K12:K16">K48+K42+K36+K30+K24+K18</f>
        <v>2029.6</v>
      </c>
      <c r="L12" s="27">
        <f aca="true" t="shared" si="5" ref="L12:L16">L48+L42+L36+L30+L24+L18</f>
        <v>3044.5</v>
      </c>
      <c r="M12" s="28">
        <f aca="true" t="shared" si="6" ref="M12:M16">M48+M42+M36+M30+M24+M18</f>
        <v>2029.6</v>
      </c>
    </row>
    <row r="13" spans="1:13" ht="27.75" customHeight="1">
      <c r="A13" s="16"/>
      <c r="B13" s="19"/>
      <c r="C13" s="7"/>
      <c r="D13" s="7"/>
      <c r="E13" s="20"/>
      <c r="F13" s="26" t="s">
        <v>25</v>
      </c>
      <c r="G13" s="27">
        <f t="shared" si="0"/>
        <v>11767.5</v>
      </c>
      <c r="H13" s="27">
        <f t="shared" si="1"/>
        <v>2680.9</v>
      </c>
      <c r="I13" s="27">
        <f t="shared" si="2"/>
        <v>2658.9</v>
      </c>
      <c r="J13" s="27">
        <f t="shared" si="3"/>
        <v>1691.4</v>
      </c>
      <c r="K13" s="27">
        <f t="shared" si="4"/>
        <v>1353.3000000000002</v>
      </c>
      <c r="L13" s="27">
        <f t="shared" si="5"/>
        <v>2029.6999999999998</v>
      </c>
      <c r="M13" s="28">
        <f t="shared" si="6"/>
        <v>1353.3000000000002</v>
      </c>
    </row>
    <row r="14" spans="1:13" ht="29.25" customHeight="1">
      <c r="A14" s="16"/>
      <c r="B14" s="19"/>
      <c r="C14" s="7"/>
      <c r="D14" s="7"/>
      <c r="E14" s="20"/>
      <c r="F14" s="26" t="s">
        <v>26</v>
      </c>
      <c r="G14" s="27">
        <f t="shared" si="0"/>
        <v>1166.9</v>
      </c>
      <c r="H14" s="27">
        <f t="shared" si="1"/>
        <v>171.3</v>
      </c>
      <c r="I14" s="27">
        <f t="shared" si="2"/>
        <v>149.9</v>
      </c>
      <c r="J14" s="27">
        <f t="shared" si="3"/>
        <v>222.6</v>
      </c>
      <c r="K14" s="27">
        <f t="shared" si="4"/>
        <v>178</v>
      </c>
      <c r="L14" s="27">
        <f t="shared" si="5"/>
        <v>267.1</v>
      </c>
      <c r="M14" s="28">
        <f t="shared" si="6"/>
        <v>178</v>
      </c>
    </row>
    <row r="15" spans="1:13" ht="18.75" customHeight="1">
      <c r="A15" s="16"/>
      <c r="B15" s="19"/>
      <c r="C15" s="7"/>
      <c r="D15" s="7"/>
      <c r="E15" s="20"/>
      <c r="F15" s="29" t="s">
        <v>27</v>
      </c>
      <c r="G15" s="27">
        <f t="shared" si="0"/>
        <v>0</v>
      </c>
      <c r="H15" s="27">
        <f>H45+H39+H33+H27+H21</f>
        <v>0</v>
      </c>
      <c r="I15" s="27">
        <f t="shared" si="2"/>
        <v>0</v>
      </c>
      <c r="J15" s="27">
        <f t="shared" si="3"/>
        <v>0</v>
      </c>
      <c r="K15" s="27">
        <f t="shared" si="4"/>
        <v>0</v>
      </c>
      <c r="L15" s="27">
        <f t="shared" si="5"/>
        <v>0</v>
      </c>
      <c r="M15" s="28">
        <f t="shared" si="6"/>
        <v>0</v>
      </c>
    </row>
    <row r="16" spans="1:13" ht="27.75" customHeight="1">
      <c r="A16" s="16"/>
      <c r="B16" s="19"/>
      <c r="C16" s="7"/>
      <c r="D16" s="7"/>
      <c r="E16" s="20"/>
      <c r="F16" s="30" t="s">
        <v>28</v>
      </c>
      <c r="G16" s="31">
        <f t="shared" si="0"/>
        <v>10002.6</v>
      </c>
      <c r="H16" s="31">
        <f>H52+H46+H40+H34+H28+H22</f>
        <v>1468.7</v>
      </c>
      <c r="I16" s="31">
        <f t="shared" si="2"/>
        <v>1285.1999999999998</v>
      </c>
      <c r="J16" s="31">
        <f t="shared" si="3"/>
        <v>1907.6</v>
      </c>
      <c r="K16" s="31">
        <f t="shared" si="4"/>
        <v>1526</v>
      </c>
      <c r="L16" s="31">
        <f t="shared" si="5"/>
        <v>2289.1</v>
      </c>
      <c r="M16" s="32">
        <f t="shared" si="6"/>
        <v>1526</v>
      </c>
    </row>
    <row r="17" spans="1:13" ht="63" customHeight="1">
      <c r="A17" s="16"/>
      <c r="B17" s="33" t="s">
        <v>29</v>
      </c>
      <c r="C17" s="34" t="s">
        <v>30</v>
      </c>
      <c r="D17" s="20" t="s">
        <v>19</v>
      </c>
      <c r="E17" s="20" t="s">
        <v>31</v>
      </c>
      <c r="F17" s="26" t="s">
        <v>21</v>
      </c>
      <c r="G17" s="35">
        <f>G22+G21+G20+G19+G18</f>
        <v>2543.5</v>
      </c>
      <c r="H17" s="35">
        <f>H22+H21+H20+H19+H18</f>
        <v>0</v>
      </c>
      <c r="I17" s="35">
        <f>I22+I21+I20+I19+I18</f>
        <v>0</v>
      </c>
      <c r="J17" s="35">
        <f>J22+J21+J20+J19+J18</f>
        <v>0</v>
      </c>
      <c r="K17" s="35">
        <f>K22+K21+K20+K19+K18</f>
        <v>0</v>
      </c>
      <c r="L17" s="35">
        <f>L22+L21+L20+L19+L18</f>
        <v>2543.5</v>
      </c>
      <c r="M17" s="36">
        <f>M22+M21+M20+M19+M18</f>
        <v>0</v>
      </c>
    </row>
    <row r="18" spans="1:13" ht="29.25" customHeight="1">
      <c r="A18" s="16"/>
      <c r="B18" s="33"/>
      <c r="C18" s="34"/>
      <c r="D18" s="20"/>
      <c r="E18" s="20"/>
      <c r="F18" s="37" t="s">
        <v>24</v>
      </c>
      <c r="G18" s="38">
        <f aca="true" t="shared" si="7" ref="G18:G22">H18+I18+J18+K18+L18+M18</f>
        <v>1014.9</v>
      </c>
      <c r="H18" s="39"/>
      <c r="I18" s="39"/>
      <c r="J18" s="39"/>
      <c r="K18" s="38">
        <v>0</v>
      </c>
      <c r="L18" s="27">
        <v>1014.9</v>
      </c>
      <c r="M18" s="40"/>
    </row>
    <row r="19" spans="1:13" ht="27.75" customHeight="1">
      <c r="A19" s="16"/>
      <c r="B19" s="33"/>
      <c r="C19" s="34"/>
      <c r="D19" s="20"/>
      <c r="E19" s="20"/>
      <c r="F19" s="37" t="s">
        <v>25</v>
      </c>
      <c r="G19" s="38">
        <f t="shared" si="7"/>
        <v>676.6</v>
      </c>
      <c r="H19" s="39"/>
      <c r="I19" s="39"/>
      <c r="J19" s="39"/>
      <c r="K19" s="38">
        <v>0</v>
      </c>
      <c r="L19" s="27">
        <v>676.6</v>
      </c>
      <c r="M19" s="40"/>
    </row>
    <row r="20" spans="1:13" ht="24" customHeight="1">
      <c r="A20" s="16"/>
      <c r="B20" s="33"/>
      <c r="C20" s="34"/>
      <c r="D20" s="20"/>
      <c r="E20" s="20"/>
      <c r="F20" s="37" t="s">
        <v>26</v>
      </c>
      <c r="G20" s="38">
        <f t="shared" si="7"/>
        <v>89</v>
      </c>
      <c r="H20" s="39"/>
      <c r="I20" s="39"/>
      <c r="J20" s="39"/>
      <c r="K20" s="38">
        <v>0</v>
      </c>
      <c r="L20" s="27">
        <v>89</v>
      </c>
      <c r="M20" s="40"/>
    </row>
    <row r="21" spans="1:13" ht="16.5" customHeight="1">
      <c r="A21" s="16"/>
      <c r="B21" s="33"/>
      <c r="C21" s="34"/>
      <c r="D21" s="20"/>
      <c r="E21" s="20"/>
      <c r="F21" s="41" t="s">
        <v>27</v>
      </c>
      <c r="G21" s="38">
        <f t="shared" si="7"/>
        <v>0</v>
      </c>
      <c r="H21" s="39"/>
      <c r="I21" s="39"/>
      <c r="J21" s="39"/>
      <c r="K21" s="38"/>
      <c r="L21" s="27"/>
      <c r="M21" s="40"/>
    </row>
    <row r="22" spans="1:13" ht="27" customHeight="1">
      <c r="A22" s="16"/>
      <c r="B22" s="33"/>
      <c r="C22" s="34"/>
      <c r="D22" s="20"/>
      <c r="E22" s="20"/>
      <c r="F22" s="37" t="s">
        <v>28</v>
      </c>
      <c r="G22" s="38">
        <f t="shared" si="7"/>
        <v>763</v>
      </c>
      <c r="H22" s="39"/>
      <c r="I22" s="39"/>
      <c r="J22" s="39"/>
      <c r="K22" s="38">
        <v>0</v>
      </c>
      <c r="L22" s="27">
        <v>763</v>
      </c>
      <c r="M22" s="40"/>
    </row>
    <row r="23" spans="1:13" ht="63.75" customHeight="1">
      <c r="A23" s="16"/>
      <c r="B23" s="33" t="s">
        <v>32</v>
      </c>
      <c r="C23" s="34" t="s">
        <v>33</v>
      </c>
      <c r="D23" s="20" t="s">
        <v>19</v>
      </c>
      <c r="E23" s="20" t="s">
        <v>31</v>
      </c>
      <c r="F23" s="26" t="s">
        <v>21</v>
      </c>
      <c r="G23" s="42">
        <f>G24+G25+G26+G27+G28</f>
        <v>2287.1</v>
      </c>
      <c r="H23" s="42">
        <f>H24+H25+H26+H27+H28</f>
        <v>0</v>
      </c>
      <c r="I23" s="42">
        <f>I28+I27+I26+I25+I24</f>
        <v>2287.1000000000004</v>
      </c>
      <c r="J23" s="42">
        <f>J28+J27+J26+J25+J24</f>
        <v>0</v>
      </c>
      <c r="K23" s="42">
        <f>K28+K27+K26+K25+K24</f>
        <v>0</v>
      </c>
      <c r="L23" s="42">
        <f>L28+L27+L26+L25+L24</f>
        <v>0</v>
      </c>
      <c r="M23" s="43">
        <f>M28+M27+M26+M25+M24</f>
        <v>0</v>
      </c>
    </row>
    <row r="24" spans="1:13" ht="29.25" customHeight="1">
      <c r="A24" s="16"/>
      <c r="B24" s="33"/>
      <c r="C24" s="34"/>
      <c r="D24" s="20"/>
      <c r="E24" s="20"/>
      <c r="F24" s="37" t="s">
        <v>24</v>
      </c>
      <c r="G24" s="27">
        <f aca="true" t="shared" si="8" ref="G24:G28">H24+I24+J24+K24+L24+M24</f>
        <v>97.8</v>
      </c>
      <c r="H24" s="42"/>
      <c r="I24" s="44">
        <v>97.8</v>
      </c>
      <c r="J24" s="27">
        <v>0</v>
      </c>
      <c r="K24" s="42"/>
      <c r="L24" s="42"/>
      <c r="M24" s="28">
        <v>0</v>
      </c>
    </row>
    <row r="25" spans="1:13" ht="27" customHeight="1">
      <c r="A25" s="16"/>
      <c r="B25" s="33"/>
      <c r="C25" s="34"/>
      <c r="D25" s="20"/>
      <c r="E25" s="20"/>
      <c r="F25" s="37" t="s">
        <v>25</v>
      </c>
      <c r="G25" s="27">
        <f t="shared" si="8"/>
        <v>1369.2</v>
      </c>
      <c r="H25" s="42"/>
      <c r="I25" s="44">
        <v>1369.2</v>
      </c>
      <c r="J25" s="27">
        <v>0</v>
      </c>
      <c r="K25" s="42"/>
      <c r="L25" s="42"/>
      <c r="M25" s="28">
        <v>0</v>
      </c>
    </row>
    <row r="26" spans="1:13" ht="27.75" customHeight="1">
      <c r="A26" s="16"/>
      <c r="B26" s="33"/>
      <c r="C26" s="34"/>
      <c r="D26" s="20"/>
      <c r="E26" s="20"/>
      <c r="F26" s="37" t="s">
        <v>26</v>
      </c>
      <c r="G26" s="27">
        <f t="shared" si="8"/>
        <v>85.7</v>
      </c>
      <c r="H26" s="42"/>
      <c r="I26" s="44">
        <v>85.7</v>
      </c>
      <c r="J26" s="27">
        <v>0</v>
      </c>
      <c r="K26" s="42"/>
      <c r="L26" s="42"/>
      <c r="M26" s="28">
        <v>0</v>
      </c>
    </row>
    <row r="27" spans="1:13" ht="12.75" customHeight="1">
      <c r="A27" s="16"/>
      <c r="B27" s="33"/>
      <c r="C27" s="34"/>
      <c r="D27" s="20"/>
      <c r="E27" s="20"/>
      <c r="F27" s="41" t="s">
        <v>27</v>
      </c>
      <c r="G27" s="27">
        <f t="shared" si="8"/>
        <v>0</v>
      </c>
      <c r="H27" s="42"/>
      <c r="I27" s="44"/>
      <c r="J27" s="27"/>
      <c r="K27" s="42"/>
      <c r="L27" s="42"/>
      <c r="M27" s="28"/>
    </row>
    <row r="28" spans="1:13" ht="24.75" customHeight="1">
      <c r="A28" s="16"/>
      <c r="B28" s="33"/>
      <c r="C28" s="34"/>
      <c r="D28" s="20"/>
      <c r="E28" s="20"/>
      <c r="F28" s="37" t="s">
        <v>28</v>
      </c>
      <c r="G28" s="27">
        <f t="shared" si="8"/>
        <v>734.4</v>
      </c>
      <c r="H28" s="42"/>
      <c r="I28" s="44">
        <v>734.4</v>
      </c>
      <c r="J28" s="27">
        <v>0</v>
      </c>
      <c r="K28" s="42"/>
      <c r="L28" s="42"/>
      <c r="M28" s="28">
        <v>0</v>
      </c>
    </row>
    <row r="29" spans="1:13" ht="66" customHeight="1">
      <c r="A29" s="16"/>
      <c r="B29" s="33" t="s">
        <v>34</v>
      </c>
      <c r="C29" s="34" t="s">
        <v>35</v>
      </c>
      <c r="D29" s="20" t="s">
        <v>19</v>
      </c>
      <c r="E29" s="20" t="s">
        <v>31</v>
      </c>
      <c r="F29" s="26" t="s">
        <v>21</v>
      </c>
      <c r="G29" s="42">
        <f>G34+G33+G32+G31+G30</f>
        <v>1907.6</v>
      </c>
      <c r="H29" s="42">
        <f>H34+H33+H32+H31+H30</f>
        <v>0</v>
      </c>
      <c r="I29" s="42">
        <f>I34+I33+I32+I31+I30</f>
        <v>0</v>
      </c>
      <c r="J29" s="42">
        <f>J34+J33+J32+J31+J30</f>
        <v>0</v>
      </c>
      <c r="K29" s="42">
        <f>K34+K33+K32+K31+K30</f>
        <v>0</v>
      </c>
      <c r="L29" s="42">
        <f>L34+L33+L32+L31+L30</f>
        <v>1907.6</v>
      </c>
      <c r="M29" s="43">
        <f>M34+M33+M32+M31+M30</f>
        <v>0</v>
      </c>
    </row>
    <row r="30" spans="1:13" ht="35.25" customHeight="1">
      <c r="A30" s="16"/>
      <c r="B30" s="33"/>
      <c r="C30" s="34"/>
      <c r="D30" s="20"/>
      <c r="E30" s="20"/>
      <c r="F30" s="37" t="s">
        <v>24</v>
      </c>
      <c r="G30" s="42">
        <f aca="true" t="shared" si="9" ref="G30:G34">H30+I30+J30+K30+L30+M30</f>
        <v>761.1</v>
      </c>
      <c r="H30" s="42"/>
      <c r="I30" s="42"/>
      <c r="J30" s="42"/>
      <c r="K30" s="42"/>
      <c r="L30" s="42">
        <v>761.1</v>
      </c>
      <c r="M30" s="43">
        <v>0</v>
      </c>
    </row>
    <row r="31" spans="1:13" ht="22.5" customHeight="1">
      <c r="A31" s="16"/>
      <c r="B31" s="33"/>
      <c r="C31" s="34"/>
      <c r="D31" s="20"/>
      <c r="E31" s="20"/>
      <c r="F31" s="37" t="s">
        <v>25</v>
      </c>
      <c r="G31" s="42">
        <f t="shared" si="9"/>
        <v>507.4</v>
      </c>
      <c r="H31" s="42"/>
      <c r="I31" s="42"/>
      <c r="J31" s="42"/>
      <c r="K31" s="42"/>
      <c r="L31" s="42">
        <v>507.4</v>
      </c>
      <c r="M31" s="43">
        <v>0</v>
      </c>
    </row>
    <row r="32" spans="1:13" ht="22.5" customHeight="1">
      <c r="A32" s="16"/>
      <c r="B32" s="33"/>
      <c r="C32" s="34"/>
      <c r="D32" s="20"/>
      <c r="E32" s="20"/>
      <c r="F32" s="37" t="s">
        <v>26</v>
      </c>
      <c r="G32" s="42">
        <f t="shared" si="9"/>
        <v>66.8</v>
      </c>
      <c r="H32" s="42"/>
      <c r="I32" s="42"/>
      <c r="J32" s="42"/>
      <c r="K32" s="42"/>
      <c r="L32" s="42">
        <v>66.8</v>
      </c>
      <c r="M32" s="43">
        <v>0</v>
      </c>
    </row>
    <row r="33" spans="1:13" ht="12.75" customHeight="1">
      <c r="A33" s="16"/>
      <c r="B33" s="33"/>
      <c r="C33" s="34"/>
      <c r="D33" s="20"/>
      <c r="E33" s="20"/>
      <c r="F33" s="41" t="s">
        <v>27</v>
      </c>
      <c r="G33" s="42">
        <f t="shared" si="9"/>
        <v>0</v>
      </c>
      <c r="H33" s="42"/>
      <c r="I33" s="42"/>
      <c r="J33" s="42"/>
      <c r="K33" s="42"/>
      <c r="L33" s="42"/>
      <c r="M33" s="43"/>
    </row>
    <row r="34" spans="1:13" ht="27.75" customHeight="1">
      <c r="A34" s="16"/>
      <c r="B34" s="33"/>
      <c r="C34" s="34"/>
      <c r="D34" s="20"/>
      <c r="E34" s="20"/>
      <c r="F34" s="37" t="s">
        <v>28</v>
      </c>
      <c r="G34" s="42">
        <f t="shared" si="9"/>
        <v>572.3</v>
      </c>
      <c r="H34" s="42"/>
      <c r="I34" s="42"/>
      <c r="J34" s="42"/>
      <c r="K34" s="42"/>
      <c r="L34" s="42">
        <v>572.3</v>
      </c>
      <c r="M34" s="43">
        <v>0</v>
      </c>
    </row>
    <row r="35" spans="1:13" ht="63" customHeight="1">
      <c r="A35" s="16"/>
      <c r="B35" s="33" t="s">
        <v>36</v>
      </c>
      <c r="C35" s="34" t="s">
        <v>37</v>
      </c>
      <c r="D35" s="20" t="s">
        <v>19</v>
      </c>
      <c r="E35" s="20" t="s">
        <v>31</v>
      </c>
      <c r="F35" s="26" t="s">
        <v>21</v>
      </c>
      <c r="G35" s="42">
        <f>G40+G39+G38+G37+G36</f>
        <v>19885.4</v>
      </c>
      <c r="H35" s="42">
        <f>H40+H39+H38+H37+H36</f>
        <v>3263.7</v>
      </c>
      <c r="I35" s="42">
        <f>I40+I39+I38+I37+I36</f>
        <v>1996.9</v>
      </c>
      <c r="J35" s="42">
        <f>J40+J39+J38+J37+J36</f>
        <v>6358.7</v>
      </c>
      <c r="K35" s="45">
        <f>K40+K39+K38+K37+K36</f>
        <v>2543.3999999999996</v>
      </c>
      <c r="L35" s="45">
        <f>L40+L39+L38+L37+L36</f>
        <v>3179.3</v>
      </c>
      <c r="M35" s="43">
        <f>M40+M39+M38+M37+M36</f>
        <v>2543.3999999999996</v>
      </c>
    </row>
    <row r="36" spans="1:13" ht="27" customHeight="1">
      <c r="A36" s="16"/>
      <c r="B36" s="33"/>
      <c r="C36" s="34"/>
      <c r="D36" s="20"/>
      <c r="E36" s="20"/>
      <c r="F36" s="37" t="s">
        <v>24</v>
      </c>
      <c r="G36" s="42">
        <f aca="true" t="shared" si="10" ref="G36:G40">H36+I36+J36+K36+L36+M36</f>
        <v>6310.5</v>
      </c>
      <c r="H36" s="42">
        <v>383.1</v>
      </c>
      <c r="I36" s="44">
        <v>92.2</v>
      </c>
      <c r="J36" s="27">
        <v>2537.1</v>
      </c>
      <c r="K36" s="27">
        <v>1014.8</v>
      </c>
      <c r="L36" s="27">
        <v>1268.5</v>
      </c>
      <c r="M36" s="27">
        <v>1014.8</v>
      </c>
    </row>
    <row r="37" spans="1:13" ht="32.25" customHeight="1">
      <c r="A37" s="16"/>
      <c r="B37" s="33"/>
      <c r="C37" s="34"/>
      <c r="D37" s="20"/>
      <c r="E37" s="20"/>
      <c r="F37" s="37" t="s">
        <v>25</v>
      </c>
      <c r="G37" s="42">
        <f t="shared" si="10"/>
        <v>6967.3</v>
      </c>
      <c r="H37" s="42">
        <v>1787.3</v>
      </c>
      <c r="I37" s="44">
        <v>1289.7</v>
      </c>
      <c r="J37" s="27">
        <v>1691.4</v>
      </c>
      <c r="K37" s="27">
        <v>676.6</v>
      </c>
      <c r="L37" s="27">
        <v>845.7</v>
      </c>
      <c r="M37" s="27">
        <v>676.6</v>
      </c>
    </row>
    <row r="38" spans="1:13" ht="27" customHeight="1">
      <c r="A38" s="16"/>
      <c r="B38" s="33"/>
      <c r="C38" s="34"/>
      <c r="D38" s="20"/>
      <c r="E38" s="20"/>
      <c r="F38" s="37" t="s">
        <v>26</v>
      </c>
      <c r="G38" s="42">
        <f t="shared" si="10"/>
        <v>690.3</v>
      </c>
      <c r="H38" s="42">
        <v>114.2</v>
      </c>
      <c r="I38" s="44">
        <v>64.2</v>
      </c>
      <c r="J38" s="27">
        <v>222.6</v>
      </c>
      <c r="K38" s="27">
        <v>89</v>
      </c>
      <c r="L38" s="27">
        <v>111.3</v>
      </c>
      <c r="M38" s="27">
        <v>89</v>
      </c>
    </row>
    <row r="39" spans="1:13" ht="15.75" customHeight="1">
      <c r="A39" s="16"/>
      <c r="B39" s="33"/>
      <c r="C39" s="34"/>
      <c r="D39" s="20"/>
      <c r="E39" s="20"/>
      <c r="F39" s="41" t="s">
        <v>27</v>
      </c>
      <c r="G39" s="42">
        <f t="shared" si="10"/>
        <v>0</v>
      </c>
      <c r="H39" s="42"/>
      <c r="I39" s="44"/>
      <c r="J39" s="27"/>
      <c r="K39" s="27"/>
      <c r="L39" s="27"/>
      <c r="M39" s="27"/>
    </row>
    <row r="40" spans="1:13" ht="24.75" customHeight="1">
      <c r="A40" s="16"/>
      <c r="B40" s="33"/>
      <c r="C40" s="34"/>
      <c r="D40" s="20"/>
      <c r="E40" s="20"/>
      <c r="F40" s="37" t="s">
        <v>28</v>
      </c>
      <c r="G40" s="42">
        <f t="shared" si="10"/>
        <v>5917.3</v>
      </c>
      <c r="H40" s="42">
        <v>979.1</v>
      </c>
      <c r="I40" s="44">
        <v>550.8</v>
      </c>
      <c r="J40" s="27">
        <v>1907.6</v>
      </c>
      <c r="K40" s="27">
        <v>763</v>
      </c>
      <c r="L40" s="27">
        <v>953.8</v>
      </c>
      <c r="M40" s="27">
        <v>763</v>
      </c>
    </row>
    <row r="41" spans="1:13" ht="63.75" customHeight="1">
      <c r="A41" s="16"/>
      <c r="B41" s="33" t="s">
        <v>38</v>
      </c>
      <c r="C41" s="34" t="s">
        <v>39</v>
      </c>
      <c r="D41" s="20" t="s">
        <v>19</v>
      </c>
      <c r="E41" s="20" t="s">
        <v>31</v>
      </c>
      <c r="F41" s="26" t="s">
        <v>21</v>
      </c>
      <c r="G41" s="27">
        <f>G46+G45+G44+G43+G42</f>
        <v>2543.5</v>
      </c>
      <c r="H41" s="27">
        <f>H46+H45+H44+H43+H42</f>
        <v>0</v>
      </c>
      <c r="I41" s="27">
        <f>I46+I45+I44+I43+I42</f>
        <v>0</v>
      </c>
      <c r="J41" s="27">
        <f>J46+J45+J44+J43+J42</f>
        <v>0</v>
      </c>
      <c r="K41" s="27">
        <f>K46+K45+K44+K43+K42</f>
        <v>2543.5</v>
      </c>
      <c r="L41" s="27">
        <f>L46+L45+L44+L43+L42</f>
        <v>0</v>
      </c>
      <c r="M41" s="28">
        <f>M46+M45+M44+M43+M42</f>
        <v>0</v>
      </c>
    </row>
    <row r="42" spans="1:13" ht="24.75" customHeight="1">
      <c r="A42" s="16"/>
      <c r="B42" s="33"/>
      <c r="C42" s="34"/>
      <c r="D42" s="20"/>
      <c r="E42" s="20"/>
      <c r="F42" s="37" t="s">
        <v>24</v>
      </c>
      <c r="G42" s="27">
        <f aca="true" t="shared" si="11" ref="G42:G44">H42+I42+J42+K42+L42+M42</f>
        <v>1014.8</v>
      </c>
      <c r="H42" s="27"/>
      <c r="I42" s="27"/>
      <c r="J42" s="27">
        <v>0</v>
      </c>
      <c r="K42" s="27">
        <v>1014.8</v>
      </c>
      <c r="L42" s="27"/>
      <c r="M42" s="28"/>
    </row>
    <row r="43" spans="1:13" ht="24.75" customHeight="1">
      <c r="A43" s="16"/>
      <c r="B43" s="33"/>
      <c r="C43" s="34"/>
      <c r="D43" s="20"/>
      <c r="E43" s="20"/>
      <c r="F43" s="37" t="s">
        <v>25</v>
      </c>
      <c r="G43" s="27">
        <f t="shared" si="11"/>
        <v>676.7</v>
      </c>
      <c r="H43" s="27"/>
      <c r="I43" s="27"/>
      <c r="J43" s="27">
        <v>0</v>
      </c>
      <c r="K43" s="27">
        <v>676.7</v>
      </c>
      <c r="L43" s="27"/>
      <c r="M43" s="28"/>
    </row>
    <row r="44" spans="1:13" ht="24.75" customHeight="1">
      <c r="A44" s="16"/>
      <c r="B44" s="33"/>
      <c r="C44" s="34"/>
      <c r="D44" s="20"/>
      <c r="E44" s="20"/>
      <c r="F44" s="37" t="s">
        <v>26</v>
      </c>
      <c r="G44" s="27">
        <f t="shared" si="11"/>
        <v>89</v>
      </c>
      <c r="H44" s="27"/>
      <c r="I44" s="27"/>
      <c r="J44" s="27">
        <v>0</v>
      </c>
      <c r="K44" s="27">
        <v>89</v>
      </c>
      <c r="L44" s="27"/>
      <c r="M44" s="28"/>
    </row>
    <row r="45" spans="1:13" ht="15.75" customHeight="1">
      <c r="A45" s="16"/>
      <c r="B45" s="33"/>
      <c r="C45" s="34"/>
      <c r="D45" s="20"/>
      <c r="E45" s="20"/>
      <c r="F45" s="41" t="s">
        <v>27</v>
      </c>
      <c r="G45" s="27">
        <v>0</v>
      </c>
      <c r="H45" s="27"/>
      <c r="I45" s="27"/>
      <c r="J45" s="27"/>
      <c r="K45" s="27"/>
      <c r="L45" s="27"/>
      <c r="M45" s="28"/>
    </row>
    <row r="46" spans="1:13" ht="24.75" customHeight="1">
      <c r="A46" s="16"/>
      <c r="B46" s="33"/>
      <c r="C46" s="34"/>
      <c r="D46" s="20"/>
      <c r="E46" s="20"/>
      <c r="F46" s="37" t="s">
        <v>28</v>
      </c>
      <c r="G46" s="27">
        <f>H46+I46+J46+K46+L46+M46</f>
        <v>763</v>
      </c>
      <c r="H46" s="27"/>
      <c r="I46" s="27"/>
      <c r="J46" s="27">
        <v>0</v>
      </c>
      <c r="K46" s="27">
        <v>763</v>
      </c>
      <c r="L46" s="27"/>
      <c r="M46" s="28"/>
    </row>
    <row r="47" spans="1:13" ht="61.5" customHeight="1">
      <c r="A47" s="16"/>
      <c r="B47" s="46" t="s">
        <v>40</v>
      </c>
      <c r="C47" s="34" t="s">
        <v>41</v>
      </c>
      <c r="D47" s="20" t="s">
        <v>19</v>
      </c>
      <c r="E47" s="20" t="s">
        <v>31</v>
      </c>
      <c r="F47" s="26" t="s">
        <v>21</v>
      </c>
      <c r="G47" s="27">
        <f>G52+G51+G50+G49+G48</f>
        <v>4175.4</v>
      </c>
      <c r="H47" s="27">
        <f>H48+H49+H50+H51+H52</f>
        <v>1631.9</v>
      </c>
      <c r="I47" s="22">
        <f>I52+I51+I50+I49+I48</f>
        <v>0</v>
      </c>
      <c r="J47" s="27">
        <f>J52+J51+J50+J49+J48</f>
        <v>0</v>
      </c>
      <c r="K47" s="27">
        <f>K52+K51+K50+K49+K48</f>
        <v>0</v>
      </c>
      <c r="L47" s="22">
        <f>L52+L51+L50+L49+L48</f>
        <v>0</v>
      </c>
      <c r="M47" s="28">
        <f>M52+M51+M50+M49+M48</f>
        <v>2543.5</v>
      </c>
    </row>
    <row r="48" spans="1:13" ht="24" customHeight="1">
      <c r="A48" s="16"/>
      <c r="B48" s="46"/>
      <c r="C48" s="34"/>
      <c r="D48" s="20"/>
      <c r="E48" s="20"/>
      <c r="F48" s="47" t="s">
        <v>24</v>
      </c>
      <c r="G48" s="27">
        <f aca="true" t="shared" si="12" ref="G48:G50">H48+I48+J48+K48+L48+M48</f>
        <v>1206.3999999999999</v>
      </c>
      <c r="H48" s="27">
        <v>191.6</v>
      </c>
      <c r="I48" s="27">
        <v>0</v>
      </c>
      <c r="J48" s="27">
        <v>0</v>
      </c>
      <c r="K48" s="27">
        <v>0</v>
      </c>
      <c r="L48" s="27">
        <v>0</v>
      </c>
      <c r="M48" s="27">
        <v>1014.8</v>
      </c>
    </row>
    <row r="49" spans="1:13" ht="24" customHeight="1">
      <c r="A49" s="16"/>
      <c r="B49" s="46"/>
      <c r="C49" s="34"/>
      <c r="D49" s="20"/>
      <c r="E49" s="20"/>
      <c r="F49" s="47" t="s">
        <v>25</v>
      </c>
      <c r="G49" s="27">
        <f t="shared" si="12"/>
        <v>1570.3000000000002</v>
      </c>
      <c r="H49" s="27">
        <v>893.6</v>
      </c>
      <c r="I49" s="27">
        <v>0</v>
      </c>
      <c r="J49" s="27">
        <v>0</v>
      </c>
      <c r="K49" s="27">
        <v>0</v>
      </c>
      <c r="L49" s="27">
        <v>0</v>
      </c>
      <c r="M49" s="27">
        <v>676.7</v>
      </c>
    </row>
    <row r="50" spans="1:13" ht="24" customHeight="1">
      <c r="A50" s="16"/>
      <c r="B50" s="46"/>
      <c r="C50" s="34"/>
      <c r="D50" s="20"/>
      <c r="E50" s="20"/>
      <c r="F50" s="47" t="s">
        <v>26</v>
      </c>
      <c r="G50" s="27">
        <f t="shared" si="12"/>
        <v>146.1</v>
      </c>
      <c r="H50" s="27">
        <v>57.1</v>
      </c>
      <c r="I50" s="27">
        <v>0</v>
      </c>
      <c r="J50" s="27">
        <v>0</v>
      </c>
      <c r="K50" s="27">
        <v>0</v>
      </c>
      <c r="L50" s="27">
        <v>0</v>
      </c>
      <c r="M50" s="27">
        <v>89</v>
      </c>
    </row>
    <row r="51" spans="1:13" ht="15.75" customHeight="1">
      <c r="A51" s="16"/>
      <c r="B51" s="46"/>
      <c r="C51" s="34"/>
      <c r="D51" s="20"/>
      <c r="E51" s="20"/>
      <c r="F51" s="48" t="s">
        <v>27</v>
      </c>
      <c r="G51" s="27"/>
      <c r="H51" s="27"/>
      <c r="I51" s="27"/>
      <c r="J51" s="22"/>
      <c r="K51" s="27"/>
      <c r="L51" s="27"/>
      <c r="M51" s="27"/>
    </row>
    <row r="52" spans="1:13" ht="24.75" customHeight="1">
      <c r="A52" s="16"/>
      <c r="B52" s="46"/>
      <c r="C52" s="34"/>
      <c r="D52" s="20"/>
      <c r="E52" s="20"/>
      <c r="F52" s="47" t="s">
        <v>28</v>
      </c>
      <c r="G52" s="27">
        <f>H52+I52+J52+K52+L52+M52</f>
        <v>1252.6</v>
      </c>
      <c r="H52" s="27">
        <v>489.6</v>
      </c>
      <c r="I52" s="27">
        <v>0</v>
      </c>
      <c r="J52" s="27">
        <v>0</v>
      </c>
      <c r="K52" s="27">
        <v>0</v>
      </c>
      <c r="L52" s="27">
        <v>0</v>
      </c>
      <c r="M52" s="27">
        <v>763</v>
      </c>
    </row>
    <row r="53" spans="1:13" ht="26.25" customHeight="1">
      <c r="A53" s="49" t="s">
        <v>42</v>
      </c>
      <c r="B53" s="50" t="s">
        <v>43</v>
      </c>
      <c r="C53" s="51" t="s">
        <v>44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63.75" customHeight="1">
      <c r="A54" s="49"/>
      <c r="B54" s="52" t="s">
        <v>45</v>
      </c>
      <c r="C54" s="7" t="s">
        <v>46</v>
      </c>
      <c r="D54" s="20" t="s">
        <v>47</v>
      </c>
      <c r="E54" s="21" t="s">
        <v>20</v>
      </c>
      <c r="F54" s="8" t="s">
        <v>21</v>
      </c>
      <c r="G54" s="53">
        <f>G60+G59+G58+G57+G56</f>
        <v>10500</v>
      </c>
      <c r="H54" s="22">
        <f>H56+H57+H58+H59+H60</f>
        <v>0</v>
      </c>
      <c r="I54" s="22">
        <f>I60+I59+I57+I56</f>
        <v>500</v>
      </c>
      <c r="J54" s="22">
        <f>J60+J59+J57+J56</f>
        <v>6900</v>
      </c>
      <c r="K54" s="22">
        <f>K60+K59+K57+K56</f>
        <v>600</v>
      </c>
      <c r="L54" s="23">
        <f>L60+L59+L57+L56</f>
        <v>1500</v>
      </c>
      <c r="M54" s="24">
        <f>M60+M59+M57+M56</f>
        <v>1000</v>
      </c>
    </row>
    <row r="55" spans="1:13" ht="25.5" customHeight="1">
      <c r="A55" s="49"/>
      <c r="B55" s="52"/>
      <c r="C55" s="7"/>
      <c r="D55" s="20"/>
      <c r="E55" s="25" t="s">
        <v>48</v>
      </c>
      <c r="F55" s="25"/>
      <c r="G55" s="25">
        <f>I55+J55+K55+L55+M55+M55</f>
        <v>0</v>
      </c>
      <c r="H55" s="25"/>
      <c r="I55" s="25"/>
      <c r="J55" s="25"/>
      <c r="K55" s="25"/>
      <c r="L55" s="25"/>
      <c r="M55" s="25"/>
    </row>
    <row r="56" spans="1:13" ht="26.25" customHeight="1">
      <c r="A56" s="49"/>
      <c r="B56" s="52"/>
      <c r="C56" s="7"/>
      <c r="D56" s="20"/>
      <c r="E56" s="20"/>
      <c r="F56" s="37" t="s">
        <v>24</v>
      </c>
      <c r="G56" s="42">
        <f aca="true" t="shared" si="13" ref="G56:G57">H56+I56+J56+K56+L56+M56</f>
        <v>4162.3</v>
      </c>
      <c r="H56" s="27">
        <f aca="true" t="shared" si="14" ref="H56:H57">H86+H80+H74+H68+H62</f>
        <v>0</v>
      </c>
      <c r="I56" s="27">
        <f aca="true" t="shared" si="15" ref="I56:I57">I86+I80+I74+I68+I62</f>
        <v>330.3</v>
      </c>
      <c r="J56" s="27">
        <f aca="true" t="shared" si="16" ref="J56:J57">J86+J80+J74+J68+J62</f>
        <v>2682</v>
      </c>
      <c r="K56" s="27">
        <f aca="true" t="shared" si="17" ref="K56:K57">K86+K80+K74+K68+K62</f>
        <v>250</v>
      </c>
      <c r="L56" s="27">
        <f aca="true" t="shared" si="18" ref="L56:L57">L86+L80+L74+L68+L62</f>
        <v>540</v>
      </c>
      <c r="M56" s="28">
        <f aca="true" t="shared" si="19" ref="M56:M57">M86+M80+M74+M68+M62</f>
        <v>360</v>
      </c>
    </row>
    <row r="57" spans="1:13" ht="24" customHeight="1">
      <c r="A57" s="49"/>
      <c r="B57" s="52"/>
      <c r="C57" s="7"/>
      <c r="D57" s="20"/>
      <c r="E57" s="20"/>
      <c r="F57" s="37" t="s">
        <v>25</v>
      </c>
      <c r="G57" s="42">
        <f t="shared" si="13"/>
        <v>2787.7</v>
      </c>
      <c r="H57" s="27">
        <f t="shared" si="14"/>
        <v>0</v>
      </c>
      <c r="I57" s="27">
        <f t="shared" si="15"/>
        <v>19.7</v>
      </c>
      <c r="J57" s="27">
        <f t="shared" si="16"/>
        <v>1998</v>
      </c>
      <c r="K57" s="27">
        <f t="shared" si="17"/>
        <v>170</v>
      </c>
      <c r="L57" s="27">
        <f t="shared" si="18"/>
        <v>360</v>
      </c>
      <c r="M57" s="28">
        <f t="shared" si="19"/>
        <v>240</v>
      </c>
    </row>
    <row r="58" spans="1:13" ht="22.5" customHeight="1">
      <c r="A58" s="49"/>
      <c r="B58" s="52"/>
      <c r="C58" s="7"/>
      <c r="D58" s="20"/>
      <c r="E58" s="20"/>
      <c r="F58" s="37" t="s">
        <v>49</v>
      </c>
      <c r="G58" s="53"/>
      <c r="H58" s="22"/>
      <c r="I58" s="22"/>
      <c r="J58" s="22"/>
      <c r="K58" s="22"/>
      <c r="L58" s="22"/>
      <c r="M58" s="28"/>
    </row>
    <row r="59" spans="1:13" ht="13.5" customHeight="1">
      <c r="A59" s="49"/>
      <c r="B59" s="52"/>
      <c r="C59" s="7"/>
      <c r="D59" s="20"/>
      <c r="E59" s="20"/>
      <c r="F59" s="41" t="s">
        <v>27</v>
      </c>
      <c r="G59" s="42">
        <f aca="true" t="shared" si="20" ref="G59:G60">H59+I59+J59+K59+L59+M59</f>
        <v>2000</v>
      </c>
      <c r="H59" s="27">
        <f aca="true" t="shared" si="21" ref="H59:H60">H89+H83+H77+H71+H65</f>
        <v>0</v>
      </c>
      <c r="I59" s="27">
        <f aca="true" t="shared" si="22" ref="I59:I60">I89+I83+I77+I71+I65</f>
        <v>100</v>
      </c>
      <c r="J59" s="27">
        <f aca="true" t="shared" si="23" ref="J59:J60">J89+J83+J77+J71+J65</f>
        <v>1200</v>
      </c>
      <c r="K59" s="27">
        <f aca="true" t="shared" si="24" ref="K59:K60">K89+K83+K77+K71+K65</f>
        <v>100</v>
      </c>
      <c r="L59" s="27">
        <f aca="true" t="shared" si="25" ref="L59:L60">L89+L83+L77+L71+L65</f>
        <v>300</v>
      </c>
      <c r="M59" s="28">
        <f aca="true" t="shared" si="26" ref="M59:M60">M89+M83+M77+M71+M65</f>
        <v>300</v>
      </c>
    </row>
    <row r="60" spans="1:13" ht="27" customHeight="1">
      <c r="A60" s="49"/>
      <c r="B60" s="52"/>
      <c r="C60" s="7"/>
      <c r="D60" s="20"/>
      <c r="E60" s="20"/>
      <c r="F60" s="37" t="s">
        <v>28</v>
      </c>
      <c r="G60" s="42">
        <f t="shared" si="20"/>
        <v>1550</v>
      </c>
      <c r="H60" s="27">
        <f t="shared" si="21"/>
        <v>0</v>
      </c>
      <c r="I60" s="27">
        <f t="shared" si="22"/>
        <v>50</v>
      </c>
      <c r="J60" s="27">
        <f t="shared" si="23"/>
        <v>1020</v>
      </c>
      <c r="K60" s="27">
        <f t="shared" si="24"/>
        <v>80</v>
      </c>
      <c r="L60" s="27">
        <f t="shared" si="25"/>
        <v>300</v>
      </c>
      <c r="M60" s="28">
        <f t="shared" si="26"/>
        <v>100</v>
      </c>
    </row>
    <row r="61" spans="1:13" ht="63.75" customHeight="1">
      <c r="A61" s="49"/>
      <c r="B61" s="33" t="s">
        <v>50</v>
      </c>
      <c r="C61" s="34" t="s">
        <v>30</v>
      </c>
      <c r="D61" s="20" t="s">
        <v>47</v>
      </c>
      <c r="E61" s="34" t="s">
        <v>30</v>
      </c>
      <c r="F61" s="26" t="s">
        <v>21</v>
      </c>
      <c r="G61" s="42">
        <f>G66+G65+G64+G63+G62</f>
        <v>600</v>
      </c>
      <c r="H61" s="27">
        <f>H62+H63+H64+H65+H66</f>
        <v>0</v>
      </c>
      <c r="I61" s="27">
        <f>I62+I63+I64+I65+I66</f>
        <v>0</v>
      </c>
      <c r="J61" s="42">
        <f>J66+J65+J64+J63+J62</f>
        <v>0</v>
      </c>
      <c r="K61" s="27">
        <f>K62+K63+K64+K65+K66</f>
        <v>600</v>
      </c>
      <c r="L61" s="27">
        <f>L62+L63+L64+L65+L66</f>
        <v>0</v>
      </c>
      <c r="M61" s="43">
        <f>M62+M63+M64+M65+M66</f>
        <v>0</v>
      </c>
    </row>
    <row r="62" spans="1:13" ht="27" customHeight="1">
      <c r="A62" s="49"/>
      <c r="B62" s="33"/>
      <c r="C62" s="34"/>
      <c r="D62" s="20"/>
      <c r="E62" s="20"/>
      <c r="F62" s="37" t="s">
        <v>24</v>
      </c>
      <c r="G62" s="42">
        <f>I62+J62+K62+L62+M62+M62</f>
        <v>250</v>
      </c>
      <c r="H62" s="27"/>
      <c r="I62" s="27"/>
      <c r="J62" s="42">
        <v>0</v>
      </c>
      <c r="K62" s="27">
        <v>250</v>
      </c>
      <c r="L62" s="27"/>
      <c r="M62" s="43"/>
    </row>
    <row r="63" spans="1:13" ht="26.25" customHeight="1">
      <c r="A63" s="49"/>
      <c r="B63" s="33"/>
      <c r="C63" s="34"/>
      <c r="D63" s="20"/>
      <c r="E63" s="20"/>
      <c r="F63" s="37" t="s">
        <v>25</v>
      </c>
      <c r="G63" s="42">
        <f>H63+I63+J63+K63+L63+M63</f>
        <v>170</v>
      </c>
      <c r="H63" s="27"/>
      <c r="I63" s="27"/>
      <c r="J63" s="42">
        <v>0</v>
      </c>
      <c r="K63" s="27">
        <v>170</v>
      </c>
      <c r="L63" s="27"/>
      <c r="M63" s="43"/>
    </row>
    <row r="64" spans="1:13" ht="22.5" customHeight="1">
      <c r="A64" s="49"/>
      <c r="B64" s="33"/>
      <c r="C64" s="34"/>
      <c r="D64" s="20"/>
      <c r="E64" s="20"/>
      <c r="F64" s="37" t="s">
        <v>26</v>
      </c>
      <c r="G64" s="53"/>
      <c r="H64" s="53"/>
      <c r="I64" s="27"/>
      <c r="J64" s="42"/>
      <c r="K64" s="27"/>
      <c r="L64" s="27"/>
      <c r="M64" s="43"/>
    </row>
    <row r="65" spans="1:13" ht="13.5" customHeight="1">
      <c r="A65" s="49"/>
      <c r="B65" s="33"/>
      <c r="C65" s="34"/>
      <c r="D65" s="20"/>
      <c r="E65" s="20"/>
      <c r="F65" s="41" t="s">
        <v>27</v>
      </c>
      <c r="G65" s="42">
        <f aca="true" t="shared" si="27" ref="G65:G66">H65+I65+J65+K65+L65+M65</f>
        <v>100</v>
      </c>
      <c r="H65" s="53"/>
      <c r="I65" s="27"/>
      <c r="J65" s="42">
        <v>0</v>
      </c>
      <c r="K65" s="27">
        <v>100</v>
      </c>
      <c r="L65" s="27"/>
      <c r="M65" s="43"/>
    </row>
    <row r="66" spans="1:13" ht="23.25" customHeight="1">
      <c r="A66" s="49"/>
      <c r="B66" s="33"/>
      <c r="C66" s="34"/>
      <c r="D66" s="20"/>
      <c r="E66" s="34"/>
      <c r="F66" s="37" t="s">
        <v>28</v>
      </c>
      <c r="G66" s="42">
        <f t="shared" si="27"/>
        <v>80</v>
      </c>
      <c r="H66" s="53"/>
      <c r="I66" s="27"/>
      <c r="J66" s="42">
        <v>0</v>
      </c>
      <c r="K66" s="27">
        <v>80</v>
      </c>
      <c r="L66" s="27"/>
      <c r="M66" s="43"/>
    </row>
    <row r="67" spans="1:13" ht="61.5" customHeight="1">
      <c r="A67" s="49"/>
      <c r="B67" s="33" t="s">
        <v>51</v>
      </c>
      <c r="C67" s="34" t="s">
        <v>35</v>
      </c>
      <c r="D67" s="20" t="s">
        <v>47</v>
      </c>
      <c r="E67" s="34" t="s">
        <v>35</v>
      </c>
      <c r="F67" s="26" t="s">
        <v>21</v>
      </c>
      <c r="G67" s="42">
        <f>G72+G71+G70+G69+G68</f>
        <v>0</v>
      </c>
      <c r="H67" s="53">
        <f>H68+H69+H70+H71+H72</f>
        <v>0</v>
      </c>
      <c r="I67" s="42">
        <f>I72+I71+I70+I69+I68</f>
        <v>0</v>
      </c>
      <c r="J67" s="42">
        <f>J68+J69+J70+J71+J72</f>
        <v>0</v>
      </c>
      <c r="K67" s="27">
        <f>K68+K69+K70+K71+K72</f>
        <v>0</v>
      </c>
      <c r="L67" s="27">
        <f>L68+L69+L70+L71+L72</f>
        <v>0</v>
      </c>
      <c r="M67" s="43">
        <f>M68+M69+M70+M71+M72</f>
        <v>0</v>
      </c>
    </row>
    <row r="68" spans="1:13" ht="23.25" customHeight="1">
      <c r="A68" s="49"/>
      <c r="B68" s="33"/>
      <c r="C68" s="34"/>
      <c r="D68" s="20"/>
      <c r="E68" s="34"/>
      <c r="F68" s="37" t="s">
        <v>24</v>
      </c>
      <c r="G68" s="42">
        <f>I68+J68+K68+L68+M68+M68</f>
        <v>0</v>
      </c>
      <c r="H68" s="53"/>
      <c r="I68" s="42">
        <v>0</v>
      </c>
      <c r="J68" s="42"/>
      <c r="K68" s="27"/>
      <c r="L68" s="27"/>
      <c r="M68" s="43"/>
    </row>
    <row r="69" spans="1:13" ht="23.25" customHeight="1">
      <c r="A69" s="49"/>
      <c r="B69" s="33"/>
      <c r="C69" s="34"/>
      <c r="D69" s="20"/>
      <c r="E69" s="34"/>
      <c r="F69" s="37" t="s">
        <v>25</v>
      </c>
      <c r="G69" s="42">
        <f>H69+I69+J69+K69+L69+M69</f>
        <v>0</v>
      </c>
      <c r="H69" s="53"/>
      <c r="I69" s="42">
        <v>0</v>
      </c>
      <c r="J69" s="42"/>
      <c r="K69" s="27"/>
      <c r="L69" s="27"/>
      <c r="M69" s="43"/>
    </row>
    <row r="70" spans="1:13" ht="23.25" customHeight="1">
      <c r="A70" s="49"/>
      <c r="B70" s="33"/>
      <c r="C70" s="34"/>
      <c r="D70" s="20"/>
      <c r="E70" s="34"/>
      <c r="F70" s="37" t="s">
        <v>26</v>
      </c>
      <c r="G70" s="53"/>
      <c r="H70" s="53"/>
      <c r="I70" s="42"/>
      <c r="J70" s="42"/>
      <c r="K70" s="27"/>
      <c r="L70" s="27"/>
      <c r="M70" s="43"/>
    </row>
    <row r="71" spans="1:13" ht="17.25" customHeight="1">
      <c r="A71" s="49"/>
      <c r="B71" s="33"/>
      <c r="C71" s="34"/>
      <c r="D71" s="20"/>
      <c r="E71" s="34"/>
      <c r="F71" s="41" t="s">
        <v>27</v>
      </c>
      <c r="G71" s="42">
        <f aca="true" t="shared" si="28" ref="G71:G72">H71+I71+J71+K71+L71+M71</f>
        <v>0</v>
      </c>
      <c r="H71" s="53"/>
      <c r="I71" s="42">
        <v>0</v>
      </c>
      <c r="J71" s="42"/>
      <c r="K71" s="27"/>
      <c r="L71" s="27"/>
      <c r="M71" s="43"/>
    </row>
    <row r="72" spans="1:13" ht="23.25" customHeight="1">
      <c r="A72" s="49"/>
      <c r="B72" s="33"/>
      <c r="C72" s="34"/>
      <c r="D72" s="20"/>
      <c r="E72" s="34"/>
      <c r="F72" s="37" t="s">
        <v>28</v>
      </c>
      <c r="G72" s="42">
        <f t="shared" si="28"/>
        <v>0</v>
      </c>
      <c r="H72" s="53"/>
      <c r="I72" s="42">
        <v>0</v>
      </c>
      <c r="J72" s="42"/>
      <c r="K72" s="27"/>
      <c r="L72" s="27"/>
      <c r="M72" s="43"/>
    </row>
    <row r="73" spans="1:13" ht="61.5" customHeight="1">
      <c r="A73" s="49"/>
      <c r="B73" s="33" t="s">
        <v>52</v>
      </c>
      <c r="C73" s="34" t="s">
        <v>53</v>
      </c>
      <c r="D73" s="20" t="s">
        <v>47</v>
      </c>
      <c r="E73" s="34" t="s">
        <v>53</v>
      </c>
      <c r="F73" s="26" t="s">
        <v>21</v>
      </c>
      <c r="G73" s="42">
        <f>G78+G77+G76+G75+G74</f>
        <v>2000</v>
      </c>
      <c r="H73" s="53">
        <f>H74+H75+H76+H77+H78</f>
        <v>0</v>
      </c>
      <c r="I73" s="42">
        <f>I78+I77+I76+I75+I74</f>
        <v>500</v>
      </c>
      <c r="J73" s="42">
        <f>J74+J75+J76+J77+J78</f>
        <v>1500</v>
      </c>
      <c r="K73" s="27">
        <f>K74+K75+K76+K77+K78</f>
        <v>0</v>
      </c>
      <c r="L73" s="27">
        <f>L74+L75+L76+L77+L78</f>
        <v>0</v>
      </c>
      <c r="M73" s="43">
        <f>M74+M75+M76+M77+M78</f>
        <v>0</v>
      </c>
    </row>
    <row r="74" spans="1:13" ht="23.25" customHeight="1">
      <c r="A74" s="49"/>
      <c r="B74" s="33"/>
      <c r="C74" s="34"/>
      <c r="D74" s="20"/>
      <c r="E74" s="34"/>
      <c r="F74" s="37" t="s">
        <v>24</v>
      </c>
      <c r="G74" s="42">
        <f>I74+J74+K74+L74+M74+M74</f>
        <v>870.3</v>
      </c>
      <c r="H74" s="53"/>
      <c r="I74" s="42">
        <v>330.3</v>
      </c>
      <c r="J74" s="27">
        <v>540</v>
      </c>
      <c r="K74" s="27"/>
      <c r="L74" s="27"/>
      <c r="M74" s="43"/>
    </row>
    <row r="75" spans="1:13" ht="23.25" customHeight="1">
      <c r="A75" s="49"/>
      <c r="B75" s="33"/>
      <c r="C75" s="34"/>
      <c r="D75" s="20"/>
      <c r="E75" s="34"/>
      <c r="F75" s="37" t="s">
        <v>25</v>
      </c>
      <c r="G75" s="42">
        <f>H75+I75+J75+K75+L75+M75</f>
        <v>379.7</v>
      </c>
      <c r="H75" s="53"/>
      <c r="I75" s="42">
        <v>19.7</v>
      </c>
      <c r="J75" s="27">
        <v>360</v>
      </c>
      <c r="K75" s="27"/>
      <c r="L75" s="27"/>
      <c r="M75" s="43"/>
    </row>
    <row r="76" spans="1:13" ht="23.25" customHeight="1">
      <c r="A76" s="49"/>
      <c r="B76" s="33"/>
      <c r="C76" s="34"/>
      <c r="D76" s="20"/>
      <c r="E76" s="34"/>
      <c r="F76" s="37" t="s">
        <v>26</v>
      </c>
      <c r="G76" s="53"/>
      <c r="H76" s="53"/>
      <c r="I76" s="42"/>
      <c r="J76" s="27"/>
      <c r="K76" s="27"/>
      <c r="L76" s="27"/>
      <c r="M76" s="43"/>
    </row>
    <row r="77" spans="1:13" ht="15.75" customHeight="1">
      <c r="A77" s="49"/>
      <c r="B77" s="33"/>
      <c r="C77" s="34"/>
      <c r="D77" s="20"/>
      <c r="E77" s="34"/>
      <c r="F77" s="41" t="s">
        <v>27</v>
      </c>
      <c r="G77" s="42">
        <f aca="true" t="shared" si="29" ref="G77:G78">H77+I77+J77+K77+L77+M77</f>
        <v>400</v>
      </c>
      <c r="H77" s="53"/>
      <c r="I77" s="42">
        <v>100</v>
      </c>
      <c r="J77" s="27">
        <v>300</v>
      </c>
      <c r="K77" s="27"/>
      <c r="L77" s="27"/>
      <c r="M77" s="43"/>
    </row>
    <row r="78" spans="1:13" ht="23.25" customHeight="1">
      <c r="A78" s="49"/>
      <c r="B78" s="33"/>
      <c r="C78" s="34"/>
      <c r="D78" s="20"/>
      <c r="E78" s="34"/>
      <c r="F78" s="37" t="s">
        <v>28</v>
      </c>
      <c r="G78" s="42">
        <f t="shared" si="29"/>
        <v>350</v>
      </c>
      <c r="H78" s="53"/>
      <c r="I78" s="42">
        <v>50</v>
      </c>
      <c r="J78" s="27">
        <v>300</v>
      </c>
      <c r="K78" s="27"/>
      <c r="L78" s="27"/>
      <c r="M78" s="43"/>
    </row>
    <row r="79" spans="1:13" ht="61.5" customHeight="1">
      <c r="A79" s="49"/>
      <c r="B79" s="33" t="s">
        <v>54</v>
      </c>
      <c r="C79" s="34" t="s">
        <v>37</v>
      </c>
      <c r="D79" s="20" t="s">
        <v>47</v>
      </c>
      <c r="E79" s="54" t="s">
        <v>37</v>
      </c>
      <c r="F79" s="26" t="s">
        <v>21</v>
      </c>
      <c r="G79" s="42">
        <f>G84+G83+G82+G81+G80</f>
        <v>6400</v>
      </c>
      <c r="H79" s="27">
        <f>H80+H81+H82+H83+H84</f>
        <v>0</v>
      </c>
      <c r="I79" s="42">
        <f>I84+I83+I82+I81+I80</f>
        <v>0</v>
      </c>
      <c r="J79" s="42">
        <f>J84+J83+J82+J81+J80</f>
        <v>3900</v>
      </c>
      <c r="K79" s="27">
        <f>K80+K81+K82+K83+K84</f>
        <v>0</v>
      </c>
      <c r="L79" s="28">
        <f>L84+L83+L81+L80</f>
        <v>1500</v>
      </c>
      <c r="M79" s="28">
        <f>M84+M83+M81+M80</f>
        <v>1000</v>
      </c>
    </row>
    <row r="80" spans="1:13" ht="27" customHeight="1">
      <c r="A80" s="49"/>
      <c r="B80" s="33"/>
      <c r="C80" s="34"/>
      <c r="D80" s="20"/>
      <c r="E80" s="54"/>
      <c r="F80" s="37" t="s">
        <v>24</v>
      </c>
      <c r="G80" s="42">
        <f aca="true" t="shared" si="30" ref="G80:G81">H80+I80+J80+K80+L80+M80</f>
        <v>2412</v>
      </c>
      <c r="H80" s="27">
        <v>0</v>
      </c>
      <c r="I80" s="42">
        <v>0</v>
      </c>
      <c r="J80" s="42">
        <v>1512</v>
      </c>
      <c r="K80" s="27"/>
      <c r="L80" s="27">
        <v>540</v>
      </c>
      <c r="M80" s="28">
        <v>360</v>
      </c>
    </row>
    <row r="81" spans="1:13" ht="24" customHeight="1">
      <c r="A81" s="49"/>
      <c r="B81" s="33"/>
      <c r="C81" s="34"/>
      <c r="D81" s="20"/>
      <c r="E81" s="54"/>
      <c r="F81" s="37" t="s">
        <v>25</v>
      </c>
      <c r="G81" s="42">
        <f t="shared" si="30"/>
        <v>1818</v>
      </c>
      <c r="H81" s="27">
        <v>0</v>
      </c>
      <c r="I81" s="42">
        <v>0</v>
      </c>
      <c r="J81" s="42">
        <v>1218</v>
      </c>
      <c r="K81" s="27"/>
      <c r="L81" s="27">
        <v>360</v>
      </c>
      <c r="M81" s="28">
        <v>240</v>
      </c>
    </row>
    <row r="82" spans="1:13" ht="22.5" customHeight="1">
      <c r="A82" s="49"/>
      <c r="B82" s="33"/>
      <c r="C82" s="34"/>
      <c r="D82" s="20"/>
      <c r="E82" s="54"/>
      <c r="F82" s="37" t="s">
        <v>26</v>
      </c>
      <c r="G82" s="53"/>
      <c r="H82" s="27"/>
      <c r="I82" s="42"/>
      <c r="J82" s="42"/>
      <c r="K82" s="27"/>
      <c r="L82" s="27"/>
      <c r="M82" s="42"/>
    </row>
    <row r="83" spans="1:13" ht="13.5" customHeight="1">
      <c r="A83" s="49"/>
      <c r="B83" s="33"/>
      <c r="C83" s="34"/>
      <c r="D83" s="20"/>
      <c r="E83" s="54"/>
      <c r="F83" s="41" t="s">
        <v>27</v>
      </c>
      <c r="G83" s="42">
        <f aca="true" t="shared" si="31" ref="G83:G84">H83+I83+J83+K83+L83+M83</f>
        <v>1200</v>
      </c>
      <c r="H83" s="27">
        <v>0</v>
      </c>
      <c r="I83" s="42">
        <v>0</v>
      </c>
      <c r="J83" s="42">
        <v>600</v>
      </c>
      <c r="K83" s="27"/>
      <c r="L83" s="27">
        <v>300</v>
      </c>
      <c r="M83" s="42">
        <v>300</v>
      </c>
    </row>
    <row r="84" spans="1:13" ht="24" customHeight="1">
      <c r="A84" s="49"/>
      <c r="B84" s="33"/>
      <c r="C84" s="34"/>
      <c r="D84" s="20"/>
      <c r="E84" s="54"/>
      <c r="F84" s="37" t="s">
        <v>28</v>
      </c>
      <c r="G84" s="42">
        <f t="shared" si="31"/>
        <v>970</v>
      </c>
      <c r="H84" s="27">
        <v>0</v>
      </c>
      <c r="I84" s="42">
        <v>0</v>
      </c>
      <c r="J84" s="42">
        <v>570</v>
      </c>
      <c r="K84" s="27"/>
      <c r="L84" s="27">
        <v>300</v>
      </c>
      <c r="M84" s="42">
        <v>100</v>
      </c>
    </row>
    <row r="85" spans="1:13" ht="64.5" customHeight="1">
      <c r="A85" s="49"/>
      <c r="B85" s="55" t="s">
        <v>55</v>
      </c>
      <c r="C85" s="34" t="s">
        <v>41</v>
      </c>
      <c r="D85" s="20" t="s">
        <v>47</v>
      </c>
      <c r="E85" s="34" t="s">
        <v>41</v>
      </c>
      <c r="F85" s="26" t="s">
        <v>21</v>
      </c>
      <c r="G85" s="42">
        <f>G90+G89+G88+G87+G86</f>
        <v>1500</v>
      </c>
      <c r="H85" s="27">
        <f>H86+H87+H88+H89+H90</f>
        <v>0</v>
      </c>
      <c r="I85" s="42">
        <f>I86+I87+I88+I89+I90</f>
        <v>0</v>
      </c>
      <c r="J85" s="42">
        <f>J86+J87+J88+J89+J90</f>
        <v>1500</v>
      </c>
      <c r="K85" s="42">
        <f>K90+K89+K88+K87+K86</f>
        <v>0</v>
      </c>
      <c r="L85" s="42">
        <f>L86+L87+L88+L89+L90</f>
        <v>0</v>
      </c>
      <c r="M85" s="28">
        <f>M86+M87+M88+M89+M90</f>
        <v>0</v>
      </c>
    </row>
    <row r="86" spans="1:13" ht="26.25" customHeight="1">
      <c r="A86" s="49"/>
      <c r="B86" s="55"/>
      <c r="C86" s="34"/>
      <c r="D86" s="20"/>
      <c r="E86" s="34"/>
      <c r="F86" s="37" t="s">
        <v>24</v>
      </c>
      <c r="G86" s="42">
        <f>I86+J86+K86+L86+M86+M86</f>
        <v>630</v>
      </c>
      <c r="H86" s="27"/>
      <c r="I86" s="42"/>
      <c r="J86" s="27">
        <v>630</v>
      </c>
      <c r="K86" s="28">
        <v>0</v>
      </c>
      <c r="L86" s="42"/>
      <c r="M86" s="28"/>
    </row>
    <row r="87" spans="1:13" ht="26.25" customHeight="1">
      <c r="A87" s="49"/>
      <c r="B87" s="55"/>
      <c r="C87" s="34"/>
      <c r="D87" s="20"/>
      <c r="E87" s="34"/>
      <c r="F87" s="37" t="s">
        <v>25</v>
      </c>
      <c r="G87" s="42">
        <f>H87+I87+J87+K87+L87+M87</f>
        <v>420</v>
      </c>
      <c r="H87" s="27"/>
      <c r="I87" s="42"/>
      <c r="J87" s="27">
        <v>420</v>
      </c>
      <c r="K87" s="28">
        <v>0</v>
      </c>
      <c r="L87" s="42"/>
      <c r="M87" s="28"/>
    </row>
    <row r="88" spans="1:13" ht="27" customHeight="1">
      <c r="A88" s="49"/>
      <c r="B88" s="55"/>
      <c r="C88" s="34"/>
      <c r="D88" s="20"/>
      <c r="E88" s="34"/>
      <c r="F88" s="37" t="s">
        <v>26</v>
      </c>
      <c r="G88" s="53"/>
      <c r="H88" s="27"/>
      <c r="I88" s="42"/>
      <c r="J88" s="27"/>
      <c r="K88" s="42"/>
      <c r="L88" s="42"/>
      <c r="M88" s="28"/>
    </row>
    <row r="89" spans="1:13" ht="13.5" customHeight="1">
      <c r="A89" s="49"/>
      <c r="B89" s="55"/>
      <c r="C89" s="34"/>
      <c r="D89" s="20"/>
      <c r="E89" s="34"/>
      <c r="F89" s="41" t="s">
        <v>27</v>
      </c>
      <c r="G89" s="42">
        <f aca="true" t="shared" si="32" ref="G89:G90">H89+I89+J89+K89+L89+M89</f>
        <v>300</v>
      </c>
      <c r="H89" s="27"/>
      <c r="I89" s="42"/>
      <c r="J89" s="27">
        <v>300</v>
      </c>
      <c r="K89" s="42">
        <v>0</v>
      </c>
      <c r="L89" s="42"/>
      <c r="M89" s="28"/>
    </row>
    <row r="90" spans="1:13" ht="24.75" customHeight="1">
      <c r="A90" s="49"/>
      <c r="B90" s="55"/>
      <c r="C90" s="34"/>
      <c r="D90" s="20"/>
      <c r="E90" s="34"/>
      <c r="F90" s="37" t="s">
        <v>28</v>
      </c>
      <c r="G90" s="42">
        <f t="shared" si="32"/>
        <v>150</v>
      </c>
      <c r="H90" s="27"/>
      <c r="I90" s="42"/>
      <c r="J90" s="27">
        <v>150</v>
      </c>
      <c r="K90" s="42">
        <v>0</v>
      </c>
      <c r="L90" s="42"/>
      <c r="M90" s="28"/>
    </row>
    <row r="91" spans="1:13" ht="24.75" customHeight="1">
      <c r="A91" s="49"/>
      <c r="B91" s="56" t="s">
        <v>56</v>
      </c>
      <c r="C91" s="57" t="s">
        <v>57</v>
      </c>
      <c r="D91" s="57"/>
      <c r="E91" s="57"/>
      <c r="F91" s="57"/>
      <c r="G91" s="57"/>
      <c r="H91" s="57"/>
      <c r="I91" s="57"/>
      <c r="J91" s="57"/>
      <c r="K91" s="57"/>
      <c r="L91" s="57"/>
      <c r="M91" s="57"/>
    </row>
    <row r="92" spans="1:13" ht="63" customHeight="1">
      <c r="A92" s="10" t="s">
        <v>58</v>
      </c>
      <c r="B92" s="52" t="s">
        <v>59</v>
      </c>
      <c r="C92" s="7" t="s">
        <v>60</v>
      </c>
      <c r="D92" s="20" t="s">
        <v>61</v>
      </c>
      <c r="E92" s="20"/>
      <c r="F92" s="8" t="s">
        <v>21</v>
      </c>
      <c r="G92" s="58">
        <f>G98+G97+G96+G95+G94</f>
        <v>675622.5</v>
      </c>
      <c r="H92" s="58">
        <f>H98+H97+H96+H95+H94</f>
        <v>19024.5</v>
      </c>
      <c r="I92" s="22">
        <f>I98+I97+I96+I95+I94</f>
        <v>0</v>
      </c>
      <c r="J92" s="22">
        <f>J98+J97+J96+J95+J94</f>
        <v>289059.5</v>
      </c>
      <c r="K92" s="23">
        <f>K98+K97+K96+K95+K94</f>
        <v>275038.5</v>
      </c>
      <c r="L92" s="23">
        <f>L98+L97+L96+L95+L94</f>
        <v>62500</v>
      </c>
      <c r="M92" s="24">
        <f>M98+M97+M96+M95+M94</f>
        <v>30000</v>
      </c>
    </row>
    <row r="93" spans="1:13" ht="21" customHeight="1">
      <c r="A93" s="10"/>
      <c r="B93" s="52"/>
      <c r="C93" s="7"/>
      <c r="D93" s="20"/>
      <c r="E93" s="25" t="s">
        <v>48</v>
      </c>
      <c r="F93" s="25"/>
      <c r="G93" s="25"/>
      <c r="H93" s="25"/>
      <c r="I93" s="25"/>
      <c r="J93" s="25"/>
      <c r="K93" s="25"/>
      <c r="L93" s="25"/>
      <c r="M93" s="25"/>
    </row>
    <row r="94" spans="1:13" ht="24.75" customHeight="1">
      <c r="A94" s="10"/>
      <c r="B94" s="52"/>
      <c r="C94" s="7"/>
      <c r="D94" s="20"/>
      <c r="E94" s="34" t="s">
        <v>62</v>
      </c>
      <c r="F94" s="37" t="s">
        <v>24</v>
      </c>
      <c r="G94" s="59">
        <f aca="true" t="shared" si="33" ref="G94:G98">H94+I94+J94+K94+L94+M94</f>
        <v>621098.7</v>
      </c>
      <c r="H94" s="59">
        <f aca="true" t="shared" si="34" ref="H94:H98">H100+H208+H226+H250+H298+H406</f>
        <v>14178.800000000001</v>
      </c>
      <c r="I94" s="27">
        <f aca="true" t="shared" si="35" ref="I94:I98">I100+I208+I226+I250+I298+I406</f>
        <v>0</v>
      </c>
      <c r="J94" s="27">
        <f aca="true" t="shared" si="36" ref="J94:J95">J100+J208+J226+J250+J298+J406</f>
        <v>267673.2</v>
      </c>
      <c r="K94" s="27">
        <f aca="true" t="shared" si="37" ref="K94:K98">K100+K208+K226+K250+K298+K406</f>
        <v>254124.7</v>
      </c>
      <c r="L94" s="27">
        <f>L100+L208+L226+L250+L298+L406</f>
        <v>57504.7</v>
      </c>
      <c r="M94" s="28">
        <f aca="true" t="shared" si="38" ref="M94:M95">M100+M208+M226+M250+M298+M406</f>
        <v>27617.3</v>
      </c>
    </row>
    <row r="95" spans="1:13" ht="24.75" customHeight="1">
      <c r="A95" s="10"/>
      <c r="B95" s="52"/>
      <c r="C95" s="7"/>
      <c r="D95" s="20"/>
      <c r="E95" s="34"/>
      <c r="F95" s="37" t="s">
        <v>25</v>
      </c>
      <c r="G95" s="27">
        <f t="shared" si="33"/>
        <v>31841.800000000003</v>
      </c>
      <c r="H95" s="27">
        <f t="shared" si="34"/>
        <v>4235.2</v>
      </c>
      <c r="I95" s="27">
        <f t="shared" si="35"/>
        <v>0</v>
      </c>
      <c r="J95" s="27">
        <f t="shared" si="36"/>
        <v>11078.900000000001</v>
      </c>
      <c r="K95" s="27">
        <f t="shared" si="37"/>
        <v>12047.400000000001</v>
      </c>
      <c r="L95" s="27">
        <f>L101+L209+L251+L299+L407</f>
        <v>3026.8</v>
      </c>
      <c r="M95" s="28">
        <f t="shared" si="38"/>
        <v>1453.5</v>
      </c>
    </row>
    <row r="96" spans="1:13" ht="24.75" customHeight="1">
      <c r="A96" s="10"/>
      <c r="B96" s="52"/>
      <c r="C96" s="7"/>
      <c r="D96" s="20"/>
      <c r="E96" s="34"/>
      <c r="F96" s="37" t="s">
        <v>49</v>
      </c>
      <c r="G96" s="59">
        <f t="shared" si="33"/>
        <v>16272.800000000003</v>
      </c>
      <c r="H96" s="59">
        <f t="shared" si="34"/>
        <v>377.5</v>
      </c>
      <c r="I96" s="27">
        <f t="shared" si="35"/>
        <v>0</v>
      </c>
      <c r="J96" s="27">
        <f>J102+J228+J210+J252+J300+J408</f>
        <v>7620.900000000001</v>
      </c>
      <c r="K96" s="27">
        <f t="shared" si="37"/>
        <v>5726</v>
      </c>
      <c r="L96" s="27">
        <f aca="true" t="shared" si="39" ref="L96:L98">L102+L210+L228+L252+L300+L408</f>
        <v>1649.2</v>
      </c>
      <c r="M96" s="28">
        <f>M102+M228+M252+M300+M408</f>
        <v>899.2</v>
      </c>
    </row>
    <row r="97" spans="1:13" ht="15.75" customHeight="1">
      <c r="A97" s="10"/>
      <c r="B97" s="52"/>
      <c r="C97" s="7"/>
      <c r="D97" s="20"/>
      <c r="E97" s="34"/>
      <c r="F97" s="41" t="s">
        <v>27</v>
      </c>
      <c r="G97" s="27">
        <f t="shared" si="33"/>
        <v>3670.2000000000003</v>
      </c>
      <c r="H97" s="27">
        <f t="shared" si="34"/>
        <v>192</v>
      </c>
      <c r="I97" s="60">
        <f t="shared" si="35"/>
        <v>0</v>
      </c>
      <c r="J97" s="60">
        <f aca="true" t="shared" si="40" ref="J97:J98">J103+J211+J229+J253+J301+J409</f>
        <v>1000.5</v>
      </c>
      <c r="K97" s="27">
        <f t="shared" si="37"/>
        <v>2253.4</v>
      </c>
      <c r="L97" s="27">
        <f t="shared" si="39"/>
        <v>224.29999999999998</v>
      </c>
      <c r="M97" s="28">
        <f>M103+M211+M253+M301+M409</f>
        <v>0</v>
      </c>
    </row>
    <row r="98" spans="1:13" ht="24.75" customHeight="1">
      <c r="A98" s="10"/>
      <c r="B98" s="52"/>
      <c r="C98" s="7"/>
      <c r="D98" s="20"/>
      <c r="E98" s="34"/>
      <c r="F98" s="37" t="s">
        <v>28</v>
      </c>
      <c r="G98" s="31">
        <f t="shared" si="33"/>
        <v>2739</v>
      </c>
      <c r="H98" s="31">
        <f t="shared" si="34"/>
        <v>41</v>
      </c>
      <c r="I98" s="31">
        <f t="shared" si="35"/>
        <v>0</v>
      </c>
      <c r="J98" s="31">
        <f t="shared" si="40"/>
        <v>1686</v>
      </c>
      <c r="K98" s="31">
        <f t="shared" si="37"/>
        <v>887</v>
      </c>
      <c r="L98" s="31">
        <f t="shared" si="39"/>
        <v>95</v>
      </c>
      <c r="M98" s="32">
        <f>M104+M212+M230+M254+M302+M410</f>
        <v>30</v>
      </c>
    </row>
    <row r="99" spans="1:13" ht="59.25" customHeight="1">
      <c r="A99" s="10"/>
      <c r="B99" s="55" t="s">
        <v>63</v>
      </c>
      <c r="C99" s="61" t="s">
        <v>64</v>
      </c>
      <c r="D99" s="20" t="s">
        <v>61</v>
      </c>
      <c r="E99" s="20" t="s">
        <v>65</v>
      </c>
      <c r="F99" s="26" t="s">
        <v>21</v>
      </c>
      <c r="G99" s="42">
        <f>G104+G103+G102+G101+G100</f>
        <v>376343.4</v>
      </c>
      <c r="H99" s="42">
        <f>H104+H103+H102+H101+H100</f>
        <v>0</v>
      </c>
      <c r="I99" s="42">
        <f>I104+I103+I102+I101+I100</f>
        <v>0</v>
      </c>
      <c r="J99" s="42">
        <f>J104+J103+J102+J101+J100</f>
        <v>246304.90000000002</v>
      </c>
      <c r="K99" s="45">
        <f>K104+K103+K102+K101+K100</f>
        <v>130038.50000000001</v>
      </c>
      <c r="L99" s="45">
        <f>L104+L103+L102+L101+L100</f>
        <v>0</v>
      </c>
      <c r="M99" s="43">
        <f>M104+M103+M102+M101+M100</f>
        <v>0</v>
      </c>
    </row>
    <row r="100" spans="1:13" ht="24.75" customHeight="1">
      <c r="A100" s="10"/>
      <c r="B100" s="55"/>
      <c r="C100" s="61"/>
      <c r="D100" s="20"/>
      <c r="E100" s="20"/>
      <c r="F100" s="37" t="s">
        <v>24</v>
      </c>
      <c r="G100" s="42">
        <f aca="true" t="shared" si="41" ref="G100:G104">H100+I100+J100+K100+L100+M100</f>
        <v>348936.80000000005</v>
      </c>
      <c r="H100" s="42">
        <v>0</v>
      </c>
      <c r="I100" s="42">
        <v>0</v>
      </c>
      <c r="J100" s="42">
        <f aca="true" t="shared" si="42" ref="J100:J104">J106+J112+J118+J124+J130+J136+J142+J148+J154+J160+J166+J172+J178+J184+J190+J196+J202</f>
        <v>228268.6</v>
      </c>
      <c r="K100" s="42">
        <f aca="true" t="shared" si="43" ref="K100:K104">K106+K112+K118+K124+K130+K136+K142+K148+K154+K160+K166+K172+K178+K184+K190+K196+K202</f>
        <v>120668.20000000001</v>
      </c>
      <c r="L100" s="27">
        <v>0</v>
      </c>
      <c r="M100" s="43">
        <v>0</v>
      </c>
    </row>
    <row r="101" spans="1:13" ht="24.75" customHeight="1">
      <c r="A101" s="10"/>
      <c r="B101" s="55"/>
      <c r="C101" s="61"/>
      <c r="D101" s="20"/>
      <c r="E101" s="20"/>
      <c r="F101" s="37" t="s">
        <v>25</v>
      </c>
      <c r="G101" s="42">
        <f t="shared" si="41"/>
        <v>14538.8</v>
      </c>
      <c r="H101" s="42">
        <v>0</v>
      </c>
      <c r="I101" s="42">
        <v>0</v>
      </c>
      <c r="J101" s="42">
        <f t="shared" si="42"/>
        <v>9511.1</v>
      </c>
      <c r="K101" s="42">
        <f t="shared" si="43"/>
        <v>5027.7</v>
      </c>
      <c r="L101" s="27">
        <v>0</v>
      </c>
      <c r="M101" s="43">
        <v>0</v>
      </c>
    </row>
    <row r="102" spans="1:13" ht="24.75" customHeight="1">
      <c r="A102" s="10"/>
      <c r="B102" s="55"/>
      <c r="C102" s="61"/>
      <c r="D102" s="20"/>
      <c r="E102" s="20"/>
      <c r="F102" s="37" t="s">
        <v>26</v>
      </c>
      <c r="G102" s="42">
        <f t="shared" si="41"/>
        <v>9167.3</v>
      </c>
      <c r="H102" s="42">
        <v>0</v>
      </c>
      <c r="I102" s="42">
        <v>0</v>
      </c>
      <c r="J102" s="42">
        <f t="shared" si="42"/>
        <v>6559.1</v>
      </c>
      <c r="K102" s="42">
        <f t="shared" si="43"/>
        <v>2608.2</v>
      </c>
      <c r="L102" s="27">
        <v>0</v>
      </c>
      <c r="M102" s="43">
        <v>0</v>
      </c>
    </row>
    <row r="103" spans="1:13" ht="17.25" customHeight="1">
      <c r="A103" s="10"/>
      <c r="B103" s="55"/>
      <c r="C103" s="61"/>
      <c r="D103" s="20"/>
      <c r="E103" s="20"/>
      <c r="F103" s="41" t="s">
        <v>27</v>
      </c>
      <c r="G103" s="42">
        <f t="shared" si="41"/>
        <v>1819.5</v>
      </c>
      <c r="H103" s="42">
        <v>0</v>
      </c>
      <c r="I103" s="42">
        <v>0</v>
      </c>
      <c r="J103" s="42">
        <f t="shared" si="42"/>
        <v>795.1</v>
      </c>
      <c r="K103" s="42">
        <f t="shared" si="43"/>
        <v>1024.4</v>
      </c>
      <c r="L103" s="27">
        <v>0</v>
      </c>
      <c r="M103" s="43">
        <v>0</v>
      </c>
    </row>
    <row r="104" spans="1:13" ht="24.75" customHeight="1">
      <c r="A104" s="10"/>
      <c r="B104" s="55"/>
      <c r="C104" s="61"/>
      <c r="D104" s="20"/>
      <c r="E104" s="20"/>
      <c r="F104" s="37" t="s">
        <v>28</v>
      </c>
      <c r="G104" s="42">
        <f t="shared" si="41"/>
        <v>1881</v>
      </c>
      <c r="H104" s="42">
        <v>0</v>
      </c>
      <c r="I104" s="42">
        <v>0</v>
      </c>
      <c r="J104" s="42">
        <f t="shared" si="42"/>
        <v>1171</v>
      </c>
      <c r="K104" s="42">
        <f t="shared" si="43"/>
        <v>710</v>
      </c>
      <c r="L104" s="27">
        <v>0</v>
      </c>
      <c r="M104" s="43">
        <v>0</v>
      </c>
    </row>
    <row r="105" spans="1:13" ht="57.75" customHeight="1">
      <c r="A105" s="10"/>
      <c r="B105" s="55" t="s">
        <v>66</v>
      </c>
      <c r="C105" s="34" t="s">
        <v>67</v>
      </c>
      <c r="D105" s="20"/>
      <c r="E105" s="20" t="s">
        <v>68</v>
      </c>
      <c r="F105" s="26" t="s">
        <v>21</v>
      </c>
      <c r="G105" s="42">
        <f>G110+G109+G108+G107+G106</f>
        <v>15488.6</v>
      </c>
      <c r="H105" s="42"/>
      <c r="I105" s="42"/>
      <c r="J105" s="27">
        <f>J110+J109+J108+J107+J106</f>
        <v>15488.6</v>
      </c>
      <c r="K105" s="42"/>
      <c r="L105" s="27"/>
      <c r="M105" s="43"/>
    </row>
    <row r="106" spans="1:13" ht="24.75" customHeight="1">
      <c r="A106" s="10"/>
      <c r="B106" s="55"/>
      <c r="C106" s="34"/>
      <c r="D106" s="20"/>
      <c r="E106" s="20"/>
      <c r="F106" s="37" t="s">
        <v>24</v>
      </c>
      <c r="G106" s="42">
        <f aca="true" t="shared" si="44" ref="G106:G108">J106</f>
        <v>14372.7</v>
      </c>
      <c r="H106" s="62"/>
      <c r="I106" s="42"/>
      <c r="J106" s="42">
        <v>14372.7</v>
      </c>
      <c r="K106" s="42"/>
      <c r="L106" s="27"/>
      <c r="M106" s="43"/>
    </row>
    <row r="107" spans="1:13" ht="24.75" customHeight="1">
      <c r="A107" s="10"/>
      <c r="B107" s="55"/>
      <c r="C107" s="34"/>
      <c r="D107" s="20"/>
      <c r="E107" s="20"/>
      <c r="F107" s="37" t="s">
        <v>25</v>
      </c>
      <c r="G107" s="42">
        <f t="shared" si="44"/>
        <v>598.9</v>
      </c>
      <c r="H107" s="62"/>
      <c r="I107" s="42"/>
      <c r="J107" s="42">
        <v>598.9</v>
      </c>
      <c r="K107" s="42"/>
      <c r="L107" s="27"/>
      <c r="M107" s="43"/>
    </row>
    <row r="108" spans="1:13" ht="24.75" customHeight="1">
      <c r="A108" s="10"/>
      <c r="B108" s="55"/>
      <c r="C108" s="34"/>
      <c r="D108" s="20"/>
      <c r="E108" s="20"/>
      <c r="F108" s="37" t="s">
        <v>26</v>
      </c>
      <c r="G108" s="42">
        <f t="shared" si="44"/>
        <v>463</v>
      </c>
      <c r="H108" s="62"/>
      <c r="I108" s="42"/>
      <c r="J108" s="42">
        <v>463</v>
      </c>
      <c r="K108" s="42"/>
      <c r="L108" s="27"/>
      <c r="M108" s="43"/>
    </row>
    <row r="109" spans="1:13" ht="24.75" customHeight="1">
      <c r="A109" s="10"/>
      <c r="B109" s="55"/>
      <c r="C109" s="34"/>
      <c r="D109" s="20"/>
      <c r="E109" s="20"/>
      <c r="F109" s="41" t="s">
        <v>27</v>
      </c>
      <c r="G109" s="42"/>
      <c r="H109" s="62"/>
      <c r="I109" s="42"/>
      <c r="J109" s="42"/>
      <c r="K109" s="42"/>
      <c r="L109" s="27"/>
      <c r="M109" s="43"/>
    </row>
    <row r="110" spans="1:13" ht="24.75" customHeight="1">
      <c r="A110" s="10"/>
      <c r="B110" s="55"/>
      <c r="C110" s="34"/>
      <c r="D110" s="20"/>
      <c r="E110" s="20"/>
      <c r="F110" s="37" t="s">
        <v>28</v>
      </c>
      <c r="G110" s="42">
        <f>J110</f>
        <v>54</v>
      </c>
      <c r="H110" s="62"/>
      <c r="I110" s="42"/>
      <c r="J110" s="42">
        <v>54</v>
      </c>
      <c r="K110" s="42"/>
      <c r="L110" s="27"/>
      <c r="M110" s="43"/>
    </row>
    <row r="111" spans="1:13" ht="59.25" customHeight="1">
      <c r="A111" s="10"/>
      <c r="B111" s="55" t="s">
        <v>69</v>
      </c>
      <c r="C111" s="34" t="s">
        <v>70</v>
      </c>
      <c r="D111" s="20"/>
      <c r="E111" s="20" t="s">
        <v>71</v>
      </c>
      <c r="F111" s="26" t="s">
        <v>21</v>
      </c>
      <c r="G111" s="42">
        <f>G116+G115+G114+G113+G112</f>
        <v>7236.299999999999</v>
      </c>
      <c r="H111" s="42">
        <f>H116+H115+H114+H113+H112</f>
        <v>0</v>
      </c>
      <c r="I111" s="42"/>
      <c r="J111" s="27">
        <f>J116+J115+J114+J113+J112</f>
        <v>7236.299999999999</v>
      </c>
      <c r="K111" s="42"/>
      <c r="L111" s="27"/>
      <c r="M111" s="43"/>
    </row>
    <row r="112" spans="1:13" ht="24.75" customHeight="1">
      <c r="A112" s="10"/>
      <c r="B112" s="55"/>
      <c r="C112" s="34"/>
      <c r="D112" s="20"/>
      <c r="E112" s="20"/>
      <c r="F112" s="37" t="s">
        <v>24</v>
      </c>
      <c r="G112" s="42">
        <f aca="true" t="shared" si="45" ref="G112:G114">H112+I112+J112+K112+L112+M112</f>
        <v>6698.4</v>
      </c>
      <c r="H112" s="42"/>
      <c r="I112" s="42"/>
      <c r="J112" s="42">
        <v>6698.4</v>
      </c>
      <c r="K112" s="42"/>
      <c r="L112" s="27"/>
      <c r="M112" s="43"/>
    </row>
    <row r="113" spans="1:13" ht="24.75" customHeight="1">
      <c r="A113" s="10"/>
      <c r="B113" s="55"/>
      <c r="C113" s="34"/>
      <c r="D113" s="20"/>
      <c r="E113" s="20"/>
      <c r="F113" s="37" t="s">
        <v>25</v>
      </c>
      <c r="G113" s="42">
        <f t="shared" si="45"/>
        <v>279.1</v>
      </c>
      <c r="H113" s="42"/>
      <c r="I113" s="42"/>
      <c r="J113" s="42">
        <v>279.1</v>
      </c>
      <c r="K113" s="42"/>
      <c r="L113" s="27"/>
      <c r="M113" s="43"/>
    </row>
    <row r="114" spans="1:13" ht="24.75" customHeight="1">
      <c r="A114" s="10"/>
      <c r="B114" s="55"/>
      <c r="C114" s="34"/>
      <c r="D114" s="20"/>
      <c r="E114" s="20"/>
      <c r="F114" s="37" t="s">
        <v>26</v>
      </c>
      <c r="G114" s="42">
        <f t="shared" si="45"/>
        <v>215.8</v>
      </c>
      <c r="H114" s="42"/>
      <c r="I114" s="42"/>
      <c r="J114" s="42">
        <v>215.8</v>
      </c>
      <c r="K114" s="42"/>
      <c r="L114" s="27"/>
      <c r="M114" s="43"/>
    </row>
    <row r="115" spans="1:13" ht="24.75" customHeight="1">
      <c r="A115" s="10"/>
      <c r="B115" s="55"/>
      <c r="C115" s="34"/>
      <c r="D115" s="20"/>
      <c r="E115" s="20"/>
      <c r="F115" s="41" t="s">
        <v>27</v>
      </c>
      <c r="G115" s="42"/>
      <c r="H115" s="42"/>
      <c r="I115" s="42"/>
      <c r="J115" s="42"/>
      <c r="K115" s="42"/>
      <c r="L115" s="27"/>
      <c r="M115" s="43"/>
    </row>
    <row r="116" spans="1:13" ht="24.75" customHeight="1">
      <c r="A116" s="10"/>
      <c r="B116" s="55"/>
      <c r="C116" s="34"/>
      <c r="D116" s="20"/>
      <c r="E116" s="20"/>
      <c r="F116" s="37" t="s">
        <v>28</v>
      </c>
      <c r="G116" s="42">
        <f>H116+I116+J116+K116+L116+M116</f>
        <v>43</v>
      </c>
      <c r="H116" s="42"/>
      <c r="I116" s="42"/>
      <c r="J116" s="42">
        <v>43</v>
      </c>
      <c r="K116" s="42"/>
      <c r="L116" s="27"/>
      <c r="M116" s="43"/>
    </row>
    <row r="117" spans="1:13" ht="64.5" customHeight="1">
      <c r="A117" s="10"/>
      <c r="B117" s="55" t="s">
        <v>72</v>
      </c>
      <c r="C117" s="34" t="s">
        <v>73</v>
      </c>
      <c r="D117" s="20"/>
      <c r="E117" s="34" t="s">
        <v>74</v>
      </c>
      <c r="F117" s="26" t="s">
        <v>21</v>
      </c>
      <c r="G117" s="42">
        <f>G122+G121+G120+G119+G118</f>
        <v>10010</v>
      </c>
      <c r="H117" s="42"/>
      <c r="I117" s="42"/>
      <c r="J117" s="42">
        <f>J122+J121+J120+J119+J118</f>
        <v>10010</v>
      </c>
      <c r="K117" s="42"/>
      <c r="L117" s="27"/>
      <c r="M117" s="43"/>
    </row>
    <row r="118" spans="1:13" ht="24.75" customHeight="1">
      <c r="A118" s="10"/>
      <c r="B118" s="55"/>
      <c r="C118" s="34"/>
      <c r="D118" s="20"/>
      <c r="E118" s="34"/>
      <c r="F118" s="37" t="s">
        <v>24</v>
      </c>
      <c r="G118" s="42">
        <f aca="true" t="shared" si="46" ref="G118:G120">H118+I118+J118+K118+L118+M118</f>
        <v>9279.4</v>
      </c>
      <c r="H118" s="42"/>
      <c r="I118" s="42"/>
      <c r="J118" s="42">
        <v>9279.4</v>
      </c>
      <c r="K118" s="42"/>
      <c r="L118" s="27"/>
      <c r="M118" s="43"/>
    </row>
    <row r="119" spans="1:13" ht="24.75" customHeight="1">
      <c r="A119" s="10"/>
      <c r="B119" s="55"/>
      <c r="C119" s="34"/>
      <c r="D119" s="20"/>
      <c r="E119" s="34"/>
      <c r="F119" s="37" t="s">
        <v>25</v>
      </c>
      <c r="G119" s="42">
        <f t="shared" si="46"/>
        <v>386.6</v>
      </c>
      <c r="H119" s="42"/>
      <c r="I119" s="42"/>
      <c r="J119" s="42">
        <v>386.6</v>
      </c>
      <c r="K119" s="42"/>
      <c r="L119" s="27"/>
      <c r="M119" s="43"/>
    </row>
    <row r="120" spans="1:13" ht="24.75" customHeight="1">
      <c r="A120" s="10"/>
      <c r="B120" s="55"/>
      <c r="C120" s="34"/>
      <c r="D120" s="20"/>
      <c r="E120" s="34"/>
      <c r="F120" s="37" t="s">
        <v>26</v>
      </c>
      <c r="G120" s="42">
        <f t="shared" si="46"/>
        <v>299</v>
      </c>
      <c r="H120" s="42"/>
      <c r="I120" s="42"/>
      <c r="J120" s="42">
        <v>299</v>
      </c>
      <c r="K120" s="42"/>
      <c r="L120" s="27"/>
      <c r="M120" s="43"/>
    </row>
    <row r="121" spans="1:13" ht="24.75" customHeight="1">
      <c r="A121" s="10"/>
      <c r="B121" s="55"/>
      <c r="C121" s="34"/>
      <c r="D121" s="20"/>
      <c r="E121" s="34"/>
      <c r="F121" s="41" t="s">
        <v>27</v>
      </c>
      <c r="G121" s="42"/>
      <c r="H121" s="42"/>
      <c r="I121" s="42"/>
      <c r="J121" s="42"/>
      <c r="K121" s="42"/>
      <c r="L121" s="27"/>
      <c r="M121" s="43"/>
    </row>
    <row r="122" spans="1:13" ht="24.75" customHeight="1">
      <c r="A122" s="10"/>
      <c r="B122" s="55"/>
      <c r="C122" s="34"/>
      <c r="D122" s="20"/>
      <c r="E122" s="34"/>
      <c r="F122" s="37" t="s">
        <v>28</v>
      </c>
      <c r="G122" s="42">
        <f>H122+I122+J122+K122+L122+M122</f>
        <v>45</v>
      </c>
      <c r="H122" s="42"/>
      <c r="I122" s="42"/>
      <c r="J122" s="42">
        <v>45</v>
      </c>
      <c r="K122" s="42"/>
      <c r="L122" s="27"/>
      <c r="M122" s="43"/>
    </row>
    <row r="123" spans="1:13" ht="66.75" customHeight="1">
      <c r="A123" s="10"/>
      <c r="B123" s="55" t="s">
        <v>75</v>
      </c>
      <c r="C123" s="34" t="s">
        <v>76</v>
      </c>
      <c r="D123" s="20"/>
      <c r="E123" s="34" t="s">
        <v>77</v>
      </c>
      <c r="F123" s="26" t="s">
        <v>21</v>
      </c>
      <c r="G123" s="42">
        <f>G128+G127+G126+G125+G124</f>
        <v>106508.1</v>
      </c>
      <c r="H123" s="42"/>
      <c r="I123" s="42"/>
      <c r="J123" s="42">
        <f>J128+J127+J126+J125+J124</f>
        <v>106508.1</v>
      </c>
      <c r="K123" s="42"/>
      <c r="L123" s="27"/>
      <c r="M123" s="43"/>
    </row>
    <row r="124" spans="1:13" ht="24.75" customHeight="1">
      <c r="A124" s="10"/>
      <c r="B124" s="55"/>
      <c r="C124" s="34"/>
      <c r="D124" s="20"/>
      <c r="E124" s="34"/>
      <c r="F124" s="37" t="s">
        <v>24</v>
      </c>
      <c r="G124" s="42">
        <f aca="true" t="shared" si="47" ref="G124:G126">H124+I124+J124+K124+L124+M124</f>
        <v>99095.6</v>
      </c>
      <c r="H124" s="42"/>
      <c r="I124" s="42"/>
      <c r="J124" s="42">
        <v>99095.6</v>
      </c>
      <c r="K124" s="42"/>
      <c r="L124" s="27"/>
      <c r="M124" s="43"/>
    </row>
    <row r="125" spans="1:13" ht="24.75" customHeight="1">
      <c r="A125" s="10"/>
      <c r="B125" s="55"/>
      <c r="C125" s="34"/>
      <c r="D125" s="20"/>
      <c r="E125" s="34"/>
      <c r="F125" s="37" t="s">
        <v>25</v>
      </c>
      <c r="G125" s="42">
        <f t="shared" si="47"/>
        <v>4129</v>
      </c>
      <c r="H125" s="42"/>
      <c r="I125" s="42"/>
      <c r="J125" s="42">
        <v>4129</v>
      </c>
      <c r="K125" s="42"/>
      <c r="L125" s="27"/>
      <c r="M125" s="43"/>
    </row>
    <row r="126" spans="1:13" ht="24.75" customHeight="1">
      <c r="A126" s="10"/>
      <c r="B126" s="55"/>
      <c r="C126" s="34"/>
      <c r="D126" s="20"/>
      <c r="E126" s="34"/>
      <c r="F126" s="37" t="s">
        <v>26</v>
      </c>
      <c r="G126" s="42">
        <f t="shared" si="47"/>
        <v>3192.5</v>
      </c>
      <c r="H126" s="42"/>
      <c r="I126" s="42"/>
      <c r="J126" s="42">
        <v>3192.5</v>
      </c>
      <c r="K126" s="42"/>
      <c r="L126" s="27"/>
      <c r="M126" s="43"/>
    </row>
    <row r="127" spans="1:13" ht="24.75" customHeight="1">
      <c r="A127" s="10"/>
      <c r="B127" s="55"/>
      <c r="C127" s="34"/>
      <c r="D127" s="20"/>
      <c r="E127" s="34"/>
      <c r="F127" s="41" t="s">
        <v>27</v>
      </c>
      <c r="G127" s="42"/>
      <c r="H127" s="42"/>
      <c r="I127" s="42"/>
      <c r="J127" s="42"/>
      <c r="K127" s="42"/>
      <c r="L127" s="27"/>
      <c r="M127" s="43"/>
    </row>
    <row r="128" spans="1:13" ht="24.75" customHeight="1">
      <c r="A128" s="10"/>
      <c r="B128" s="55"/>
      <c r="C128" s="34"/>
      <c r="D128" s="20"/>
      <c r="E128" s="34"/>
      <c r="F128" s="37" t="s">
        <v>28</v>
      </c>
      <c r="G128" s="42">
        <f>H128+I128+J128+K128+L128+M128</f>
        <v>91</v>
      </c>
      <c r="H128" s="42"/>
      <c r="I128" s="42"/>
      <c r="J128" s="42">
        <v>91</v>
      </c>
      <c r="K128" s="42"/>
      <c r="L128" s="27"/>
      <c r="M128" s="43"/>
    </row>
    <row r="129" spans="1:13" ht="66" customHeight="1">
      <c r="A129" s="10"/>
      <c r="B129" s="55" t="s">
        <v>78</v>
      </c>
      <c r="C129" s="34" t="s">
        <v>79</v>
      </c>
      <c r="D129" s="20"/>
      <c r="E129" s="34" t="s">
        <v>23</v>
      </c>
      <c r="F129" s="26" t="s">
        <v>21</v>
      </c>
      <c r="G129" s="42">
        <f>G134+G133+G132+G131+G130</f>
        <v>87038.5</v>
      </c>
      <c r="H129" s="42"/>
      <c r="I129" s="42"/>
      <c r="J129" s="42">
        <f>J134+J133+J132+J131+J130</f>
        <v>0</v>
      </c>
      <c r="K129" s="42">
        <f>K134+K133+K132+K131+K130</f>
        <v>87038.5</v>
      </c>
      <c r="L129" s="27"/>
      <c r="M129" s="43"/>
    </row>
    <row r="130" spans="1:13" ht="24.75" customHeight="1">
      <c r="A130" s="10"/>
      <c r="B130" s="55"/>
      <c r="C130" s="34"/>
      <c r="D130" s="20"/>
      <c r="E130" s="34"/>
      <c r="F130" s="37" t="s">
        <v>24</v>
      </c>
      <c r="G130" s="42">
        <f aca="true" t="shared" si="48" ref="G130:G132">H130+I130+J130+K130+L130+M130</f>
        <v>80966.7</v>
      </c>
      <c r="H130" s="42"/>
      <c r="I130" s="42"/>
      <c r="J130" s="42">
        <v>0</v>
      </c>
      <c r="K130" s="42">
        <v>80966.7</v>
      </c>
      <c r="L130" s="27"/>
      <c r="M130" s="43"/>
    </row>
    <row r="131" spans="1:13" ht="24.75" customHeight="1">
      <c r="A131" s="10"/>
      <c r="B131" s="55"/>
      <c r="C131" s="34"/>
      <c r="D131" s="20"/>
      <c r="E131" s="34"/>
      <c r="F131" s="37" t="s">
        <v>25</v>
      </c>
      <c r="G131" s="42">
        <f t="shared" si="48"/>
        <v>3373.6</v>
      </c>
      <c r="H131" s="42"/>
      <c r="I131" s="42"/>
      <c r="J131" s="42">
        <v>0</v>
      </c>
      <c r="K131" s="42">
        <v>3373.6</v>
      </c>
      <c r="L131" s="27"/>
      <c r="M131" s="43"/>
    </row>
    <row r="132" spans="1:13" ht="24.75" customHeight="1">
      <c r="A132" s="10"/>
      <c r="B132" s="55"/>
      <c r="C132" s="34"/>
      <c r="D132" s="20"/>
      <c r="E132" s="34"/>
      <c r="F132" s="37" t="s">
        <v>26</v>
      </c>
      <c r="G132" s="42">
        <f t="shared" si="48"/>
        <v>2608.2</v>
      </c>
      <c r="H132" s="42"/>
      <c r="I132" s="42"/>
      <c r="J132" s="42">
        <v>0</v>
      </c>
      <c r="K132" s="42">
        <v>2608.2</v>
      </c>
      <c r="L132" s="27"/>
      <c r="M132" s="43"/>
    </row>
    <row r="133" spans="1:13" ht="24.75" customHeight="1">
      <c r="A133" s="10"/>
      <c r="B133" s="55"/>
      <c r="C133" s="34"/>
      <c r="D133" s="20"/>
      <c r="E133" s="34"/>
      <c r="F133" s="41" t="s">
        <v>27</v>
      </c>
      <c r="G133" s="42"/>
      <c r="H133" s="42"/>
      <c r="I133" s="42"/>
      <c r="J133" s="42"/>
      <c r="K133" s="42"/>
      <c r="L133" s="27"/>
      <c r="M133" s="43"/>
    </row>
    <row r="134" spans="1:13" ht="24.75" customHeight="1">
      <c r="A134" s="10"/>
      <c r="B134" s="55"/>
      <c r="C134" s="34"/>
      <c r="D134" s="20"/>
      <c r="E134" s="34"/>
      <c r="F134" s="37" t="s">
        <v>28</v>
      </c>
      <c r="G134" s="42">
        <f>H134+I134+J134+K134+L134+M134</f>
        <v>90</v>
      </c>
      <c r="H134" s="42"/>
      <c r="I134" s="42"/>
      <c r="J134" s="42">
        <v>0</v>
      </c>
      <c r="K134" s="42">
        <v>90</v>
      </c>
      <c r="L134" s="27"/>
      <c r="M134" s="43"/>
    </row>
    <row r="135" spans="1:13" ht="60.75" customHeight="1">
      <c r="A135" s="10"/>
      <c r="B135" s="55" t="s">
        <v>80</v>
      </c>
      <c r="C135" s="34" t="s">
        <v>81</v>
      </c>
      <c r="D135" s="20"/>
      <c r="E135" s="34" t="s">
        <v>23</v>
      </c>
      <c r="F135" s="26" t="s">
        <v>21</v>
      </c>
      <c r="G135" s="42">
        <f>G140+G139+G138+G137+G136</f>
        <v>7760.2</v>
      </c>
      <c r="H135" s="42"/>
      <c r="I135" s="42"/>
      <c r="J135" s="42">
        <f>J140+J139+J138+J137+J136</f>
        <v>7760.2</v>
      </c>
      <c r="K135" s="42"/>
      <c r="L135" s="27"/>
      <c r="M135" s="43"/>
    </row>
    <row r="136" spans="1:13" ht="24.75" customHeight="1">
      <c r="A136" s="10"/>
      <c r="B136" s="55"/>
      <c r="C136" s="34"/>
      <c r="D136" s="20"/>
      <c r="E136" s="34"/>
      <c r="F136" s="37" t="s">
        <v>24</v>
      </c>
      <c r="G136" s="42">
        <f aca="true" t="shared" si="49" ref="G136:G140">H136+I136+J136+K136+L136+M136</f>
        <v>7184.4</v>
      </c>
      <c r="H136" s="42"/>
      <c r="I136" s="42"/>
      <c r="J136" s="42">
        <v>7184.4</v>
      </c>
      <c r="K136" s="42"/>
      <c r="L136" s="27"/>
      <c r="M136" s="43"/>
    </row>
    <row r="137" spans="1:13" ht="24.75" customHeight="1">
      <c r="A137" s="10"/>
      <c r="B137" s="55"/>
      <c r="C137" s="34"/>
      <c r="D137" s="20"/>
      <c r="E137" s="34"/>
      <c r="F137" s="37" t="s">
        <v>25</v>
      </c>
      <c r="G137" s="42">
        <f t="shared" si="49"/>
        <v>299.3</v>
      </c>
      <c r="H137" s="42"/>
      <c r="I137" s="42"/>
      <c r="J137" s="42">
        <v>299.3</v>
      </c>
      <c r="K137" s="42"/>
      <c r="L137" s="27"/>
      <c r="M137" s="43"/>
    </row>
    <row r="138" spans="1:13" ht="24.75" customHeight="1">
      <c r="A138" s="10"/>
      <c r="B138" s="55"/>
      <c r="C138" s="34"/>
      <c r="D138" s="20"/>
      <c r="E138" s="34"/>
      <c r="F138" s="37" t="s">
        <v>26</v>
      </c>
      <c r="G138" s="42">
        <f t="shared" si="49"/>
        <v>231.5</v>
      </c>
      <c r="H138" s="42"/>
      <c r="I138" s="42"/>
      <c r="J138" s="42">
        <v>231.5</v>
      </c>
      <c r="K138" s="42"/>
      <c r="L138" s="27"/>
      <c r="M138" s="43"/>
    </row>
    <row r="139" spans="1:13" ht="24.75" customHeight="1">
      <c r="A139" s="10"/>
      <c r="B139" s="55"/>
      <c r="C139" s="34"/>
      <c r="D139" s="20"/>
      <c r="E139" s="34"/>
      <c r="F139" s="41" t="s">
        <v>27</v>
      </c>
      <c r="G139" s="42">
        <f t="shared" si="49"/>
        <v>0</v>
      </c>
      <c r="H139" s="42"/>
      <c r="I139" s="42"/>
      <c r="J139" s="42"/>
      <c r="K139" s="42"/>
      <c r="L139" s="27"/>
      <c r="M139" s="43"/>
    </row>
    <row r="140" spans="1:13" ht="24.75" customHeight="1">
      <c r="A140" s="10"/>
      <c r="B140" s="55"/>
      <c r="C140" s="34"/>
      <c r="D140" s="20"/>
      <c r="E140" s="34"/>
      <c r="F140" s="37" t="s">
        <v>28</v>
      </c>
      <c r="G140" s="42">
        <f t="shared" si="49"/>
        <v>45</v>
      </c>
      <c r="H140" s="42"/>
      <c r="I140" s="42"/>
      <c r="J140" s="42">
        <v>45</v>
      </c>
      <c r="K140" s="42"/>
      <c r="L140" s="27"/>
      <c r="M140" s="43"/>
    </row>
    <row r="141" spans="1:13" ht="61.5" customHeight="1">
      <c r="A141" s="10"/>
      <c r="B141" s="55" t="s">
        <v>82</v>
      </c>
      <c r="C141" s="34" t="s">
        <v>83</v>
      </c>
      <c r="D141" s="20"/>
      <c r="E141" s="20" t="s">
        <v>84</v>
      </c>
      <c r="F141" s="26" t="s">
        <v>21</v>
      </c>
      <c r="G141" s="42">
        <f>G146+G145+G144+G143+G142</f>
        <v>4940.799999999999</v>
      </c>
      <c r="H141" s="42">
        <f>H146+H145+H144+H143+H142</f>
        <v>0</v>
      </c>
      <c r="I141" s="42"/>
      <c r="J141" s="27">
        <f>J146+J145+J144+J143+J142</f>
        <v>4940.799999999999</v>
      </c>
      <c r="K141" s="42"/>
      <c r="L141" s="27"/>
      <c r="M141" s="43"/>
    </row>
    <row r="142" spans="1:13" ht="24.75" customHeight="1">
      <c r="A142" s="10"/>
      <c r="B142" s="55"/>
      <c r="C142" s="34"/>
      <c r="D142" s="20"/>
      <c r="E142" s="20"/>
      <c r="F142" s="37" t="s">
        <v>24</v>
      </c>
      <c r="G142" s="42">
        <f aca="true" t="shared" si="50" ref="G142:G144">H142+I142+J142+K142+L142+M142</f>
        <v>4572.9</v>
      </c>
      <c r="H142" s="42"/>
      <c r="I142" s="42"/>
      <c r="J142" s="42">
        <v>4572.9</v>
      </c>
      <c r="K142" s="42"/>
      <c r="L142" s="27"/>
      <c r="M142" s="43"/>
    </row>
    <row r="143" spans="1:13" ht="24.75" customHeight="1">
      <c r="A143" s="10"/>
      <c r="B143" s="55"/>
      <c r="C143" s="34"/>
      <c r="D143" s="20"/>
      <c r="E143" s="20"/>
      <c r="F143" s="37" t="s">
        <v>25</v>
      </c>
      <c r="G143" s="42">
        <f t="shared" si="50"/>
        <v>190.6</v>
      </c>
      <c r="H143" s="42"/>
      <c r="I143" s="42"/>
      <c r="J143" s="42">
        <v>190.6</v>
      </c>
      <c r="K143" s="42"/>
      <c r="L143" s="27"/>
      <c r="M143" s="43"/>
    </row>
    <row r="144" spans="1:13" ht="24.75" customHeight="1">
      <c r="A144" s="10"/>
      <c r="B144" s="55"/>
      <c r="C144" s="34"/>
      <c r="D144" s="20"/>
      <c r="E144" s="20"/>
      <c r="F144" s="37" t="s">
        <v>26</v>
      </c>
      <c r="G144" s="42">
        <f t="shared" si="50"/>
        <v>147.3</v>
      </c>
      <c r="H144" s="42"/>
      <c r="I144" s="42"/>
      <c r="J144" s="42">
        <v>147.3</v>
      </c>
      <c r="K144" s="42"/>
      <c r="L144" s="27"/>
      <c r="M144" s="43"/>
    </row>
    <row r="145" spans="1:13" ht="26.25" customHeight="1">
      <c r="A145" s="10"/>
      <c r="B145" s="55"/>
      <c r="C145" s="34"/>
      <c r="D145" s="20"/>
      <c r="E145" s="20"/>
      <c r="F145" s="41" t="s">
        <v>27</v>
      </c>
      <c r="G145" s="42"/>
      <c r="H145" s="42"/>
      <c r="I145" s="42"/>
      <c r="J145" s="42"/>
      <c r="K145" s="42"/>
      <c r="L145" s="27"/>
      <c r="M145" s="43"/>
    </row>
    <row r="146" spans="1:13" ht="31.5" customHeight="1">
      <c r="A146" s="10"/>
      <c r="B146" s="55"/>
      <c r="C146" s="34"/>
      <c r="D146" s="20"/>
      <c r="E146" s="20"/>
      <c r="F146" s="37" t="s">
        <v>28</v>
      </c>
      <c r="G146" s="42">
        <f>H146+I146+J146+K146+L146+M146</f>
        <v>30</v>
      </c>
      <c r="H146" s="42"/>
      <c r="I146" s="42"/>
      <c r="J146" s="42">
        <v>30</v>
      </c>
      <c r="K146" s="42"/>
      <c r="L146" s="27"/>
      <c r="M146" s="43"/>
    </row>
    <row r="147" spans="1:13" ht="68.25" customHeight="1">
      <c r="A147" s="10"/>
      <c r="B147" s="55" t="s">
        <v>85</v>
      </c>
      <c r="C147" s="34" t="s">
        <v>86</v>
      </c>
      <c r="D147" s="20"/>
      <c r="E147" s="20" t="s">
        <v>87</v>
      </c>
      <c r="F147" s="26" t="s">
        <v>21</v>
      </c>
      <c r="G147" s="42">
        <f>G152+G151+G150+G149+G148</f>
        <v>6117.8</v>
      </c>
      <c r="H147" s="42">
        <f>H152+H151+H150+H149+H148</f>
        <v>0</v>
      </c>
      <c r="I147" s="42"/>
      <c r="J147" s="27">
        <f>J152+J151+J150+J149+J148</f>
        <v>6117.8</v>
      </c>
      <c r="K147" s="42"/>
      <c r="L147" s="27"/>
      <c r="M147" s="43"/>
    </row>
    <row r="148" spans="1:13" ht="22.5" customHeight="1">
      <c r="A148" s="10"/>
      <c r="B148" s="55"/>
      <c r="C148" s="34"/>
      <c r="D148" s="20"/>
      <c r="E148" s="20"/>
      <c r="F148" s="37" t="s">
        <v>24</v>
      </c>
      <c r="G148" s="42">
        <f aca="true" t="shared" si="51" ref="G148:G150">H148+I148+J148+K148+L148+M148</f>
        <v>5680.1</v>
      </c>
      <c r="H148" s="42"/>
      <c r="I148" s="42"/>
      <c r="J148" s="42">
        <v>5680.1</v>
      </c>
      <c r="K148" s="42"/>
      <c r="L148" s="27"/>
      <c r="M148" s="43"/>
    </row>
    <row r="149" spans="1:13" ht="26.25" customHeight="1">
      <c r="A149" s="10"/>
      <c r="B149" s="55"/>
      <c r="C149" s="34"/>
      <c r="D149" s="20"/>
      <c r="E149" s="20"/>
      <c r="F149" s="37" t="s">
        <v>25</v>
      </c>
      <c r="G149" s="42">
        <f t="shared" si="51"/>
        <v>236.7</v>
      </c>
      <c r="H149" s="42"/>
      <c r="I149" s="42"/>
      <c r="J149" s="42">
        <v>236.7</v>
      </c>
      <c r="K149" s="42"/>
      <c r="L149" s="27"/>
      <c r="M149" s="43"/>
    </row>
    <row r="150" spans="1:13" ht="22.5" customHeight="1">
      <c r="A150" s="10"/>
      <c r="B150" s="55"/>
      <c r="C150" s="34"/>
      <c r="D150" s="20"/>
      <c r="E150" s="20"/>
      <c r="F150" s="37" t="s">
        <v>26</v>
      </c>
      <c r="G150" s="42">
        <f t="shared" si="51"/>
        <v>183</v>
      </c>
      <c r="H150" s="42"/>
      <c r="I150" s="42"/>
      <c r="J150" s="42">
        <v>183</v>
      </c>
      <c r="K150" s="42"/>
      <c r="L150" s="27"/>
      <c r="M150" s="43"/>
    </row>
    <row r="151" spans="1:13" ht="24.75" customHeight="1">
      <c r="A151" s="10"/>
      <c r="B151" s="55"/>
      <c r="C151" s="34"/>
      <c r="D151" s="20"/>
      <c r="E151" s="20"/>
      <c r="F151" s="41" t="s">
        <v>27</v>
      </c>
      <c r="G151" s="42"/>
      <c r="H151" s="42"/>
      <c r="I151" s="42"/>
      <c r="J151" s="42"/>
      <c r="K151" s="42"/>
      <c r="L151" s="27"/>
      <c r="M151" s="43"/>
    </row>
    <row r="152" spans="1:13" ht="24.75" customHeight="1">
      <c r="A152" s="10"/>
      <c r="B152" s="55"/>
      <c r="C152" s="34"/>
      <c r="D152" s="20"/>
      <c r="E152" s="20"/>
      <c r="F152" s="37" t="s">
        <v>28</v>
      </c>
      <c r="G152" s="42">
        <f>H152+I152+J152+K152+L152+M152</f>
        <v>18</v>
      </c>
      <c r="H152" s="42"/>
      <c r="I152" s="42"/>
      <c r="J152" s="42">
        <v>18</v>
      </c>
      <c r="K152" s="42"/>
      <c r="L152" s="27"/>
      <c r="M152" s="43"/>
    </row>
    <row r="153" spans="1:13" ht="63.75" customHeight="1">
      <c r="A153" s="10"/>
      <c r="B153" s="55" t="s">
        <v>88</v>
      </c>
      <c r="C153" s="34" t="s">
        <v>89</v>
      </c>
      <c r="D153" s="20"/>
      <c r="E153" s="20" t="s">
        <v>90</v>
      </c>
      <c r="F153" s="26" t="s">
        <v>21</v>
      </c>
      <c r="G153" s="42">
        <f>G158+G157+G156+G155+G154</f>
        <v>35243.1</v>
      </c>
      <c r="H153" s="42"/>
      <c r="I153" s="42"/>
      <c r="J153" s="42">
        <f>J154+J155+J156+J157+J158</f>
        <v>35243.1</v>
      </c>
      <c r="K153" s="42"/>
      <c r="L153" s="27"/>
      <c r="M153" s="43"/>
    </row>
    <row r="154" spans="1:13" ht="24.75" customHeight="1">
      <c r="A154" s="10"/>
      <c r="B154" s="55"/>
      <c r="C154" s="34"/>
      <c r="D154" s="20"/>
      <c r="E154" s="20"/>
      <c r="F154" s="37" t="s">
        <v>24</v>
      </c>
      <c r="G154" s="42">
        <f aca="true" t="shared" si="52" ref="G154:G156">H154+I154+J154+K154+L154+M154</f>
        <v>32576.3</v>
      </c>
      <c r="H154" s="42"/>
      <c r="I154" s="42"/>
      <c r="J154" s="42">
        <v>32576.3</v>
      </c>
      <c r="K154" s="42"/>
      <c r="L154" s="27"/>
      <c r="M154" s="43"/>
    </row>
    <row r="155" spans="1:13" ht="24.75" customHeight="1">
      <c r="A155" s="10"/>
      <c r="B155" s="55"/>
      <c r="C155" s="34"/>
      <c r="D155" s="20"/>
      <c r="E155" s="20"/>
      <c r="F155" s="37" t="s">
        <v>25</v>
      </c>
      <c r="G155" s="42">
        <f t="shared" si="52"/>
        <v>1357.3</v>
      </c>
      <c r="H155" s="42"/>
      <c r="I155" s="42"/>
      <c r="J155" s="42">
        <v>1357.3</v>
      </c>
      <c r="K155" s="42"/>
      <c r="L155" s="27"/>
      <c r="M155" s="43"/>
    </row>
    <row r="156" spans="1:13" ht="24.75" customHeight="1">
      <c r="A156" s="10"/>
      <c r="B156" s="55"/>
      <c r="C156" s="34"/>
      <c r="D156" s="20"/>
      <c r="E156" s="20"/>
      <c r="F156" s="37" t="s">
        <v>26</v>
      </c>
      <c r="G156" s="42">
        <f t="shared" si="52"/>
        <v>1049.5</v>
      </c>
      <c r="H156" s="42"/>
      <c r="I156" s="42"/>
      <c r="J156" s="42">
        <v>1049.5</v>
      </c>
      <c r="K156" s="42"/>
      <c r="L156" s="27"/>
      <c r="M156" s="43"/>
    </row>
    <row r="157" spans="1:13" ht="24.75" customHeight="1">
      <c r="A157" s="10"/>
      <c r="B157" s="55"/>
      <c r="C157" s="34"/>
      <c r="D157" s="20"/>
      <c r="E157" s="20"/>
      <c r="F157" s="41" t="s">
        <v>27</v>
      </c>
      <c r="G157" s="42"/>
      <c r="H157" s="42"/>
      <c r="I157" s="42"/>
      <c r="J157" s="42"/>
      <c r="K157" s="42"/>
      <c r="L157" s="27"/>
      <c r="M157" s="43"/>
    </row>
    <row r="158" spans="1:13" ht="24.75" customHeight="1">
      <c r="A158" s="10"/>
      <c r="B158" s="55"/>
      <c r="C158" s="34"/>
      <c r="D158" s="20"/>
      <c r="E158" s="20"/>
      <c r="F158" s="37" t="s">
        <v>28</v>
      </c>
      <c r="G158" s="42">
        <f>H158+I158+J158+K158+L158+M158</f>
        <v>260</v>
      </c>
      <c r="H158" s="42"/>
      <c r="I158" s="42"/>
      <c r="J158" s="42">
        <v>260</v>
      </c>
      <c r="K158" s="42"/>
      <c r="L158" s="27"/>
      <c r="M158" s="43"/>
    </row>
    <row r="159" spans="1:13" ht="64.5" customHeight="1">
      <c r="A159" s="10"/>
      <c r="B159" s="55" t="s">
        <v>91</v>
      </c>
      <c r="C159" s="34" t="s">
        <v>92</v>
      </c>
      <c r="D159" s="20"/>
      <c r="E159" s="63" t="s">
        <v>93</v>
      </c>
      <c r="F159" s="26" t="s">
        <v>21</v>
      </c>
      <c r="G159" s="42">
        <f>G164+G163+G162+G161+G160</f>
        <v>26000</v>
      </c>
      <c r="H159" s="42"/>
      <c r="I159" s="42"/>
      <c r="J159" s="42">
        <f>J160+J161+J162+J163+J164</f>
        <v>26000</v>
      </c>
      <c r="K159" s="42"/>
      <c r="L159" s="27"/>
      <c r="M159" s="43"/>
    </row>
    <row r="160" spans="1:13" ht="24.75" customHeight="1">
      <c r="A160" s="10"/>
      <c r="B160" s="55"/>
      <c r="C160" s="34"/>
      <c r="D160" s="20"/>
      <c r="E160" s="63"/>
      <c r="F160" s="37" t="s">
        <v>24</v>
      </c>
      <c r="G160" s="42">
        <f aca="true" t="shared" si="53" ref="G160:G162">H160+I160+J160+K160+L160+M160</f>
        <v>24132</v>
      </c>
      <c r="H160" s="42"/>
      <c r="I160" s="42"/>
      <c r="J160" s="42">
        <v>24132</v>
      </c>
      <c r="K160" s="42"/>
      <c r="L160" s="27"/>
      <c r="M160" s="43"/>
    </row>
    <row r="161" spans="1:13" ht="24.75" customHeight="1">
      <c r="A161" s="10"/>
      <c r="B161" s="55"/>
      <c r="C161" s="34"/>
      <c r="D161" s="20"/>
      <c r="E161" s="63"/>
      <c r="F161" s="37" t="s">
        <v>25</v>
      </c>
      <c r="G161" s="42">
        <f t="shared" si="53"/>
        <v>1005.5</v>
      </c>
      <c r="H161" s="42"/>
      <c r="I161" s="42"/>
      <c r="J161" s="42">
        <v>1005.5</v>
      </c>
      <c r="K161" s="42"/>
      <c r="L161" s="27"/>
      <c r="M161" s="43"/>
    </row>
    <row r="162" spans="1:13" ht="24.75" customHeight="1">
      <c r="A162" s="10"/>
      <c r="B162" s="55"/>
      <c r="C162" s="34"/>
      <c r="D162" s="20"/>
      <c r="E162" s="63"/>
      <c r="F162" s="37" t="s">
        <v>26</v>
      </c>
      <c r="G162" s="42">
        <f t="shared" si="53"/>
        <v>777.5</v>
      </c>
      <c r="H162" s="42"/>
      <c r="I162" s="42"/>
      <c r="J162" s="42">
        <v>777.5</v>
      </c>
      <c r="K162" s="42"/>
      <c r="L162" s="27"/>
      <c r="M162" s="43"/>
    </row>
    <row r="163" spans="1:13" ht="24.75" customHeight="1">
      <c r="A163" s="10"/>
      <c r="B163" s="55"/>
      <c r="C163" s="34"/>
      <c r="D163" s="20"/>
      <c r="E163" s="63"/>
      <c r="F163" s="41" t="s">
        <v>27</v>
      </c>
      <c r="G163" s="42"/>
      <c r="H163" s="42"/>
      <c r="I163" s="42"/>
      <c r="J163" s="42"/>
      <c r="K163" s="42"/>
      <c r="L163" s="27"/>
      <c r="M163" s="43"/>
    </row>
    <row r="164" spans="1:13" ht="24.75" customHeight="1">
      <c r="A164" s="10"/>
      <c r="B164" s="55"/>
      <c r="C164" s="34"/>
      <c r="D164" s="20"/>
      <c r="E164" s="63"/>
      <c r="F164" s="37" t="s">
        <v>28</v>
      </c>
      <c r="G164" s="42">
        <f>H164+I164+J164+K164+L164+M164</f>
        <v>85</v>
      </c>
      <c r="H164" s="42"/>
      <c r="I164" s="42"/>
      <c r="J164" s="42">
        <v>85</v>
      </c>
      <c r="K164" s="42"/>
      <c r="L164" s="27"/>
      <c r="M164" s="43"/>
    </row>
    <row r="165" spans="1:13" ht="63" customHeight="1">
      <c r="A165" s="10"/>
      <c r="B165" s="55" t="s">
        <v>94</v>
      </c>
      <c r="C165" s="34" t="s">
        <v>95</v>
      </c>
      <c r="D165" s="20"/>
      <c r="E165" s="20" t="s">
        <v>96</v>
      </c>
      <c r="F165" s="26" t="s">
        <v>21</v>
      </c>
      <c r="G165" s="42">
        <f>G170+G169+G168+G167+G166</f>
        <v>15770.9</v>
      </c>
      <c r="H165" s="42"/>
      <c r="I165" s="42"/>
      <c r="J165" s="42">
        <f>J166+J167+J168+J169+J170</f>
        <v>0</v>
      </c>
      <c r="K165" s="42">
        <f>K170+K169+K168+K167+K166</f>
        <v>16000</v>
      </c>
      <c r="L165" s="27"/>
      <c r="M165" s="43"/>
    </row>
    <row r="166" spans="1:13" ht="24.75" customHeight="1">
      <c r="A166" s="10"/>
      <c r="B166" s="55"/>
      <c r="C166" s="34"/>
      <c r="D166" s="20"/>
      <c r="E166" s="20"/>
      <c r="F166" s="37" t="s">
        <v>24</v>
      </c>
      <c r="G166" s="42">
        <f aca="true" t="shared" si="54" ref="G166:G168">H166+I166+J166+K166+L166+M166</f>
        <v>15015.3</v>
      </c>
      <c r="H166" s="42"/>
      <c r="I166" s="42"/>
      <c r="J166" s="42">
        <v>0</v>
      </c>
      <c r="K166" s="42">
        <v>15015.3</v>
      </c>
      <c r="L166" s="27"/>
      <c r="M166" s="43"/>
    </row>
    <row r="167" spans="1:13" ht="24.75" customHeight="1">
      <c r="A167" s="10"/>
      <c r="B167" s="55"/>
      <c r="C167" s="34"/>
      <c r="D167" s="20"/>
      <c r="E167" s="20"/>
      <c r="F167" s="37" t="s">
        <v>25</v>
      </c>
      <c r="G167" s="42">
        <f t="shared" si="54"/>
        <v>625.6</v>
      </c>
      <c r="H167" s="42"/>
      <c r="I167" s="42"/>
      <c r="J167" s="42">
        <v>0</v>
      </c>
      <c r="K167" s="42">
        <v>625.6</v>
      </c>
      <c r="L167" s="27"/>
      <c r="M167" s="43"/>
    </row>
    <row r="168" spans="1:13" ht="24.75" customHeight="1">
      <c r="A168" s="10"/>
      <c r="B168" s="55"/>
      <c r="C168" s="34"/>
      <c r="D168" s="20"/>
      <c r="E168" s="20"/>
      <c r="F168" s="37" t="s">
        <v>26</v>
      </c>
      <c r="G168" s="42">
        <f t="shared" si="54"/>
        <v>0</v>
      </c>
      <c r="H168" s="42"/>
      <c r="I168" s="42"/>
      <c r="J168" s="42">
        <v>0</v>
      </c>
      <c r="K168" s="42"/>
      <c r="L168" s="27"/>
      <c r="M168" s="43"/>
    </row>
    <row r="169" spans="1:13" ht="24.75" customHeight="1">
      <c r="A169" s="10"/>
      <c r="B169" s="55"/>
      <c r="C169" s="34"/>
      <c r="D169" s="20"/>
      <c r="E169" s="20"/>
      <c r="F169" s="41" t="s">
        <v>27</v>
      </c>
      <c r="G169" s="42"/>
      <c r="H169" s="42"/>
      <c r="I169" s="42"/>
      <c r="J169" s="42"/>
      <c r="K169" s="42">
        <v>229.1</v>
      </c>
      <c r="L169" s="27"/>
      <c r="M169" s="43"/>
    </row>
    <row r="170" spans="1:13" ht="24.75" customHeight="1">
      <c r="A170" s="10"/>
      <c r="B170" s="55"/>
      <c r="C170" s="34"/>
      <c r="D170" s="20"/>
      <c r="E170" s="20"/>
      <c r="F170" s="37" t="s">
        <v>28</v>
      </c>
      <c r="G170" s="42">
        <f>H170+I170+J170+K170+L170+M170</f>
        <v>130</v>
      </c>
      <c r="H170" s="42"/>
      <c r="I170" s="42"/>
      <c r="J170" s="42">
        <v>0</v>
      </c>
      <c r="K170" s="42">
        <v>130</v>
      </c>
      <c r="L170" s="27"/>
      <c r="M170" s="43"/>
    </row>
    <row r="171" spans="1:13" ht="63" customHeight="1">
      <c r="A171" s="10"/>
      <c r="B171" s="55" t="s">
        <v>97</v>
      </c>
      <c r="C171" s="34" t="s">
        <v>98</v>
      </c>
      <c r="D171" s="20"/>
      <c r="E171" s="34" t="s">
        <v>99</v>
      </c>
      <c r="F171" s="26" t="s">
        <v>21</v>
      </c>
      <c r="G171" s="42">
        <f>G176+G175+G174+G173+G172</f>
        <v>5000</v>
      </c>
      <c r="H171" s="42"/>
      <c r="I171" s="42"/>
      <c r="J171" s="42">
        <f>J176+J175+J174+J173+J172</f>
        <v>5000</v>
      </c>
      <c r="K171" s="42"/>
      <c r="L171" s="27"/>
      <c r="M171" s="43"/>
    </row>
    <row r="172" spans="1:13" ht="24.75" customHeight="1">
      <c r="A172" s="10"/>
      <c r="B172" s="55"/>
      <c r="C172" s="34"/>
      <c r="D172" s="20"/>
      <c r="E172" s="34"/>
      <c r="F172" s="37" t="s">
        <v>24</v>
      </c>
      <c r="G172" s="42">
        <f aca="true" t="shared" si="55" ref="G172:G176">H172+I172+J172+K172+L172+M172</f>
        <v>4539.6</v>
      </c>
      <c r="H172" s="42"/>
      <c r="I172" s="42"/>
      <c r="J172" s="42">
        <v>4539.6</v>
      </c>
      <c r="K172" s="42"/>
      <c r="L172" s="27"/>
      <c r="M172" s="43"/>
    </row>
    <row r="173" spans="1:13" ht="24.75" customHeight="1">
      <c r="A173" s="10"/>
      <c r="B173" s="55"/>
      <c r="C173" s="34"/>
      <c r="D173" s="20"/>
      <c r="E173" s="34"/>
      <c r="F173" s="37" t="s">
        <v>25</v>
      </c>
      <c r="G173" s="42">
        <f t="shared" si="55"/>
        <v>189.1</v>
      </c>
      <c r="H173" s="42"/>
      <c r="I173" s="42"/>
      <c r="J173" s="42">
        <v>189.1</v>
      </c>
      <c r="K173" s="42"/>
      <c r="L173" s="27"/>
      <c r="M173" s="43"/>
    </row>
    <row r="174" spans="1:13" ht="24.75" customHeight="1">
      <c r="A174" s="10"/>
      <c r="B174" s="55"/>
      <c r="C174" s="34"/>
      <c r="D174" s="20"/>
      <c r="E174" s="34"/>
      <c r="F174" s="37" t="s">
        <v>26</v>
      </c>
      <c r="G174" s="42">
        <f t="shared" si="55"/>
        <v>0</v>
      </c>
      <c r="H174" s="42"/>
      <c r="I174" s="42"/>
      <c r="J174" s="42"/>
      <c r="K174" s="42"/>
      <c r="L174" s="27"/>
      <c r="M174" s="43"/>
    </row>
    <row r="175" spans="1:13" ht="24.75" customHeight="1">
      <c r="A175" s="10"/>
      <c r="B175" s="55"/>
      <c r="C175" s="34"/>
      <c r="D175" s="20"/>
      <c r="E175" s="34"/>
      <c r="F175" s="41" t="s">
        <v>27</v>
      </c>
      <c r="G175" s="42">
        <f t="shared" si="55"/>
        <v>146.3</v>
      </c>
      <c r="H175" s="42"/>
      <c r="I175" s="42"/>
      <c r="J175" s="42">
        <v>146.3</v>
      </c>
      <c r="K175" s="42"/>
      <c r="L175" s="27"/>
      <c r="M175" s="43"/>
    </row>
    <row r="176" spans="1:13" ht="24.75" customHeight="1">
      <c r="A176" s="10"/>
      <c r="B176" s="55"/>
      <c r="C176" s="34"/>
      <c r="D176" s="20"/>
      <c r="E176" s="34"/>
      <c r="F176" s="37" t="s">
        <v>28</v>
      </c>
      <c r="G176" s="42">
        <f t="shared" si="55"/>
        <v>125</v>
      </c>
      <c r="H176" s="42"/>
      <c r="I176" s="42"/>
      <c r="J176" s="42">
        <v>125</v>
      </c>
      <c r="K176" s="42"/>
      <c r="L176" s="27"/>
      <c r="M176" s="43"/>
    </row>
    <row r="177" spans="1:13" ht="68.25" customHeight="1">
      <c r="A177" s="10"/>
      <c r="B177" s="55" t="s">
        <v>100</v>
      </c>
      <c r="C177" s="34" t="s">
        <v>101</v>
      </c>
      <c r="D177" s="20"/>
      <c r="E177" s="34" t="s">
        <v>99</v>
      </c>
      <c r="F177" s="26" t="s">
        <v>21</v>
      </c>
      <c r="G177" s="42">
        <f>G182+G181+G180+G179+G178</f>
        <v>7000</v>
      </c>
      <c r="H177" s="42"/>
      <c r="I177" s="42"/>
      <c r="J177" s="42">
        <f>J182+J181+J180+J179+J178</f>
        <v>7000</v>
      </c>
      <c r="K177" s="42"/>
      <c r="L177" s="27"/>
      <c r="M177" s="43"/>
    </row>
    <row r="178" spans="1:13" ht="24.75" customHeight="1">
      <c r="A178" s="10"/>
      <c r="B178" s="55"/>
      <c r="C178" s="34"/>
      <c r="D178" s="20"/>
      <c r="E178" s="34"/>
      <c r="F178" s="37" t="s">
        <v>24</v>
      </c>
      <c r="G178" s="42">
        <f aca="true" t="shared" si="56" ref="G178:G182">H178+I178+J178+K178+L178+M178</f>
        <v>6285.6</v>
      </c>
      <c r="H178" s="42"/>
      <c r="I178" s="42"/>
      <c r="J178" s="42">
        <v>6285.6</v>
      </c>
      <c r="K178" s="42"/>
      <c r="L178" s="27"/>
      <c r="M178" s="43"/>
    </row>
    <row r="179" spans="1:13" ht="24.75" customHeight="1">
      <c r="A179" s="10"/>
      <c r="B179" s="55"/>
      <c r="C179" s="34"/>
      <c r="D179" s="20"/>
      <c r="E179" s="34"/>
      <c r="F179" s="37" t="s">
        <v>25</v>
      </c>
      <c r="G179" s="42">
        <f t="shared" si="56"/>
        <v>261.9</v>
      </c>
      <c r="H179" s="42"/>
      <c r="I179" s="42"/>
      <c r="J179" s="42">
        <v>261.9</v>
      </c>
      <c r="K179" s="42"/>
      <c r="L179" s="27"/>
      <c r="M179" s="43"/>
    </row>
    <row r="180" spans="1:13" ht="24.75" customHeight="1">
      <c r="A180" s="10"/>
      <c r="B180" s="55"/>
      <c r="C180" s="34"/>
      <c r="D180" s="20"/>
      <c r="E180" s="34"/>
      <c r="F180" s="37" t="s">
        <v>26</v>
      </c>
      <c r="G180" s="42">
        <f t="shared" si="56"/>
        <v>0</v>
      </c>
      <c r="H180" s="42"/>
      <c r="I180" s="42"/>
      <c r="J180" s="42"/>
      <c r="K180" s="42"/>
      <c r="L180" s="27"/>
      <c r="M180" s="43"/>
    </row>
    <row r="181" spans="1:13" ht="24.75" customHeight="1">
      <c r="A181" s="10"/>
      <c r="B181" s="55"/>
      <c r="C181" s="34"/>
      <c r="D181" s="20"/>
      <c r="E181" s="34"/>
      <c r="F181" s="41" t="s">
        <v>27</v>
      </c>
      <c r="G181" s="42">
        <f t="shared" si="56"/>
        <v>202.5</v>
      </c>
      <c r="H181" s="42"/>
      <c r="I181" s="42"/>
      <c r="J181" s="42">
        <v>202.5</v>
      </c>
      <c r="K181" s="42"/>
      <c r="L181" s="27"/>
      <c r="M181" s="43"/>
    </row>
    <row r="182" spans="1:13" ht="24.75" customHeight="1">
      <c r="A182" s="10"/>
      <c r="B182" s="55"/>
      <c r="C182" s="34"/>
      <c r="D182" s="20"/>
      <c r="E182" s="34"/>
      <c r="F182" s="37" t="s">
        <v>28</v>
      </c>
      <c r="G182" s="42">
        <f t="shared" si="56"/>
        <v>250</v>
      </c>
      <c r="H182" s="42"/>
      <c r="I182" s="42"/>
      <c r="J182" s="42">
        <v>250</v>
      </c>
      <c r="K182" s="42"/>
      <c r="L182" s="27"/>
      <c r="M182" s="43"/>
    </row>
    <row r="183" spans="1:13" ht="60.75" customHeight="1">
      <c r="A183" s="10"/>
      <c r="B183" s="55" t="s">
        <v>102</v>
      </c>
      <c r="C183" s="34" t="s">
        <v>103</v>
      </c>
      <c r="D183" s="20"/>
      <c r="E183" s="34" t="s">
        <v>99</v>
      </c>
      <c r="F183" s="26" t="s">
        <v>21</v>
      </c>
      <c r="G183" s="42">
        <f>G188+G187+G186+G185+G184</f>
        <v>7000</v>
      </c>
      <c r="H183" s="42"/>
      <c r="I183" s="42"/>
      <c r="J183" s="42">
        <f>J184+J185+J186+J187+J188</f>
        <v>0</v>
      </c>
      <c r="K183" s="42">
        <f>K188+K187+K186+K185+K184</f>
        <v>7000</v>
      </c>
      <c r="L183" s="27"/>
      <c r="M183" s="43"/>
    </row>
    <row r="184" spans="1:13" ht="24.75" customHeight="1">
      <c r="A184" s="10"/>
      <c r="B184" s="55"/>
      <c r="C184" s="34"/>
      <c r="D184" s="20"/>
      <c r="E184" s="34"/>
      <c r="F184" s="37" t="s">
        <v>24</v>
      </c>
      <c r="G184" s="42">
        <f>I184+J184+K184+L184+M184</f>
        <v>6285.6</v>
      </c>
      <c r="H184" s="42"/>
      <c r="I184" s="42"/>
      <c r="J184" s="42">
        <v>0</v>
      </c>
      <c r="K184" s="42">
        <v>6285.6</v>
      </c>
      <c r="L184" s="27"/>
      <c r="M184" s="43"/>
    </row>
    <row r="185" spans="1:13" ht="24.75" customHeight="1">
      <c r="A185" s="10"/>
      <c r="B185" s="55"/>
      <c r="C185" s="34"/>
      <c r="D185" s="20"/>
      <c r="E185" s="34"/>
      <c r="F185" s="37" t="s">
        <v>25</v>
      </c>
      <c r="G185" s="42">
        <f>H185+I185+J185+K185+L185+M185</f>
        <v>261.9</v>
      </c>
      <c r="H185" s="42"/>
      <c r="I185" s="42"/>
      <c r="J185" s="42">
        <v>0</v>
      </c>
      <c r="K185" s="42">
        <v>261.9</v>
      </c>
      <c r="L185" s="27"/>
      <c r="M185" s="43"/>
    </row>
    <row r="186" spans="1:13" ht="24.75" customHeight="1">
      <c r="A186" s="10"/>
      <c r="B186" s="55"/>
      <c r="C186" s="34"/>
      <c r="D186" s="20"/>
      <c r="E186" s="34"/>
      <c r="F186" s="37" t="s">
        <v>26</v>
      </c>
      <c r="G186" s="42"/>
      <c r="H186" s="42"/>
      <c r="I186" s="42"/>
      <c r="J186" s="42"/>
      <c r="K186" s="42"/>
      <c r="L186" s="27"/>
      <c r="M186" s="43"/>
    </row>
    <row r="187" spans="1:13" ht="24.75" customHeight="1">
      <c r="A187" s="10"/>
      <c r="B187" s="55"/>
      <c r="C187" s="34"/>
      <c r="D187" s="20"/>
      <c r="E187" s="34"/>
      <c r="F187" s="41" t="s">
        <v>27</v>
      </c>
      <c r="G187" s="42">
        <f aca="true" t="shared" si="57" ref="G187:G188">H187+I187+J187+K187+L187+M187</f>
        <v>202.5</v>
      </c>
      <c r="H187" s="42"/>
      <c r="I187" s="42"/>
      <c r="J187" s="42">
        <v>0</v>
      </c>
      <c r="K187" s="42">
        <v>202.5</v>
      </c>
      <c r="L187" s="27"/>
      <c r="M187" s="43"/>
    </row>
    <row r="188" spans="1:13" ht="24.75" customHeight="1">
      <c r="A188" s="10"/>
      <c r="B188" s="55"/>
      <c r="C188" s="34"/>
      <c r="D188" s="20"/>
      <c r="E188" s="34"/>
      <c r="F188" s="37" t="s">
        <v>28</v>
      </c>
      <c r="G188" s="42">
        <f t="shared" si="57"/>
        <v>250</v>
      </c>
      <c r="H188" s="42"/>
      <c r="I188" s="42"/>
      <c r="J188" s="42">
        <v>0</v>
      </c>
      <c r="K188" s="42">
        <v>250</v>
      </c>
      <c r="L188" s="27"/>
      <c r="M188" s="43"/>
    </row>
    <row r="189" spans="1:13" ht="63.75" customHeight="1">
      <c r="A189" s="10"/>
      <c r="B189" s="55" t="s">
        <v>104</v>
      </c>
      <c r="C189" s="34" t="s">
        <v>105</v>
      </c>
      <c r="D189" s="20"/>
      <c r="E189" s="34" t="s">
        <v>99</v>
      </c>
      <c r="F189" s="26" t="s">
        <v>21</v>
      </c>
      <c r="G189" s="42">
        <f>G190+G191+G192+G193+G194</f>
        <v>14999.999999999998</v>
      </c>
      <c r="H189" s="42"/>
      <c r="I189" s="42"/>
      <c r="J189" s="42">
        <f>J194+J193+J192+J191+J190</f>
        <v>0</v>
      </c>
      <c r="K189" s="42">
        <f>K194+K193+K192+K191+K190</f>
        <v>15000</v>
      </c>
      <c r="L189" s="27"/>
      <c r="M189" s="43"/>
    </row>
    <row r="190" spans="1:13" ht="24.75" customHeight="1">
      <c r="A190" s="10"/>
      <c r="B190" s="55"/>
      <c r="C190" s="34"/>
      <c r="D190" s="20"/>
      <c r="E190" s="34"/>
      <c r="F190" s="37" t="s">
        <v>24</v>
      </c>
      <c r="G190" s="42">
        <f aca="true" t="shared" si="58" ref="G190:G194">H190+I190+J190+K190+L190+M190</f>
        <v>13856.3</v>
      </c>
      <c r="H190" s="42"/>
      <c r="I190" s="42"/>
      <c r="J190" s="42">
        <v>0</v>
      </c>
      <c r="K190" s="42">
        <v>13856.3</v>
      </c>
      <c r="L190" s="27"/>
      <c r="M190" s="43"/>
    </row>
    <row r="191" spans="1:13" ht="24.75" customHeight="1">
      <c r="A191" s="10"/>
      <c r="B191" s="55"/>
      <c r="C191" s="34"/>
      <c r="D191" s="20"/>
      <c r="E191" s="34"/>
      <c r="F191" s="37" t="s">
        <v>25</v>
      </c>
      <c r="G191" s="42">
        <f t="shared" si="58"/>
        <v>577.3</v>
      </c>
      <c r="H191" s="42"/>
      <c r="I191" s="42"/>
      <c r="J191" s="42">
        <v>0</v>
      </c>
      <c r="K191" s="42">
        <v>577.3</v>
      </c>
      <c r="L191" s="27"/>
      <c r="M191" s="43"/>
    </row>
    <row r="192" spans="1:13" ht="24.75" customHeight="1">
      <c r="A192" s="10"/>
      <c r="B192" s="55"/>
      <c r="C192" s="34"/>
      <c r="D192" s="20"/>
      <c r="E192" s="34"/>
      <c r="F192" s="37" t="s">
        <v>26</v>
      </c>
      <c r="G192" s="42">
        <f t="shared" si="58"/>
        <v>0</v>
      </c>
      <c r="H192" s="42"/>
      <c r="I192" s="42"/>
      <c r="J192" s="42">
        <v>0</v>
      </c>
      <c r="K192" s="42">
        <v>0</v>
      </c>
      <c r="L192" s="27"/>
      <c r="M192" s="43"/>
    </row>
    <row r="193" spans="1:13" ht="24.75" customHeight="1">
      <c r="A193" s="10"/>
      <c r="B193" s="55"/>
      <c r="C193" s="34"/>
      <c r="D193" s="20"/>
      <c r="E193" s="34"/>
      <c r="F193" s="41" t="s">
        <v>27</v>
      </c>
      <c r="G193" s="42">
        <f t="shared" si="58"/>
        <v>446.4</v>
      </c>
      <c r="H193" s="42"/>
      <c r="I193" s="42"/>
      <c r="J193" s="42">
        <v>0</v>
      </c>
      <c r="K193" s="42">
        <v>446.4</v>
      </c>
      <c r="L193" s="27"/>
      <c r="M193" s="43"/>
    </row>
    <row r="194" spans="1:13" ht="24.75" customHeight="1">
      <c r="A194" s="10"/>
      <c r="B194" s="55"/>
      <c r="C194" s="34"/>
      <c r="D194" s="20"/>
      <c r="E194" s="34"/>
      <c r="F194" s="37" t="s">
        <v>28</v>
      </c>
      <c r="G194" s="42">
        <f t="shared" si="58"/>
        <v>120</v>
      </c>
      <c r="H194" s="42"/>
      <c r="I194" s="42"/>
      <c r="J194" s="42">
        <v>0</v>
      </c>
      <c r="K194" s="42">
        <v>120</v>
      </c>
      <c r="L194" s="27"/>
      <c r="M194" s="43"/>
    </row>
    <row r="195" spans="1:13" ht="60.75" customHeight="1">
      <c r="A195" s="10"/>
      <c r="B195" s="55" t="s">
        <v>106</v>
      </c>
      <c r="C195" s="34" t="s">
        <v>107</v>
      </c>
      <c r="D195" s="20"/>
      <c r="E195" s="34" t="s">
        <v>99</v>
      </c>
      <c r="F195" s="26" t="s">
        <v>21</v>
      </c>
      <c r="G195" s="42">
        <f>G196+G197+G198+G199+G200</f>
        <v>5000</v>
      </c>
      <c r="H195" s="42"/>
      <c r="I195" s="42"/>
      <c r="J195" s="42">
        <f>J196+J197+J198+J199+J200</f>
        <v>0</v>
      </c>
      <c r="K195" s="42">
        <f>K200+K199+K198+K197+K196</f>
        <v>5000</v>
      </c>
      <c r="L195" s="27"/>
      <c r="M195" s="43"/>
    </row>
    <row r="196" spans="1:13" ht="24.75" customHeight="1">
      <c r="A196" s="10"/>
      <c r="B196" s="55"/>
      <c r="C196" s="34"/>
      <c r="D196" s="20"/>
      <c r="E196" s="34"/>
      <c r="F196" s="37" t="s">
        <v>24</v>
      </c>
      <c r="G196" s="42">
        <f aca="true" t="shared" si="59" ref="G196:G197">H196+I196+J196+K196+L196+M196</f>
        <v>4544.3</v>
      </c>
      <c r="H196" s="42"/>
      <c r="I196" s="42"/>
      <c r="J196" s="42">
        <v>0</v>
      </c>
      <c r="K196" s="42">
        <v>4544.3</v>
      </c>
      <c r="L196" s="27"/>
      <c r="M196" s="43"/>
    </row>
    <row r="197" spans="1:13" ht="24.75" customHeight="1">
      <c r="A197" s="10"/>
      <c r="B197" s="55"/>
      <c r="C197" s="34"/>
      <c r="D197" s="20"/>
      <c r="E197" s="34"/>
      <c r="F197" s="37" t="s">
        <v>25</v>
      </c>
      <c r="G197" s="42">
        <f t="shared" si="59"/>
        <v>189.3</v>
      </c>
      <c r="H197" s="42"/>
      <c r="I197" s="42"/>
      <c r="J197" s="42">
        <v>0</v>
      </c>
      <c r="K197" s="42">
        <v>189.3</v>
      </c>
      <c r="L197" s="27"/>
      <c r="M197" s="43"/>
    </row>
    <row r="198" spans="1:13" ht="24.75" customHeight="1">
      <c r="A198" s="10"/>
      <c r="B198" s="55"/>
      <c r="C198" s="34"/>
      <c r="D198" s="20"/>
      <c r="E198" s="34"/>
      <c r="F198" s="37" t="s">
        <v>26</v>
      </c>
      <c r="G198" s="42">
        <f>H198+I198+J198+K198+M198</f>
        <v>0</v>
      </c>
      <c r="H198" s="42"/>
      <c r="I198" s="42"/>
      <c r="J198" s="42">
        <v>0</v>
      </c>
      <c r="K198" s="42"/>
      <c r="L198" s="27"/>
      <c r="M198" s="43"/>
    </row>
    <row r="199" spans="1:13" ht="24.75" customHeight="1">
      <c r="A199" s="10"/>
      <c r="B199" s="55"/>
      <c r="C199" s="34"/>
      <c r="D199" s="20"/>
      <c r="E199" s="34"/>
      <c r="F199" s="41" t="s">
        <v>27</v>
      </c>
      <c r="G199" s="42">
        <f aca="true" t="shared" si="60" ref="G199:G200">H199+I199+J199+K199+L199+M199</f>
        <v>146.4</v>
      </c>
      <c r="H199" s="42"/>
      <c r="I199" s="42"/>
      <c r="J199" s="42">
        <v>0</v>
      </c>
      <c r="K199" s="42">
        <v>146.4</v>
      </c>
      <c r="L199" s="27"/>
      <c r="M199" s="43"/>
    </row>
    <row r="200" spans="1:13" ht="24.75" customHeight="1">
      <c r="A200" s="10"/>
      <c r="B200" s="55"/>
      <c r="C200" s="34"/>
      <c r="D200" s="20"/>
      <c r="E200" s="34"/>
      <c r="F200" s="37" t="s">
        <v>28</v>
      </c>
      <c r="G200" s="42">
        <f t="shared" si="60"/>
        <v>120</v>
      </c>
      <c r="H200" s="42"/>
      <c r="I200" s="42"/>
      <c r="J200" s="42">
        <v>0</v>
      </c>
      <c r="K200" s="42">
        <v>120</v>
      </c>
      <c r="L200" s="27"/>
      <c r="M200" s="43"/>
    </row>
    <row r="201" spans="1:13" ht="62.25" customHeight="1">
      <c r="A201" s="10"/>
      <c r="B201" s="55" t="s">
        <v>108</v>
      </c>
      <c r="C201" s="34" t="s">
        <v>109</v>
      </c>
      <c r="D201" s="20"/>
      <c r="E201" s="34" t="s">
        <v>99</v>
      </c>
      <c r="F201" s="26" t="s">
        <v>21</v>
      </c>
      <c r="G201" s="42">
        <f>G206+G205+G204+G203+G202</f>
        <v>15000</v>
      </c>
      <c r="H201" s="42"/>
      <c r="I201" s="42"/>
      <c r="J201" s="42">
        <f>J202+J203+J204+J205+J206</f>
        <v>15000</v>
      </c>
      <c r="K201" s="42"/>
      <c r="L201" s="27"/>
      <c r="M201" s="43"/>
    </row>
    <row r="202" spans="1:13" ht="24.75" customHeight="1">
      <c r="A202" s="10"/>
      <c r="B202" s="55"/>
      <c r="C202" s="34"/>
      <c r="D202" s="20"/>
      <c r="E202" s="34"/>
      <c r="F202" s="37" t="s">
        <v>24</v>
      </c>
      <c r="G202" s="42">
        <f aca="true" t="shared" si="61" ref="G202:G206">H202+I202+J202+K202+L202+M202</f>
        <v>13851.6</v>
      </c>
      <c r="H202" s="42"/>
      <c r="I202" s="42"/>
      <c r="J202" s="42">
        <v>13851.6</v>
      </c>
      <c r="K202" s="42"/>
      <c r="L202" s="27"/>
      <c r="M202" s="43"/>
    </row>
    <row r="203" spans="1:13" ht="24.75" customHeight="1">
      <c r="A203" s="10"/>
      <c r="B203" s="55"/>
      <c r="C203" s="34"/>
      <c r="D203" s="20"/>
      <c r="E203" s="34"/>
      <c r="F203" s="37" t="s">
        <v>25</v>
      </c>
      <c r="G203" s="42">
        <f t="shared" si="61"/>
        <v>577.1</v>
      </c>
      <c r="H203" s="42"/>
      <c r="I203" s="42"/>
      <c r="J203" s="42">
        <v>577.1</v>
      </c>
      <c r="K203" s="42"/>
      <c r="L203" s="27"/>
      <c r="M203" s="43"/>
    </row>
    <row r="204" spans="1:13" ht="24.75" customHeight="1">
      <c r="A204" s="10"/>
      <c r="B204" s="55"/>
      <c r="C204" s="34"/>
      <c r="D204" s="20"/>
      <c r="E204" s="34"/>
      <c r="F204" s="37" t="s">
        <v>26</v>
      </c>
      <c r="G204" s="42">
        <f t="shared" si="61"/>
        <v>0</v>
      </c>
      <c r="H204" s="42"/>
      <c r="I204" s="42"/>
      <c r="J204" s="42">
        <v>0</v>
      </c>
      <c r="K204" s="42"/>
      <c r="L204" s="27"/>
      <c r="M204" s="43"/>
    </row>
    <row r="205" spans="1:13" ht="24.75" customHeight="1">
      <c r="A205" s="10"/>
      <c r="B205" s="55"/>
      <c r="C205" s="34"/>
      <c r="D205" s="20"/>
      <c r="E205" s="34"/>
      <c r="F205" s="41" t="s">
        <v>27</v>
      </c>
      <c r="G205" s="42">
        <f t="shared" si="61"/>
        <v>446.3</v>
      </c>
      <c r="H205" s="42"/>
      <c r="I205" s="42"/>
      <c r="J205" s="42">
        <v>446.3</v>
      </c>
      <c r="K205" s="42"/>
      <c r="L205" s="27"/>
      <c r="M205" s="43"/>
    </row>
    <row r="206" spans="1:13" ht="24.75" customHeight="1">
      <c r="A206" s="10"/>
      <c r="B206" s="55"/>
      <c r="C206" s="34"/>
      <c r="D206" s="20"/>
      <c r="E206" s="34"/>
      <c r="F206" s="37" t="s">
        <v>28</v>
      </c>
      <c r="G206" s="42">
        <f t="shared" si="61"/>
        <v>125</v>
      </c>
      <c r="H206" s="42"/>
      <c r="I206" s="42"/>
      <c r="J206" s="42">
        <v>125</v>
      </c>
      <c r="K206" s="42"/>
      <c r="L206" s="27"/>
      <c r="M206" s="43"/>
    </row>
    <row r="207" spans="1:13" ht="64.5" customHeight="1">
      <c r="A207" s="10"/>
      <c r="B207" s="55" t="s">
        <v>110</v>
      </c>
      <c r="C207" s="61" t="s">
        <v>30</v>
      </c>
      <c r="D207" s="20" t="s">
        <v>61</v>
      </c>
      <c r="E207" s="20" t="s">
        <v>111</v>
      </c>
      <c r="F207" s="26" t="s">
        <v>21</v>
      </c>
      <c r="G207" s="42">
        <f>G212+G211+G210+G209+G208</f>
        <v>26597.6</v>
      </c>
      <c r="H207" s="42">
        <f>H212+H211+H210+H209+H208</f>
        <v>0</v>
      </c>
      <c r="I207" s="42">
        <f>I212+I211+I210+I209+I208</f>
        <v>0</v>
      </c>
      <c r="J207" s="42">
        <f>J212+J211+J210+J209+J208</f>
        <v>26597.6</v>
      </c>
      <c r="K207" s="45">
        <f>K212+K211+K210+K209+K208</f>
        <v>0</v>
      </c>
      <c r="L207" s="45">
        <f>L212+L211+L210+L209+L208</f>
        <v>0</v>
      </c>
      <c r="M207" s="43">
        <f>M212+M211+M210+M209+M208</f>
        <v>0</v>
      </c>
    </row>
    <row r="208" spans="1:13" ht="24.75" customHeight="1">
      <c r="A208" s="10"/>
      <c r="B208" s="55"/>
      <c r="C208" s="61"/>
      <c r="D208" s="20"/>
      <c r="E208" s="20"/>
      <c r="F208" s="37" t="s">
        <v>24</v>
      </c>
      <c r="G208" s="42">
        <f aca="true" t="shared" si="62" ref="G208:G212">H208+I208+J208+K208+L208+M208</f>
        <v>24590.8</v>
      </c>
      <c r="H208" s="42">
        <v>0</v>
      </c>
      <c r="I208" s="42">
        <f aca="true" t="shared" si="63" ref="I208:I212">I214+I220</f>
        <v>0</v>
      </c>
      <c r="J208" s="27">
        <f aca="true" t="shared" si="64" ref="J208:J212">J214+J220</f>
        <v>24590.8</v>
      </c>
      <c r="K208" s="28">
        <v>0</v>
      </c>
      <c r="L208" s="27">
        <v>0</v>
      </c>
      <c r="M208" s="28">
        <v>0</v>
      </c>
    </row>
    <row r="209" spans="1:13" ht="24.75" customHeight="1">
      <c r="A209" s="10"/>
      <c r="B209" s="55"/>
      <c r="C209" s="61"/>
      <c r="D209" s="20"/>
      <c r="E209" s="20"/>
      <c r="F209" s="37" t="s">
        <v>25</v>
      </c>
      <c r="G209" s="42">
        <f t="shared" si="62"/>
        <v>1024.6</v>
      </c>
      <c r="H209" s="42">
        <v>0</v>
      </c>
      <c r="I209" s="42">
        <f t="shared" si="63"/>
        <v>0</v>
      </c>
      <c r="J209" s="27">
        <f t="shared" si="64"/>
        <v>1024.6</v>
      </c>
      <c r="K209" s="28">
        <v>0</v>
      </c>
      <c r="L209" s="27">
        <v>0</v>
      </c>
      <c r="M209" s="28">
        <v>0</v>
      </c>
    </row>
    <row r="210" spans="1:13" ht="24.75" customHeight="1">
      <c r="A210" s="10"/>
      <c r="B210" s="55"/>
      <c r="C210" s="61"/>
      <c r="D210" s="20"/>
      <c r="E210" s="20"/>
      <c r="F210" s="37" t="s">
        <v>26</v>
      </c>
      <c r="G210" s="42">
        <f t="shared" si="62"/>
        <v>792.1999999999999</v>
      </c>
      <c r="H210" s="42">
        <v>0</v>
      </c>
      <c r="I210" s="42">
        <f t="shared" si="63"/>
        <v>0</v>
      </c>
      <c r="J210" s="27">
        <f t="shared" si="64"/>
        <v>792.1999999999999</v>
      </c>
      <c r="K210" s="42">
        <v>0</v>
      </c>
      <c r="L210" s="27">
        <v>0</v>
      </c>
      <c r="M210" s="43">
        <v>0</v>
      </c>
    </row>
    <row r="211" spans="1:13" ht="18.75" customHeight="1">
      <c r="A211" s="10"/>
      <c r="B211" s="55"/>
      <c r="C211" s="61"/>
      <c r="D211" s="20"/>
      <c r="E211" s="20"/>
      <c r="F211" s="41" t="s">
        <v>27</v>
      </c>
      <c r="G211" s="42">
        <f t="shared" si="62"/>
        <v>0</v>
      </c>
      <c r="H211" s="42">
        <v>0</v>
      </c>
      <c r="I211" s="42">
        <f t="shared" si="63"/>
        <v>0</v>
      </c>
      <c r="J211" s="27">
        <f t="shared" si="64"/>
        <v>0</v>
      </c>
      <c r="K211" s="42">
        <v>0</v>
      </c>
      <c r="L211" s="27">
        <v>0</v>
      </c>
      <c r="M211" s="43">
        <v>0</v>
      </c>
    </row>
    <row r="212" spans="1:13" ht="24.75" customHeight="1">
      <c r="A212" s="10"/>
      <c r="B212" s="55"/>
      <c r="C212" s="61"/>
      <c r="D212" s="20"/>
      <c r="E212" s="20"/>
      <c r="F212" s="37" t="s">
        <v>28</v>
      </c>
      <c r="G212" s="42">
        <f t="shared" si="62"/>
        <v>190</v>
      </c>
      <c r="H212" s="42">
        <v>0</v>
      </c>
      <c r="I212" s="42">
        <f t="shared" si="63"/>
        <v>0</v>
      </c>
      <c r="J212" s="27">
        <f t="shared" si="64"/>
        <v>190</v>
      </c>
      <c r="K212" s="42">
        <v>0</v>
      </c>
      <c r="L212" s="27">
        <v>0</v>
      </c>
      <c r="M212" s="43">
        <v>0</v>
      </c>
    </row>
    <row r="213" spans="1:13" ht="61.5" customHeight="1">
      <c r="A213" s="10"/>
      <c r="B213" s="55" t="s">
        <v>112</v>
      </c>
      <c r="C213" s="34" t="s">
        <v>113</v>
      </c>
      <c r="D213" s="20"/>
      <c r="E213" s="20" t="s">
        <v>114</v>
      </c>
      <c r="F213" s="26" t="s">
        <v>21</v>
      </c>
      <c r="G213" s="42">
        <f>G218+G217+G216+G215+G214</f>
        <v>22331.4</v>
      </c>
      <c r="H213" s="42"/>
      <c r="I213" s="42">
        <f>I218+I217+I216+I215+I214</f>
        <v>0</v>
      </c>
      <c r="J213" s="27">
        <f>J214+J215+J216+J217+J218</f>
        <v>22331.4</v>
      </c>
      <c r="K213" s="42"/>
      <c r="L213" s="27"/>
      <c r="M213" s="43"/>
    </row>
    <row r="214" spans="1:13" ht="24.75" customHeight="1">
      <c r="A214" s="10"/>
      <c r="B214" s="55"/>
      <c r="C214" s="34"/>
      <c r="D214" s="20"/>
      <c r="E214" s="20"/>
      <c r="F214" s="37" t="s">
        <v>24</v>
      </c>
      <c r="G214" s="42">
        <f aca="true" t="shared" si="65" ref="G214:G218">H214+I214+J214+K214+L214+M214</f>
        <v>20636.7</v>
      </c>
      <c r="H214" s="42"/>
      <c r="I214" s="42">
        <v>0</v>
      </c>
      <c r="J214" s="42">
        <v>20636.7</v>
      </c>
      <c r="K214" s="42"/>
      <c r="L214" s="27"/>
      <c r="M214" s="43"/>
    </row>
    <row r="215" spans="1:13" ht="24.75" customHeight="1">
      <c r="A215" s="10"/>
      <c r="B215" s="55"/>
      <c r="C215" s="34"/>
      <c r="D215" s="20"/>
      <c r="E215" s="20"/>
      <c r="F215" s="37" t="s">
        <v>25</v>
      </c>
      <c r="G215" s="42">
        <f t="shared" si="65"/>
        <v>859.9</v>
      </c>
      <c r="H215" s="42"/>
      <c r="I215" s="42">
        <v>0</v>
      </c>
      <c r="J215" s="42">
        <v>859.9</v>
      </c>
      <c r="K215" s="42"/>
      <c r="L215" s="27"/>
      <c r="M215" s="43"/>
    </row>
    <row r="216" spans="1:13" ht="24.75" customHeight="1">
      <c r="A216" s="10"/>
      <c r="B216" s="55"/>
      <c r="C216" s="34"/>
      <c r="D216" s="20"/>
      <c r="E216" s="20"/>
      <c r="F216" s="37" t="s">
        <v>26</v>
      </c>
      <c r="G216" s="42">
        <f t="shared" si="65"/>
        <v>664.8</v>
      </c>
      <c r="H216" s="42"/>
      <c r="I216" s="42">
        <v>0</v>
      </c>
      <c r="J216" s="42">
        <v>664.8</v>
      </c>
      <c r="K216" s="42"/>
      <c r="L216" s="27"/>
      <c r="M216" s="43"/>
    </row>
    <row r="217" spans="1:13" ht="24.75" customHeight="1">
      <c r="A217" s="10"/>
      <c r="B217" s="55"/>
      <c r="C217" s="34"/>
      <c r="D217" s="20"/>
      <c r="E217" s="20"/>
      <c r="F217" s="41" t="s">
        <v>27</v>
      </c>
      <c r="G217" s="42">
        <f t="shared" si="65"/>
        <v>0</v>
      </c>
      <c r="H217" s="42"/>
      <c r="I217" s="42"/>
      <c r="J217" s="42"/>
      <c r="K217" s="42"/>
      <c r="L217" s="27"/>
      <c r="M217" s="43"/>
    </row>
    <row r="218" spans="1:13" ht="24.75" customHeight="1">
      <c r="A218" s="10"/>
      <c r="B218" s="55"/>
      <c r="C218" s="34"/>
      <c r="D218" s="20"/>
      <c r="E218" s="20"/>
      <c r="F218" s="37" t="s">
        <v>28</v>
      </c>
      <c r="G218" s="42">
        <f t="shared" si="65"/>
        <v>170</v>
      </c>
      <c r="H218" s="42"/>
      <c r="I218" s="42">
        <v>0</v>
      </c>
      <c r="J218" s="42">
        <v>170</v>
      </c>
      <c r="K218" s="42"/>
      <c r="L218" s="27"/>
      <c r="M218" s="43"/>
    </row>
    <row r="219" spans="1:13" ht="64.5" customHeight="1">
      <c r="A219" s="10"/>
      <c r="B219" s="55" t="s">
        <v>115</v>
      </c>
      <c r="C219" s="34" t="s">
        <v>116</v>
      </c>
      <c r="D219" s="20"/>
      <c r="E219" s="20" t="s">
        <v>114</v>
      </c>
      <c r="F219" s="26" t="s">
        <v>21</v>
      </c>
      <c r="G219" s="42">
        <f>G224+G223+G222+G221+G220</f>
        <v>4266.2</v>
      </c>
      <c r="H219" s="42"/>
      <c r="I219" s="42">
        <f>I224+I223+I222+I221+I220</f>
        <v>0</v>
      </c>
      <c r="J219" s="27">
        <f>J220+J221+J222+J223+J224</f>
        <v>4266.2</v>
      </c>
      <c r="K219" s="42"/>
      <c r="L219" s="27"/>
      <c r="M219" s="43"/>
    </row>
    <row r="220" spans="1:13" ht="24.75" customHeight="1">
      <c r="A220" s="10"/>
      <c r="B220" s="55"/>
      <c r="C220" s="34"/>
      <c r="D220" s="20"/>
      <c r="E220" s="20"/>
      <c r="F220" s="37" t="s">
        <v>24</v>
      </c>
      <c r="G220" s="42">
        <f aca="true" t="shared" si="66" ref="G220:G223">H220+I220+J220+K220+L220+M220</f>
        <v>3954.1</v>
      </c>
      <c r="H220" s="42"/>
      <c r="I220" s="42">
        <v>0</v>
      </c>
      <c r="J220" s="42">
        <v>3954.1</v>
      </c>
      <c r="K220" s="42"/>
      <c r="L220" s="27"/>
      <c r="M220" s="43"/>
    </row>
    <row r="221" spans="1:13" ht="24.75" customHeight="1">
      <c r="A221" s="10"/>
      <c r="B221" s="55"/>
      <c r="C221" s="34"/>
      <c r="D221" s="20"/>
      <c r="E221" s="20"/>
      <c r="F221" s="37" t="s">
        <v>25</v>
      </c>
      <c r="G221" s="42">
        <f t="shared" si="66"/>
        <v>164.7</v>
      </c>
      <c r="H221" s="42"/>
      <c r="I221" s="42">
        <v>0</v>
      </c>
      <c r="J221" s="42">
        <v>164.7</v>
      </c>
      <c r="K221" s="42"/>
      <c r="L221" s="27"/>
      <c r="M221" s="43"/>
    </row>
    <row r="222" spans="1:13" ht="24.75" customHeight="1">
      <c r="A222" s="10"/>
      <c r="B222" s="55"/>
      <c r="C222" s="34"/>
      <c r="D222" s="20"/>
      <c r="E222" s="20"/>
      <c r="F222" s="37" t="s">
        <v>26</v>
      </c>
      <c r="G222" s="42">
        <f t="shared" si="66"/>
        <v>127.4</v>
      </c>
      <c r="H222" s="42"/>
      <c r="I222" s="42">
        <v>0</v>
      </c>
      <c r="J222" s="42">
        <v>127.4</v>
      </c>
      <c r="K222" s="42"/>
      <c r="L222" s="27"/>
      <c r="M222" s="43"/>
    </row>
    <row r="223" spans="1:13" ht="24.75" customHeight="1">
      <c r="A223" s="10"/>
      <c r="B223" s="55"/>
      <c r="C223" s="34"/>
      <c r="D223" s="20"/>
      <c r="E223" s="20"/>
      <c r="F223" s="41" t="s">
        <v>27</v>
      </c>
      <c r="G223" s="42">
        <f t="shared" si="66"/>
        <v>0</v>
      </c>
      <c r="H223" s="42"/>
      <c r="I223" s="42">
        <v>0</v>
      </c>
      <c r="J223" s="42">
        <v>0</v>
      </c>
      <c r="K223" s="42"/>
      <c r="L223" s="27"/>
      <c r="M223" s="43"/>
    </row>
    <row r="224" spans="1:13" ht="24.75" customHeight="1">
      <c r="A224" s="10"/>
      <c r="B224" s="55"/>
      <c r="C224" s="34"/>
      <c r="D224" s="20"/>
      <c r="E224" s="20"/>
      <c r="F224" s="37" t="s">
        <v>28</v>
      </c>
      <c r="G224" s="42">
        <f>H224+I21+J224+K224+L224+M2170</f>
        <v>20</v>
      </c>
      <c r="H224" s="42"/>
      <c r="I224" s="42">
        <v>0</v>
      </c>
      <c r="J224" s="42">
        <v>20</v>
      </c>
      <c r="K224" s="42"/>
      <c r="L224" s="27"/>
      <c r="M224" s="43"/>
    </row>
    <row r="225" spans="1:13" ht="63.75" customHeight="1">
      <c r="A225" s="10"/>
      <c r="B225" s="55" t="s">
        <v>117</v>
      </c>
      <c r="C225" s="61" t="s">
        <v>33</v>
      </c>
      <c r="D225" s="20" t="s">
        <v>61</v>
      </c>
      <c r="E225" s="20" t="s">
        <v>118</v>
      </c>
      <c r="F225" s="26" t="s">
        <v>21</v>
      </c>
      <c r="G225" s="64">
        <f>G230+G229+G228+G227+G226</f>
        <v>19024.5</v>
      </c>
      <c r="H225" s="64">
        <f>H230+H229+H228+H227+H226</f>
        <v>19024.5</v>
      </c>
      <c r="I225" s="42">
        <f>I230+I229+I228+I227+I226</f>
        <v>0</v>
      </c>
      <c r="J225" s="42">
        <f>J230+J229+J228+J227+J226</f>
        <v>0</v>
      </c>
      <c r="K225" s="45">
        <f>K230+K229+K228+K227+K226</f>
        <v>0</v>
      </c>
      <c r="L225" s="45">
        <f>L230+L229+L228+L227+L226</f>
        <v>0</v>
      </c>
      <c r="M225" s="43">
        <f>M230+M229+M228+M227+M226</f>
        <v>0</v>
      </c>
    </row>
    <row r="226" spans="1:13" ht="24.75" customHeight="1">
      <c r="A226" s="10"/>
      <c r="B226" s="55"/>
      <c r="C226" s="61"/>
      <c r="D226" s="20"/>
      <c r="E226" s="20"/>
      <c r="F226" s="37" t="s">
        <v>24</v>
      </c>
      <c r="G226" s="64">
        <f aca="true" t="shared" si="67" ref="G226:G230">H226+I226+J226+K226+L226+M226</f>
        <v>14178.800000000001</v>
      </c>
      <c r="H226" s="64">
        <f aca="true" t="shared" si="68" ref="H226:H227">H244+H238+H232</f>
        <v>14178.800000000001</v>
      </c>
      <c r="I226" s="65">
        <v>0</v>
      </c>
      <c r="J226" s="42">
        <f aca="true" t="shared" si="69" ref="J226:J230">J225+J225+J225</f>
        <v>0</v>
      </c>
      <c r="K226" s="27">
        <f aca="true" t="shared" si="70" ref="K226:K230">K225+K225</f>
        <v>0</v>
      </c>
      <c r="L226" s="27">
        <v>0</v>
      </c>
      <c r="M226" s="43">
        <v>0</v>
      </c>
    </row>
    <row r="227" spans="1:13" ht="24.75" customHeight="1">
      <c r="A227" s="10"/>
      <c r="B227" s="55"/>
      <c r="C227" s="61"/>
      <c r="D227" s="20"/>
      <c r="E227" s="20"/>
      <c r="F227" s="37" t="s">
        <v>25</v>
      </c>
      <c r="G227" s="42">
        <f t="shared" si="67"/>
        <v>4235.2</v>
      </c>
      <c r="H227" s="64">
        <f t="shared" si="68"/>
        <v>4235.2</v>
      </c>
      <c r="I227" s="66">
        <v>0</v>
      </c>
      <c r="J227" s="42">
        <f t="shared" si="69"/>
        <v>0</v>
      </c>
      <c r="K227" s="27">
        <f t="shared" si="70"/>
        <v>0</v>
      </c>
      <c r="L227" s="27">
        <v>0</v>
      </c>
      <c r="M227" s="43">
        <v>0</v>
      </c>
    </row>
    <row r="228" spans="1:13" ht="24.75" customHeight="1">
      <c r="A228" s="10"/>
      <c r="B228" s="55"/>
      <c r="C228" s="61"/>
      <c r="D228" s="20"/>
      <c r="E228" s="20"/>
      <c r="F228" s="37" t="s">
        <v>26</v>
      </c>
      <c r="G228" s="64">
        <f t="shared" si="67"/>
        <v>377.5</v>
      </c>
      <c r="H228" s="64">
        <f>H234+H240</f>
        <v>377.5</v>
      </c>
      <c r="I228" s="66">
        <v>0</v>
      </c>
      <c r="J228" s="42">
        <f t="shared" si="69"/>
        <v>0</v>
      </c>
      <c r="K228" s="27">
        <f t="shared" si="70"/>
        <v>0</v>
      </c>
      <c r="L228" s="27">
        <v>0</v>
      </c>
      <c r="M228" s="43">
        <v>0</v>
      </c>
    </row>
    <row r="229" spans="1:13" ht="19.5" customHeight="1">
      <c r="A229" s="10"/>
      <c r="B229" s="55"/>
      <c r="C229" s="61"/>
      <c r="D229" s="20"/>
      <c r="E229" s="20"/>
      <c r="F229" s="41" t="s">
        <v>27</v>
      </c>
      <c r="G229" s="42">
        <f t="shared" si="67"/>
        <v>192</v>
      </c>
      <c r="H229" s="42">
        <f>H247</f>
        <v>192</v>
      </c>
      <c r="I229" s="66">
        <v>0</v>
      </c>
      <c r="J229" s="42">
        <f t="shared" si="69"/>
        <v>0</v>
      </c>
      <c r="K229" s="27">
        <f t="shared" si="70"/>
        <v>0</v>
      </c>
      <c r="L229" s="27">
        <v>0</v>
      </c>
      <c r="M229" s="43">
        <v>0</v>
      </c>
    </row>
    <row r="230" spans="1:13" ht="24.75" customHeight="1">
      <c r="A230" s="10"/>
      <c r="B230" s="55"/>
      <c r="C230" s="61"/>
      <c r="D230" s="20"/>
      <c r="E230" s="20"/>
      <c r="F230" s="37" t="s">
        <v>28</v>
      </c>
      <c r="G230" s="42">
        <f t="shared" si="67"/>
        <v>41</v>
      </c>
      <c r="H230" s="42">
        <f>H248+H242+H236</f>
        <v>41</v>
      </c>
      <c r="I230" s="66">
        <v>0</v>
      </c>
      <c r="J230" s="42">
        <f t="shared" si="69"/>
        <v>0</v>
      </c>
      <c r="K230" s="27">
        <f t="shared" si="70"/>
        <v>0</v>
      </c>
      <c r="L230" s="27">
        <v>0</v>
      </c>
      <c r="M230" s="43">
        <v>0</v>
      </c>
    </row>
    <row r="231" spans="1:13" ht="59.25" customHeight="1">
      <c r="A231" s="10"/>
      <c r="B231" s="55" t="s">
        <v>119</v>
      </c>
      <c r="C231" s="34" t="s">
        <v>120</v>
      </c>
      <c r="D231" s="20"/>
      <c r="E231" s="20" t="s">
        <v>121</v>
      </c>
      <c r="F231" s="26" t="s">
        <v>21</v>
      </c>
      <c r="G231" s="42">
        <f>G236+G235+G234+G233+G232</f>
        <v>6812.5</v>
      </c>
      <c r="H231" s="64">
        <f>H236+H235+H234+H233+H232</f>
        <v>6812.5</v>
      </c>
      <c r="I231" s="66"/>
      <c r="J231" s="42"/>
      <c r="K231" s="27"/>
      <c r="L231" s="27"/>
      <c r="M231" s="43"/>
    </row>
    <row r="232" spans="1:13" ht="24.75" customHeight="1">
      <c r="A232" s="10"/>
      <c r="B232" s="55"/>
      <c r="C232" s="34"/>
      <c r="D232" s="20"/>
      <c r="E232" s="20"/>
      <c r="F232" s="37" t="s">
        <v>24</v>
      </c>
      <c r="G232" s="42">
        <f aca="true" t="shared" si="71" ref="G232:G234">H232</f>
        <v>5077.1</v>
      </c>
      <c r="H232" s="42">
        <v>5077.1</v>
      </c>
      <c r="I232" s="66"/>
      <c r="J232" s="42"/>
      <c r="K232" s="27"/>
      <c r="L232" s="27"/>
      <c r="M232" s="43"/>
    </row>
    <row r="233" spans="1:13" ht="24.75" customHeight="1">
      <c r="A233" s="10"/>
      <c r="B233" s="55"/>
      <c r="C233" s="34"/>
      <c r="D233" s="20"/>
      <c r="E233" s="20"/>
      <c r="F233" s="37" t="s">
        <v>25</v>
      </c>
      <c r="G233" s="42">
        <f t="shared" si="71"/>
        <v>1516.5</v>
      </c>
      <c r="H233" s="64">
        <v>1516.5</v>
      </c>
      <c r="I233" s="66"/>
      <c r="J233" s="42"/>
      <c r="K233" s="27"/>
      <c r="L233" s="27"/>
      <c r="M233" s="43"/>
    </row>
    <row r="234" spans="1:13" ht="24.75" customHeight="1">
      <c r="A234" s="10"/>
      <c r="B234" s="55"/>
      <c r="C234" s="34"/>
      <c r="D234" s="20"/>
      <c r="E234" s="20"/>
      <c r="F234" s="37" t="s">
        <v>26</v>
      </c>
      <c r="G234" s="42">
        <f t="shared" si="71"/>
        <v>203.9</v>
      </c>
      <c r="H234" s="64">
        <v>203.9</v>
      </c>
      <c r="I234" s="66"/>
      <c r="J234" s="42"/>
      <c r="K234" s="27"/>
      <c r="L234" s="27"/>
      <c r="M234" s="43"/>
    </row>
    <row r="235" spans="1:13" ht="24.75" customHeight="1">
      <c r="A235" s="10"/>
      <c r="B235" s="55"/>
      <c r="C235" s="34"/>
      <c r="D235" s="20"/>
      <c r="E235" s="20"/>
      <c r="F235" s="41" t="s">
        <v>27</v>
      </c>
      <c r="G235" s="42"/>
      <c r="H235" s="42"/>
      <c r="I235" s="66"/>
      <c r="J235" s="42"/>
      <c r="K235" s="27"/>
      <c r="L235" s="27"/>
      <c r="M235" s="43"/>
    </row>
    <row r="236" spans="1:13" ht="24.75" customHeight="1">
      <c r="A236" s="10"/>
      <c r="B236" s="55"/>
      <c r="C236" s="34"/>
      <c r="D236" s="20"/>
      <c r="E236" s="20"/>
      <c r="F236" s="37" t="s">
        <v>28</v>
      </c>
      <c r="G236" s="42">
        <f>H236</f>
        <v>15</v>
      </c>
      <c r="H236" s="42">
        <v>15</v>
      </c>
      <c r="I236" s="66"/>
      <c r="J236" s="42"/>
      <c r="K236" s="27"/>
      <c r="L236" s="27"/>
      <c r="M236" s="43"/>
    </row>
    <row r="237" spans="1:13" ht="66" customHeight="1">
      <c r="A237" s="10"/>
      <c r="B237" s="55" t="s">
        <v>122</v>
      </c>
      <c r="C237" s="34" t="s">
        <v>123</v>
      </c>
      <c r="D237" s="20"/>
      <c r="E237" s="20" t="s">
        <v>121</v>
      </c>
      <c r="F237" s="26" t="s">
        <v>21</v>
      </c>
      <c r="G237" s="64">
        <f>G242+G241+G240+G239+G238</f>
        <v>5797.700000000001</v>
      </c>
      <c r="H237" s="64">
        <f>H242+H241+H240+H239+H238</f>
        <v>5797.700000000001</v>
      </c>
      <c r="I237" s="66"/>
      <c r="J237" s="42"/>
      <c r="K237" s="27"/>
      <c r="L237" s="27"/>
      <c r="M237" s="43"/>
    </row>
    <row r="238" spans="1:13" ht="24.75" customHeight="1">
      <c r="A238" s="10"/>
      <c r="B238" s="55"/>
      <c r="C238" s="34"/>
      <c r="D238" s="20"/>
      <c r="E238" s="20"/>
      <c r="F238" s="37" t="s">
        <v>24</v>
      </c>
      <c r="G238" s="64">
        <f aca="true" t="shared" si="72" ref="G238:G240">H238</f>
        <v>4322.1</v>
      </c>
      <c r="H238" s="64">
        <v>4322.1</v>
      </c>
      <c r="I238" s="66"/>
      <c r="J238" s="42"/>
      <c r="K238" s="27"/>
      <c r="L238" s="27"/>
      <c r="M238" s="43"/>
    </row>
    <row r="239" spans="1:13" ht="24.75" customHeight="1">
      <c r="A239" s="10"/>
      <c r="B239" s="55"/>
      <c r="C239" s="34"/>
      <c r="D239" s="20"/>
      <c r="E239" s="20"/>
      <c r="F239" s="37" t="s">
        <v>25</v>
      </c>
      <c r="G239" s="42">
        <f t="shared" si="72"/>
        <v>1291</v>
      </c>
      <c r="H239" s="64">
        <v>1291</v>
      </c>
      <c r="I239" s="66"/>
      <c r="J239" s="42"/>
      <c r="K239" s="27"/>
      <c r="L239" s="27"/>
      <c r="M239" s="43"/>
    </row>
    <row r="240" spans="1:13" ht="24.75" customHeight="1">
      <c r="A240" s="10"/>
      <c r="B240" s="55"/>
      <c r="C240" s="34"/>
      <c r="D240" s="20"/>
      <c r="E240" s="20"/>
      <c r="F240" s="37" t="s">
        <v>26</v>
      </c>
      <c r="G240" s="64">
        <f t="shared" si="72"/>
        <v>173.6</v>
      </c>
      <c r="H240" s="64">
        <v>173.6</v>
      </c>
      <c r="I240" s="66"/>
      <c r="J240" s="42"/>
      <c r="K240" s="27"/>
      <c r="L240" s="27"/>
      <c r="M240" s="43"/>
    </row>
    <row r="241" spans="1:13" ht="24.75" customHeight="1">
      <c r="A241" s="10"/>
      <c r="B241" s="55"/>
      <c r="C241" s="34"/>
      <c r="D241" s="20"/>
      <c r="E241" s="20"/>
      <c r="F241" s="41" t="s">
        <v>27</v>
      </c>
      <c r="G241" s="42"/>
      <c r="H241" s="42"/>
      <c r="I241" s="66"/>
      <c r="J241" s="42"/>
      <c r="K241" s="27"/>
      <c r="L241" s="27"/>
      <c r="M241" s="43"/>
    </row>
    <row r="242" spans="1:13" ht="24.75" customHeight="1">
      <c r="A242" s="10"/>
      <c r="B242" s="55"/>
      <c r="C242" s="34"/>
      <c r="D242" s="20"/>
      <c r="E242" s="20"/>
      <c r="F242" s="37" t="s">
        <v>28</v>
      </c>
      <c r="G242" s="42">
        <f>H242</f>
        <v>11</v>
      </c>
      <c r="H242" s="42">
        <v>11</v>
      </c>
      <c r="I242" s="66"/>
      <c r="J242" s="42"/>
      <c r="K242" s="27"/>
      <c r="L242" s="27"/>
      <c r="M242" s="43"/>
    </row>
    <row r="243" spans="1:13" ht="63.75" customHeight="1">
      <c r="A243" s="10"/>
      <c r="B243" s="55" t="s">
        <v>124</v>
      </c>
      <c r="C243" s="34" t="s">
        <v>125</v>
      </c>
      <c r="D243" s="20"/>
      <c r="E243" s="34" t="s">
        <v>126</v>
      </c>
      <c r="F243" s="26" t="s">
        <v>21</v>
      </c>
      <c r="G243" s="42">
        <f>G248+G247+G246+G245+G244</f>
        <v>6414.3</v>
      </c>
      <c r="H243" s="42">
        <f>H248+H247+H246+H245+H244</f>
        <v>6414.3</v>
      </c>
      <c r="I243" s="66"/>
      <c r="J243" s="42"/>
      <c r="K243" s="27"/>
      <c r="L243" s="27"/>
      <c r="M243" s="43"/>
    </row>
    <row r="244" spans="1:13" ht="24.75" customHeight="1">
      <c r="A244" s="10"/>
      <c r="B244" s="55"/>
      <c r="C244" s="34"/>
      <c r="D244" s="20"/>
      <c r="E244" s="34"/>
      <c r="F244" s="37" t="s">
        <v>24</v>
      </c>
      <c r="G244" s="42">
        <f aca="true" t="shared" si="73" ref="G244:G248">H244</f>
        <v>4779.6</v>
      </c>
      <c r="H244" s="42">
        <v>4779.6</v>
      </c>
      <c r="I244" s="66"/>
      <c r="J244" s="42"/>
      <c r="K244" s="27"/>
      <c r="L244" s="27"/>
      <c r="M244" s="43"/>
    </row>
    <row r="245" spans="1:13" ht="24.75" customHeight="1">
      <c r="A245" s="10"/>
      <c r="B245" s="55"/>
      <c r="C245" s="34"/>
      <c r="D245" s="20"/>
      <c r="E245" s="34"/>
      <c r="F245" s="37" t="s">
        <v>25</v>
      </c>
      <c r="G245" s="42">
        <f t="shared" si="73"/>
        <v>1427.7</v>
      </c>
      <c r="H245" s="42">
        <v>1427.7</v>
      </c>
      <c r="I245" s="66"/>
      <c r="J245" s="42"/>
      <c r="K245" s="27"/>
      <c r="L245" s="27"/>
      <c r="M245" s="43"/>
    </row>
    <row r="246" spans="1:13" ht="24.75" customHeight="1">
      <c r="A246" s="10"/>
      <c r="B246" s="55"/>
      <c r="C246" s="34"/>
      <c r="D246" s="20"/>
      <c r="E246" s="34"/>
      <c r="F246" s="37" t="s">
        <v>26</v>
      </c>
      <c r="G246" s="42">
        <f t="shared" si="73"/>
        <v>0</v>
      </c>
      <c r="H246" s="42">
        <v>0</v>
      </c>
      <c r="I246" s="66"/>
      <c r="J246" s="42"/>
      <c r="K246" s="27"/>
      <c r="L246" s="27"/>
      <c r="M246" s="43"/>
    </row>
    <row r="247" spans="1:13" ht="24.75" customHeight="1">
      <c r="A247" s="10"/>
      <c r="B247" s="55"/>
      <c r="C247" s="34"/>
      <c r="D247" s="20"/>
      <c r="E247" s="34"/>
      <c r="F247" s="41" t="s">
        <v>27</v>
      </c>
      <c r="G247" s="42">
        <f t="shared" si="73"/>
        <v>192</v>
      </c>
      <c r="H247" s="42">
        <v>192</v>
      </c>
      <c r="I247" s="66"/>
      <c r="J247" s="42"/>
      <c r="K247" s="27"/>
      <c r="L247" s="27"/>
      <c r="M247" s="43"/>
    </row>
    <row r="248" spans="1:13" ht="24.75" customHeight="1">
      <c r="A248" s="10"/>
      <c r="B248" s="55"/>
      <c r="C248" s="34"/>
      <c r="D248" s="20"/>
      <c r="E248" s="34"/>
      <c r="F248" s="37" t="s">
        <v>28</v>
      </c>
      <c r="G248" s="42">
        <f t="shared" si="73"/>
        <v>15</v>
      </c>
      <c r="H248" s="42">
        <v>15</v>
      </c>
      <c r="I248" s="66"/>
      <c r="J248" s="42"/>
      <c r="K248" s="27"/>
      <c r="L248" s="27"/>
      <c r="M248" s="43"/>
    </row>
    <row r="249" spans="1:13" ht="66" customHeight="1">
      <c r="A249" s="10"/>
      <c r="B249" s="55" t="s">
        <v>127</v>
      </c>
      <c r="C249" s="61" t="s">
        <v>53</v>
      </c>
      <c r="D249" s="20" t="s">
        <v>61</v>
      </c>
      <c r="E249" s="20" t="s">
        <v>128</v>
      </c>
      <c r="F249" s="26" t="s">
        <v>21</v>
      </c>
      <c r="G249" s="42">
        <f>G254+G253+G252+G251+G250</f>
        <v>55500.00000000001</v>
      </c>
      <c r="H249" s="42">
        <f>H254+H253+H252+H251+H250</f>
        <v>0</v>
      </c>
      <c r="I249" s="42">
        <f>I254+I253+I252+I251+I250</f>
        <v>0</v>
      </c>
      <c r="J249" s="42">
        <f>J254+J253+J252+J251+J250</f>
        <v>0</v>
      </c>
      <c r="K249" s="45">
        <f>K254+K253+K252+K251+K250</f>
        <v>55500.00000000001</v>
      </c>
      <c r="L249" s="45">
        <f>L254+L253+L252+L251+L250</f>
        <v>0</v>
      </c>
      <c r="M249" s="43">
        <f>M254+M253+M252+M251+M250</f>
        <v>0</v>
      </c>
    </row>
    <row r="250" spans="1:13" ht="24.75" customHeight="1">
      <c r="A250" s="10"/>
      <c r="B250" s="55"/>
      <c r="C250" s="61"/>
      <c r="D250" s="20"/>
      <c r="E250" s="20"/>
      <c r="F250" s="37" t="s">
        <v>24</v>
      </c>
      <c r="G250" s="42">
        <f aca="true" t="shared" si="74" ref="G250:G254">H250+I250+J250+K250+L250+M250</f>
        <v>51065.600000000006</v>
      </c>
      <c r="H250" s="42">
        <v>0</v>
      </c>
      <c r="I250" s="42">
        <v>0</v>
      </c>
      <c r="J250" s="27">
        <f aca="true" t="shared" si="75" ref="J250:J253">J292+J286+J280+J274+J268+J262+J256</f>
        <v>0</v>
      </c>
      <c r="K250" s="42">
        <f aca="true" t="shared" si="76" ref="K250:K254">K256+K262+K268+K274+K280+K286+K292</f>
        <v>51065.600000000006</v>
      </c>
      <c r="L250" s="27">
        <v>0</v>
      </c>
      <c r="M250" s="43">
        <v>0</v>
      </c>
    </row>
    <row r="251" spans="1:13" ht="24.75" customHeight="1">
      <c r="A251" s="10"/>
      <c r="B251" s="55"/>
      <c r="C251" s="61"/>
      <c r="D251" s="20"/>
      <c r="E251" s="20"/>
      <c r="F251" s="37" t="s">
        <v>25</v>
      </c>
      <c r="G251" s="42">
        <f t="shared" si="74"/>
        <v>2688.4</v>
      </c>
      <c r="H251" s="42">
        <v>0</v>
      </c>
      <c r="I251" s="42">
        <v>0</v>
      </c>
      <c r="J251" s="27">
        <f t="shared" si="75"/>
        <v>0</v>
      </c>
      <c r="K251" s="42">
        <f t="shared" si="76"/>
        <v>2688.4</v>
      </c>
      <c r="L251" s="27">
        <v>0</v>
      </c>
      <c r="M251" s="43">
        <v>0</v>
      </c>
    </row>
    <row r="252" spans="1:13" ht="24.75" customHeight="1">
      <c r="A252" s="10"/>
      <c r="B252" s="55"/>
      <c r="C252" s="61"/>
      <c r="D252" s="20"/>
      <c r="E252" s="20"/>
      <c r="F252" s="37" t="s">
        <v>26</v>
      </c>
      <c r="G252" s="42">
        <f t="shared" si="74"/>
        <v>1364</v>
      </c>
      <c r="H252" s="42">
        <v>0</v>
      </c>
      <c r="I252" s="42">
        <v>0</v>
      </c>
      <c r="J252" s="27">
        <f t="shared" si="75"/>
        <v>0</v>
      </c>
      <c r="K252" s="42">
        <f t="shared" si="76"/>
        <v>1364</v>
      </c>
      <c r="L252" s="27">
        <v>0</v>
      </c>
      <c r="M252" s="43">
        <v>0</v>
      </c>
    </row>
    <row r="253" spans="1:13" ht="16.5" customHeight="1">
      <c r="A253" s="10"/>
      <c r="B253" s="55"/>
      <c r="C253" s="61"/>
      <c r="D253" s="20"/>
      <c r="E253" s="20"/>
      <c r="F253" s="41" t="s">
        <v>27</v>
      </c>
      <c r="G253" s="42">
        <f t="shared" si="74"/>
        <v>300</v>
      </c>
      <c r="H253" s="42">
        <v>0</v>
      </c>
      <c r="I253" s="42">
        <v>0</v>
      </c>
      <c r="J253" s="27">
        <f t="shared" si="75"/>
        <v>0</v>
      </c>
      <c r="K253" s="42">
        <f t="shared" si="76"/>
        <v>300</v>
      </c>
      <c r="L253" s="27">
        <v>0</v>
      </c>
      <c r="M253" s="43">
        <v>0</v>
      </c>
    </row>
    <row r="254" spans="1:13" ht="24.75" customHeight="1">
      <c r="A254" s="10"/>
      <c r="B254" s="55"/>
      <c r="C254" s="61"/>
      <c r="D254" s="20"/>
      <c r="E254" s="20"/>
      <c r="F254" s="37" t="s">
        <v>28</v>
      </c>
      <c r="G254" s="42">
        <f t="shared" si="74"/>
        <v>82</v>
      </c>
      <c r="H254" s="42">
        <v>0</v>
      </c>
      <c r="I254" s="42">
        <v>0</v>
      </c>
      <c r="J254" s="27">
        <f>J260+J266+J272+J278+J284+J290+J296</f>
        <v>0</v>
      </c>
      <c r="K254" s="42">
        <f t="shared" si="76"/>
        <v>82</v>
      </c>
      <c r="L254" s="27">
        <v>0</v>
      </c>
      <c r="M254" s="43">
        <v>0</v>
      </c>
    </row>
    <row r="255" spans="1:13" ht="64.5" customHeight="1">
      <c r="A255" s="10"/>
      <c r="B255" s="55" t="s">
        <v>129</v>
      </c>
      <c r="C255" s="34" t="s">
        <v>130</v>
      </c>
      <c r="D255" s="20"/>
      <c r="E255" s="20" t="s">
        <v>131</v>
      </c>
      <c r="F255" s="26" t="s">
        <v>21</v>
      </c>
      <c r="G255" s="42">
        <f>G260+G259+G258+G257+G256</f>
        <v>0</v>
      </c>
      <c r="H255" s="42"/>
      <c r="I255" s="42"/>
      <c r="J255" s="27">
        <f>J260+J259+J258+J257+J256</f>
        <v>0</v>
      </c>
      <c r="K255" s="42">
        <f>K256+K257+K258+K259+K260</f>
        <v>20000</v>
      </c>
      <c r="L255" s="27"/>
      <c r="M255" s="43"/>
    </row>
    <row r="256" spans="1:13" ht="24.75" customHeight="1">
      <c r="A256" s="10"/>
      <c r="B256" s="55"/>
      <c r="C256" s="34"/>
      <c r="D256" s="20"/>
      <c r="E256" s="20"/>
      <c r="F256" s="37" t="s">
        <v>24</v>
      </c>
      <c r="G256" s="42">
        <f aca="true" t="shared" si="77" ref="G256:G260">H256+I256+J256</f>
        <v>0</v>
      </c>
      <c r="H256" s="42"/>
      <c r="I256" s="42"/>
      <c r="J256" s="27">
        <v>0</v>
      </c>
      <c r="K256" s="27">
        <v>18388</v>
      </c>
      <c r="L256" s="27"/>
      <c r="M256" s="43"/>
    </row>
    <row r="257" spans="1:13" ht="24.75" customHeight="1">
      <c r="A257" s="10"/>
      <c r="B257" s="55"/>
      <c r="C257" s="34"/>
      <c r="D257" s="20"/>
      <c r="E257" s="20"/>
      <c r="F257" s="37" t="s">
        <v>25</v>
      </c>
      <c r="G257" s="42">
        <f t="shared" si="77"/>
        <v>0</v>
      </c>
      <c r="H257" s="42"/>
      <c r="I257" s="42"/>
      <c r="J257" s="27">
        <v>0</v>
      </c>
      <c r="K257" s="27">
        <v>968</v>
      </c>
      <c r="L257" s="27"/>
      <c r="M257" s="43"/>
    </row>
    <row r="258" spans="1:13" ht="24.75" customHeight="1">
      <c r="A258" s="10"/>
      <c r="B258" s="55"/>
      <c r="C258" s="34"/>
      <c r="D258" s="20"/>
      <c r="E258" s="20"/>
      <c r="F258" s="37" t="s">
        <v>26</v>
      </c>
      <c r="G258" s="42">
        <f t="shared" si="77"/>
        <v>0</v>
      </c>
      <c r="H258" s="42"/>
      <c r="I258" s="42"/>
      <c r="J258" s="27">
        <v>0</v>
      </c>
      <c r="K258" s="27">
        <v>599</v>
      </c>
      <c r="L258" s="27"/>
      <c r="M258" s="43"/>
    </row>
    <row r="259" spans="1:13" ht="24.75" customHeight="1">
      <c r="A259" s="10"/>
      <c r="B259" s="55"/>
      <c r="C259" s="34"/>
      <c r="D259" s="20"/>
      <c r="E259" s="20"/>
      <c r="F259" s="41" t="s">
        <v>27</v>
      </c>
      <c r="G259" s="42">
        <f t="shared" si="77"/>
        <v>0</v>
      </c>
      <c r="H259" s="42"/>
      <c r="I259" s="42"/>
      <c r="J259" s="27"/>
      <c r="K259" s="27"/>
      <c r="L259" s="27"/>
      <c r="M259" s="43"/>
    </row>
    <row r="260" spans="1:13" ht="24.75" customHeight="1">
      <c r="A260" s="10"/>
      <c r="B260" s="55"/>
      <c r="C260" s="34"/>
      <c r="D260" s="20"/>
      <c r="E260" s="20"/>
      <c r="F260" s="37" t="s">
        <v>28</v>
      </c>
      <c r="G260" s="42">
        <f t="shared" si="77"/>
        <v>0</v>
      </c>
      <c r="H260" s="42"/>
      <c r="I260" s="42"/>
      <c r="J260" s="27">
        <v>0</v>
      </c>
      <c r="K260" s="27">
        <v>45</v>
      </c>
      <c r="L260" s="27"/>
      <c r="M260" s="43"/>
    </row>
    <row r="261" spans="1:13" ht="63" customHeight="1">
      <c r="A261" s="10"/>
      <c r="B261" s="55" t="s">
        <v>132</v>
      </c>
      <c r="C261" s="34" t="s">
        <v>133</v>
      </c>
      <c r="D261" s="20"/>
      <c r="E261" s="34" t="s">
        <v>23</v>
      </c>
      <c r="F261" s="26" t="s">
        <v>21</v>
      </c>
      <c r="G261" s="42">
        <f>G266+G265+G264+G263+G262</f>
        <v>0</v>
      </c>
      <c r="H261" s="42"/>
      <c r="I261" s="42"/>
      <c r="J261" s="27">
        <f>J266+J265+J264+J263+J262</f>
        <v>0</v>
      </c>
      <c r="K261" s="42">
        <f>K262+K263+K264+K265+K266</f>
        <v>6000</v>
      </c>
      <c r="L261" s="27"/>
      <c r="M261" s="43"/>
    </row>
    <row r="262" spans="1:13" ht="24.75" customHeight="1">
      <c r="A262" s="10"/>
      <c r="B262" s="55"/>
      <c r="C262" s="34"/>
      <c r="D262" s="20"/>
      <c r="E262" s="34"/>
      <c r="F262" s="37" t="s">
        <v>24</v>
      </c>
      <c r="G262" s="42">
        <f aca="true" t="shared" si="78" ref="G262:G266">H262+I262+J262</f>
        <v>0</v>
      </c>
      <c r="H262" s="42"/>
      <c r="I262" s="42"/>
      <c r="J262" s="27">
        <v>0</v>
      </c>
      <c r="K262" s="27">
        <v>5526.2</v>
      </c>
      <c r="L262" s="27"/>
      <c r="M262" s="43"/>
    </row>
    <row r="263" spans="1:13" ht="24.75" customHeight="1">
      <c r="A263" s="10"/>
      <c r="B263" s="55"/>
      <c r="C263" s="34"/>
      <c r="D263" s="20"/>
      <c r="E263" s="34"/>
      <c r="F263" s="37" t="s">
        <v>25</v>
      </c>
      <c r="G263" s="42">
        <f t="shared" si="78"/>
        <v>0</v>
      </c>
      <c r="H263" s="42"/>
      <c r="I263" s="42"/>
      <c r="J263" s="27">
        <v>0</v>
      </c>
      <c r="K263" s="27">
        <v>290.8</v>
      </c>
      <c r="L263" s="27"/>
      <c r="M263" s="43"/>
    </row>
    <row r="264" spans="1:13" ht="24.75" customHeight="1">
      <c r="A264" s="10"/>
      <c r="B264" s="55"/>
      <c r="C264" s="34"/>
      <c r="D264" s="20"/>
      <c r="E264" s="34"/>
      <c r="F264" s="37" t="s">
        <v>26</v>
      </c>
      <c r="G264" s="42">
        <f t="shared" si="78"/>
        <v>0</v>
      </c>
      <c r="H264" s="42"/>
      <c r="I264" s="42"/>
      <c r="J264" s="27">
        <v>0</v>
      </c>
      <c r="K264" s="27">
        <v>180</v>
      </c>
      <c r="L264" s="27"/>
      <c r="M264" s="43"/>
    </row>
    <row r="265" spans="1:13" ht="24.75" customHeight="1">
      <c r="A265" s="10"/>
      <c r="B265" s="55"/>
      <c r="C265" s="34"/>
      <c r="D265" s="20"/>
      <c r="E265" s="34"/>
      <c r="F265" s="41" t="s">
        <v>27</v>
      </c>
      <c r="G265" s="42">
        <f t="shared" si="78"/>
        <v>0</v>
      </c>
      <c r="H265" s="42"/>
      <c r="I265" s="42"/>
      <c r="J265" s="27"/>
      <c r="K265" s="27"/>
      <c r="L265" s="27"/>
      <c r="M265" s="43"/>
    </row>
    <row r="266" spans="1:13" ht="24.75" customHeight="1">
      <c r="A266" s="10"/>
      <c r="B266" s="55"/>
      <c r="C266" s="34"/>
      <c r="D266" s="20"/>
      <c r="E266" s="34"/>
      <c r="F266" s="37" t="s">
        <v>28</v>
      </c>
      <c r="G266" s="42">
        <f t="shared" si="78"/>
        <v>0</v>
      </c>
      <c r="H266" s="42"/>
      <c r="I266" s="42"/>
      <c r="J266" s="27">
        <v>0</v>
      </c>
      <c r="K266" s="27">
        <v>3</v>
      </c>
      <c r="L266" s="27"/>
      <c r="M266" s="43"/>
    </row>
    <row r="267" spans="1:13" ht="66" customHeight="1">
      <c r="A267" s="10"/>
      <c r="B267" s="55" t="s">
        <v>134</v>
      </c>
      <c r="C267" s="34" t="s">
        <v>135</v>
      </c>
      <c r="D267" s="20"/>
      <c r="E267" s="20" t="s">
        <v>136</v>
      </c>
      <c r="F267" s="26" t="s">
        <v>21</v>
      </c>
      <c r="G267" s="42">
        <f>G272+G271+G270+G269+G268</f>
        <v>0</v>
      </c>
      <c r="H267" s="42"/>
      <c r="I267" s="42"/>
      <c r="J267" s="27">
        <f>J272+J271+J270+J269+J268</f>
        <v>0</v>
      </c>
      <c r="K267" s="42">
        <f>K268+K269+K270+K271+K272</f>
        <v>1500</v>
      </c>
      <c r="L267" s="27"/>
      <c r="M267" s="43"/>
    </row>
    <row r="268" spans="1:13" ht="24.75" customHeight="1">
      <c r="A268" s="10"/>
      <c r="B268" s="55"/>
      <c r="C268" s="34"/>
      <c r="D268" s="20"/>
      <c r="E268" s="20"/>
      <c r="F268" s="37" t="s">
        <v>24</v>
      </c>
      <c r="G268" s="42">
        <f aca="true" t="shared" si="79" ref="G268:G272">H268+I268+J268</f>
        <v>0</v>
      </c>
      <c r="H268" s="42"/>
      <c r="I268" s="42"/>
      <c r="J268" s="27">
        <v>0</v>
      </c>
      <c r="K268" s="27">
        <v>1379.4</v>
      </c>
      <c r="L268" s="27"/>
      <c r="M268" s="43"/>
    </row>
    <row r="269" spans="1:13" ht="24.75" customHeight="1">
      <c r="A269" s="10"/>
      <c r="B269" s="55"/>
      <c r="C269" s="34"/>
      <c r="D269" s="20"/>
      <c r="E269" s="20"/>
      <c r="F269" s="37" t="s">
        <v>25</v>
      </c>
      <c r="G269" s="42">
        <f t="shared" si="79"/>
        <v>0</v>
      </c>
      <c r="H269" s="42"/>
      <c r="I269" s="42"/>
      <c r="J269" s="27">
        <v>0</v>
      </c>
      <c r="K269" s="27">
        <v>72.6</v>
      </c>
      <c r="L269" s="27"/>
      <c r="M269" s="43"/>
    </row>
    <row r="270" spans="1:13" ht="24.75" customHeight="1">
      <c r="A270" s="10"/>
      <c r="B270" s="55"/>
      <c r="C270" s="34"/>
      <c r="D270" s="20"/>
      <c r="E270" s="20"/>
      <c r="F270" s="37" t="s">
        <v>26</v>
      </c>
      <c r="G270" s="42">
        <f t="shared" si="79"/>
        <v>0</v>
      </c>
      <c r="H270" s="42"/>
      <c r="I270" s="42"/>
      <c r="J270" s="27">
        <v>0</v>
      </c>
      <c r="K270" s="27">
        <v>45</v>
      </c>
      <c r="L270" s="27"/>
      <c r="M270" s="43"/>
    </row>
    <row r="271" spans="1:13" ht="24.75" customHeight="1">
      <c r="A271" s="10"/>
      <c r="B271" s="55"/>
      <c r="C271" s="34"/>
      <c r="D271" s="20"/>
      <c r="E271" s="20"/>
      <c r="F271" s="41" t="s">
        <v>27</v>
      </c>
      <c r="G271" s="42">
        <f t="shared" si="79"/>
        <v>0</v>
      </c>
      <c r="H271" s="42"/>
      <c r="I271" s="42"/>
      <c r="J271" s="27"/>
      <c r="K271" s="27"/>
      <c r="L271" s="27"/>
      <c r="M271" s="43"/>
    </row>
    <row r="272" spans="1:13" ht="24.75" customHeight="1">
      <c r="A272" s="10"/>
      <c r="B272" s="55"/>
      <c r="C272" s="34"/>
      <c r="D272" s="20"/>
      <c r="E272" s="20"/>
      <c r="F272" s="37" t="s">
        <v>28</v>
      </c>
      <c r="G272" s="42">
        <f t="shared" si="79"/>
        <v>0</v>
      </c>
      <c r="H272" s="42"/>
      <c r="I272" s="42"/>
      <c r="J272" s="27">
        <v>0</v>
      </c>
      <c r="K272" s="27">
        <v>3</v>
      </c>
      <c r="L272" s="27"/>
      <c r="M272" s="43"/>
    </row>
    <row r="273" spans="1:13" ht="64.5" customHeight="1">
      <c r="A273" s="10"/>
      <c r="B273" s="55" t="s">
        <v>137</v>
      </c>
      <c r="C273" s="34" t="s">
        <v>138</v>
      </c>
      <c r="D273" s="20"/>
      <c r="E273" s="20" t="s">
        <v>139</v>
      </c>
      <c r="F273" s="26" t="s">
        <v>21</v>
      </c>
      <c r="G273" s="42">
        <f>G278+G277+G276+G275+G274</f>
        <v>0</v>
      </c>
      <c r="H273" s="42"/>
      <c r="I273" s="42"/>
      <c r="J273" s="27">
        <f>J278+J277+J276+J275+J274</f>
        <v>0</v>
      </c>
      <c r="K273" s="42">
        <f>K274+K275+K276+K277+K278</f>
        <v>3000</v>
      </c>
      <c r="L273" s="27"/>
      <c r="M273" s="43"/>
    </row>
    <row r="274" spans="1:13" ht="24.75" customHeight="1">
      <c r="A274" s="10"/>
      <c r="B274" s="55"/>
      <c r="C274" s="34"/>
      <c r="D274" s="20"/>
      <c r="E274" s="20"/>
      <c r="F274" s="37" t="s">
        <v>24</v>
      </c>
      <c r="G274" s="42">
        <f aca="true" t="shared" si="80" ref="G274:G278">H274+I274+J274</f>
        <v>0</v>
      </c>
      <c r="H274" s="42"/>
      <c r="I274" s="42"/>
      <c r="J274" s="27">
        <v>0</v>
      </c>
      <c r="K274" s="27">
        <v>2751.6</v>
      </c>
      <c r="L274" s="27"/>
      <c r="M274" s="43"/>
    </row>
    <row r="275" spans="1:13" ht="24.75" customHeight="1">
      <c r="A275" s="10"/>
      <c r="B275" s="55"/>
      <c r="C275" s="34"/>
      <c r="D275" s="20"/>
      <c r="E275" s="20"/>
      <c r="F275" s="37" t="s">
        <v>25</v>
      </c>
      <c r="G275" s="42">
        <f t="shared" si="80"/>
        <v>0</v>
      </c>
      <c r="H275" s="42"/>
      <c r="I275" s="42"/>
      <c r="J275" s="27">
        <v>0</v>
      </c>
      <c r="K275" s="27">
        <v>145.4</v>
      </c>
      <c r="L275" s="27"/>
      <c r="M275" s="43"/>
    </row>
    <row r="276" spans="1:13" ht="24.75" customHeight="1">
      <c r="A276" s="10"/>
      <c r="B276" s="55"/>
      <c r="C276" s="34"/>
      <c r="D276" s="20"/>
      <c r="E276" s="20"/>
      <c r="F276" s="37" t="s">
        <v>26</v>
      </c>
      <c r="G276" s="42">
        <f t="shared" si="80"/>
        <v>0</v>
      </c>
      <c r="H276" s="42"/>
      <c r="I276" s="42"/>
      <c r="J276" s="27">
        <v>0</v>
      </c>
      <c r="K276" s="27">
        <v>90</v>
      </c>
      <c r="L276" s="27"/>
      <c r="M276" s="43"/>
    </row>
    <row r="277" spans="1:13" ht="24.75" customHeight="1">
      <c r="A277" s="10"/>
      <c r="B277" s="55"/>
      <c r="C277" s="34"/>
      <c r="D277" s="20"/>
      <c r="E277" s="20"/>
      <c r="F277" s="41" t="s">
        <v>27</v>
      </c>
      <c r="G277" s="42">
        <f t="shared" si="80"/>
        <v>0</v>
      </c>
      <c r="H277" s="42"/>
      <c r="I277" s="42"/>
      <c r="J277" s="27"/>
      <c r="K277" s="27"/>
      <c r="L277" s="27"/>
      <c r="M277" s="43"/>
    </row>
    <row r="278" spans="1:13" ht="24.75" customHeight="1">
      <c r="A278" s="10"/>
      <c r="B278" s="55"/>
      <c r="C278" s="34"/>
      <c r="D278" s="20"/>
      <c r="E278" s="20"/>
      <c r="F278" s="37" t="s">
        <v>28</v>
      </c>
      <c r="G278" s="42">
        <f t="shared" si="80"/>
        <v>0</v>
      </c>
      <c r="H278" s="42"/>
      <c r="I278" s="42"/>
      <c r="J278" s="27">
        <v>0</v>
      </c>
      <c r="K278" s="27">
        <v>13</v>
      </c>
      <c r="L278" s="27"/>
      <c r="M278" s="43"/>
    </row>
    <row r="279" spans="1:13" ht="69.75" customHeight="1">
      <c r="A279" s="10"/>
      <c r="B279" s="55" t="s">
        <v>140</v>
      </c>
      <c r="C279" s="34" t="s">
        <v>141</v>
      </c>
      <c r="D279" s="20"/>
      <c r="E279" s="34" t="s">
        <v>142</v>
      </c>
      <c r="F279" s="26" t="s">
        <v>21</v>
      </c>
      <c r="G279" s="42">
        <f>G284+G283+G282+G281+G280</f>
        <v>0</v>
      </c>
      <c r="H279" s="42"/>
      <c r="I279" s="42"/>
      <c r="J279" s="27">
        <f>J284+J283+J282+J281+J280</f>
        <v>0</v>
      </c>
      <c r="K279" s="42">
        <f>K280+K281+K282+K283+K284</f>
        <v>6000</v>
      </c>
      <c r="L279" s="27"/>
      <c r="M279" s="43"/>
    </row>
    <row r="280" spans="1:13" ht="24.75" customHeight="1">
      <c r="A280" s="10"/>
      <c r="B280" s="55"/>
      <c r="C280" s="34"/>
      <c r="D280" s="20"/>
      <c r="E280" s="34"/>
      <c r="F280" s="37" t="s">
        <v>24</v>
      </c>
      <c r="G280" s="42">
        <f aca="true" t="shared" si="81" ref="G280:G284">H280+I280+J280</f>
        <v>0</v>
      </c>
      <c r="H280" s="42"/>
      <c r="I280" s="42"/>
      <c r="J280" s="27">
        <v>0</v>
      </c>
      <c r="K280" s="27">
        <v>5523.3</v>
      </c>
      <c r="L280" s="27"/>
      <c r="M280" s="43"/>
    </row>
    <row r="281" spans="1:13" ht="24.75" customHeight="1">
      <c r="A281" s="10"/>
      <c r="B281" s="55"/>
      <c r="C281" s="34"/>
      <c r="D281" s="20"/>
      <c r="E281" s="34"/>
      <c r="F281" s="37" t="s">
        <v>25</v>
      </c>
      <c r="G281" s="42">
        <f t="shared" si="81"/>
        <v>0</v>
      </c>
      <c r="H281" s="42"/>
      <c r="I281" s="42"/>
      <c r="J281" s="27">
        <v>0</v>
      </c>
      <c r="K281" s="27">
        <v>290.7</v>
      </c>
      <c r="L281" s="27"/>
      <c r="M281" s="43"/>
    </row>
    <row r="282" spans="1:13" ht="24.75" customHeight="1">
      <c r="A282" s="10"/>
      <c r="B282" s="55"/>
      <c r="C282" s="34"/>
      <c r="D282" s="20"/>
      <c r="E282" s="34"/>
      <c r="F282" s="37" t="s">
        <v>26</v>
      </c>
      <c r="G282" s="42">
        <f t="shared" si="81"/>
        <v>0</v>
      </c>
      <c r="H282" s="42"/>
      <c r="I282" s="42"/>
      <c r="J282" s="27">
        <v>0</v>
      </c>
      <c r="K282" s="27">
        <v>0</v>
      </c>
      <c r="L282" s="27"/>
      <c r="M282" s="43"/>
    </row>
    <row r="283" spans="1:13" ht="24.75" customHeight="1">
      <c r="A283" s="10"/>
      <c r="B283" s="55"/>
      <c r="C283" s="34"/>
      <c r="D283" s="20"/>
      <c r="E283" s="34"/>
      <c r="F283" s="41" t="s">
        <v>27</v>
      </c>
      <c r="G283" s="42">
        <f t="shared" si="81"/>
        <v>0</v>
      </c>
      <c r="H283" s="42"/>
      <c r="I283" s="42"/>
      <c r="J283" s="27">
        <v>0</v>
      </c>
      <c r="K283" s="27">
        <v>180</v>
      </c>
      <c r="L283" s="27"/>
      <c r="M283" s="43"/>
    </row>
    <row r="284" spans="1:13" ht="24.75" customHeight="1">
      <c r="A284" s="10"/>
      <c r="B284" s="55"/>
      <c r="C284" s="34"/>
      <c r="D284" s="20"/>
      <c r="E284" s="34"/>
      <c r="F284" s="37" t="s">
        <v>28</v>
      </c>
      <c r="G284" s="42">
        <f t="shared" si="81"/>
        <v>0</v>
      </c>
      <c r="H284" s="42"/>
      <c r="I284" s="42"/>
      <c r="J284" s="27">
        <v>0</v>
      </c>
      <c r="K284" s="27">
        <v>6</v>
      </c>
      <c r="L284" s="27"/>
      <c r="M284" s="43"/>
    </row>
    <row r="285" spans="1:13" ht="71.25" customHeight="1">
      <c r="A285" s="10"/>
      <c r="B285" s="55" t="s">
        <v>143</v>
      </c>
      <c r="C285" s="34" t="s">
        <v>144</v>
      </c>
      <c r="D285" s="20"/>
      <c r="E285" s="34" t="s">
        <v>53</v>
      </c>
      <c r="F285" s="26" t="s">
        <v>21</v>
      </c>
      <c r="G285" s="42">
        <f>G290+G289+G288+G287+G286</f>
        <v>0</v>
      </c>
      <c r="H285" s="42"/>
      <c r="I285" s="42"/>
      <c r="J285" s="27">
        <f>J290+J289+J288+J287+J286</f>
        <v>0</v>
      </c>
      <c r="K285" s="42">
        <f>K286+K287+K288+K289+K290</f>
        <v>4000</v>
      </c>
      <c r="L285" s="27"/>
      <c r="M285" s="43"/>
    </row>
    <row r="286" spans="1:13" ht="24.75" customHeight="1">
      <c r="A286" s="10"/>
      <c r="B286" s="55"/>
      <c r="C286" s="34"/>
      <c r="D286" s="20"/>
      <c r="E286" s="34"/>
      <c r="F286" s="37" t="s">
        <v>24</v>
      </c>
      <c r="G286" s="42">
        <f aca="true" t="shared" si="82" ref="G286:G290">H286+I286+J286</f>
        <v>0</v>
      </c>
      <c r="H286" s="42"/>
      <c r="I286" s="42"/>
      <c r="J286" s="27">
        <v>0</v>
      </c>
      <c r="K286" s="27">
        <v>3681.3</v>
      </c>
      <c r="L286" s="27"/>
      <c r="M286" s="43"/>
    </row>
    <row r="287" spans="1:13" ht="24.75" customHeight="1">
      <c r="A287" s="10"/>
      <c r="B287" s="55"/>
      <c r="C287" s="34"/>
      <c r="D287" s="20"/>
      <c r="E287" s="34"/>
      <c r="F287" s="37" t="s">
        <v>25</v>
      </c>
      <c r="G287" s="42">
        <f t="shared" si="82"/>
        <v>0</v>
      </c>
      <c r="H287" s="42"/>
      <c r="I287" s="42"/>
      <c r="J287" s="27">
        <v>0</v>
      </c>
      <c r="K287" s="27">
        <v>193.7</v>
      </c>
      <c r="L287" s="27"/>
      <c r="M287" s="43"/>
    </row>
    <row r="288" spans="1:13" ht="24.75" customHeight="1">
      <c r="A288" s="10"/>
      <c r="B288" s="55"/>
      <c r="C288" s="34"/>
      <c r="D288" s="20"/>
      <c r="E288" s="34"/>
      <c r="F288" s="37" t="s">
        <v>26</v>
      </c>
      <c r="G288" s="42">
        <f t="shared" si="82"/>
        <v>0</v>
      </c>
      <c r="H288" s="42"/>
      <c r="I288" s="42"/>
      <c r="J288" s="27"/>
      <c r="K288" s="27"/>
      <c r="L288" s="27"/>
      <c r="M288" s="43"/>
    </row>
    <row r="289" spans="1:13" ht="24.75" customHeight="1">
      <c r="A289" s="10"/>
      <c r="B289" s="55"/>
      <c r="C289" s="34"/>
      <c r="D289" s="20"/>
      <c r="E289" s="34"/>
      <c r="F289" s="41" t="s">
        <v>27</v>
      </c>
      <c r="G289" s="42">
        <f t="shared" si="82"/>
        <v>0</v>
      </c>
      <c r="H289" s="42"/>
      <c r="I289" s="42"/>
      <c r="J289" s="27">
        <v>0</v>
      </c>
      <c r="K289" s="27">
        <v>120</v>
      </c>
      <c r="L289" s="27"/>
      <c r="M289" s="43"/>
    </row>
    <row r="290" spans="1:13" ht="24.75" customHeight="1">
      <c r="A290" s="10"/>
      <c r="B290" s="55"/>
      <c r="C290" s="34"/>
      <c r="D290" s="20"/>
      <c r="E290" s="34"/>
      <c r="F290" s="37" t="s">
        <v>28</v>
      </c>
      <c r="G290" s="42">
        <f t="shared" si="82"/>
        <v>0</v>
      </c>
      <c r="H290" s="42"/>
      <c r="I290" s="42"/>
      <c r="J290" s="27">
        <v>0</v>
      </c>
      <c r="K290" s="27">
        <v>5</v>
      </c>
      <c r="L290" s="27"/>
      <c r="M290" s="43"/>
    </row>
    <row r="291" spans="1:13" ht="63" customHeight="1">
      <c r="A291" s="10"/>
      <c r="B291" s="55" t="s">
        <v>145</v>
      </c>
      <c r="C291" s="34" t="s">
        <v>146</v>
      </c>
      <c r="D291" s="20"/>
      <c r="E291" s="20" t="s">
        <v>31</v>
      </c>
      <c r="F291" s="26" t="s">
        <v>21</v>
      </c>
      <c r="G291" s="42">
        <f>G296+G295+G294+G293+G292</f>
        <v>0</v>
      </c>
      <c r="H291" s="42"/>
      <c r="I291" s="42"/>
      <c r="J291" s="27">
        <f>J296+J295+J294+J293+J292</f>
        <v>0</v>
      </c>
      <c r="K291" s="42">
        <f>K292+K293+K294+K295+K296</f>
        <v>15000</v>
      </c>
      <c r="L291" s="27"/>
      <c r="M291" s="43"/>
    </row>
    <row r="292" spans="1:13" ht="24.75" customHeight="1">
      <c r="A292" s="10"/>
      <c r="B292" s="55"/>
      <c r="C292" s="34"/>
      <c r="D292" s="20"/>
      <c r="E292" s="20"/>
      <c r="F292" s="37" t="s">
        <v>24</v>
      </c>
      <c r="G292" s="42">
        <f aca="true" t="shared" si="83" ref="G292:G296">H292+I292+J292</f>
        <v>0</v>
      </c>
      <c r="H292" s="42"/>
      <c r="I292" s="42"/>
      <c r="J292" s="27">
        <v>0</v>
      </c>
      <c r="K292" s="27">
        <v>13815.8</v>
      </c>
      <c r="L292" s="27"/>
      <c r="M292" s="43"/>
    </row>
    <row r="293" spans="1:13" ht="24.75" customHeight="1">
      <c r="A293" s="10"/>
      <c r="B293" s="55"/>
      <c r="C293" s="34"/>
      <c r="D293" s="20"/>
      <c r="E293" s="20"/>
      <c r="F293" s="37" t="s">
        <v>25</v>
      </c>
      <c r="G293" s="42">
        <f t="shared" si="83"/>
        <v>0</v>
      </c>
      <c r="H293" s="42"/>
      <c r="I293" s="42"/>
      <c r="J293" s="27">
        <v>0</v>
      </c>
      <c r="K293" s="27">
        <v>727.2</v>
      </c>
      <c r="L293" s="27"/>
      <c r="M293" s="43"/>
    </row>
    <row r="294" spans="1:13" ht="24.75" customHeight="1">
      <c r="A294" s="10"/>
      <c r="B294" s="55"/>
      <c r="C294" s="34"/>
      <c r="D294" s="20"/>
      <c r="E294" s="20"/>
      <c r="F294" s="37" t="s">
        <v>26</v>
      </c>
      <c r="G294" s="42">
        <f t="shared" si="83"/>
        <v>0</v>
      </c>
      <c r="H294" s="42"/>
      <c r="I294" s="42"/>
      <c r="J294" s="27">
        <v>0</v>
      </c>
      <c r="K294" s="27">
        <v>450</v>
      </c>
      <c r="L294" s="27"/>
      <c r="M294" s="43"/>
    </row>
    <row r="295" spans="1:13" ht="24.75" customHeight="1">
      <c r="A295" s="10"/>
      <c r="B295" s="55"/>
      <c r="C295" s="34"/>
      <c r="D295" s="20"/>
      <c r="E295" s="20"/>
      <c r="F295" s="41" t="s">
        <v>27</v>
      </c>
      <c r="G295" s="42">
        <f t="shared" si="83"/>
        <v>0</v>
      </c>
      <c r="H295" s="42"/>
      <c r="I295" s="42"/>
      <c r="J295" s="27"/>
      <c r="K295" s="27"/>
      <c r="L295" s="27"/>
      <c r="M295" s="43"/>
    </row>
    <row r="296" spans="1:13" ht="24.75" customHeight="1">
      <c r="A296" s="10"/>
      <c r="B296" s="55"/>
      <c r="C296" s="34"/>
      <c r="D296" s="20"/>
      <c r="E296" s="20"/>
      <c r="F296" s="37" t="s">
        <v>28</v>
      </c>
      <c r="G296" s="42">
        <f t="shared" si="83"/>
        <v>0</v>
      </c>
      <c r="H296" s="42"/>
      <c r="I296" s="42"/>
      <c r="J296" s="27">
        <v>0</v>
      </c>
      <c r="K296" s="27">
        <v>7</v>
      </c>
      <c r="L296" s="27"/>
      <c r="M296" s="43"/>
    </row>
    <row r="297" spans="1:13" ht="63.75" customHeight="1">
      <c r="A297" s="10"/>
      <c r="B297" s="55" t="s">
        <v>147</v>
      </c>
      <c r="C297" s="61" t="s">
        <v>37</v>
      </c>
      <c r="D297" s="20" t="s">
        <v>61</v>
      </c>
      <c r="E297" s="20" t="s">
        <v>148</v>
      </c>
      <c r="F297" s="26" t="s">
        <v>21</v>
      </c>
      <c r="G297" s="42">
        <f>G302+G301+G300+G299+G298</f>
        <v>90657</v>
      </c>
      <c r="H297" s="42">
        <f>H302+H301+H300+H299+H298</f>
        <v>0</v>
      </c>
      <c r="I297" s="42">
        <f>I302+I301+I300+I299+I298</f>
        <v>0</v>
      </c>
      <c r="J297" s="42">
        <f>J302+J301+J300+J299+J298</f>
        <v>16157</v>
      </c>
      <c r="K297" s="45">
        <f>K302+K301+K300+K299+K298</f>
        <v>16500</v>
      </c>
      <c r="L297" s="45">
        <f>L302+L301+L300+L299+L298</f>
        <v>27999.999999999996</v>
      </c>
      <c r="M297" s="43">
        <f>M302+M301+M300+M299+M298</f>
        <v>30000</v>
      </c>
    </row>
    <row r="298" spans="1:13" ht="24.75" customHeight="1">
      <c r="A298" s="10"/>
      <c r="B298" s="55"/>
      <c r="C298" s="61"/>
      <c r="D298" s="20"/>
      <c r="E298" s="20"/>
      <c r="F298" s="37" t="s">
        <v>24</v>
      </c>
      <c r="G298" s="42">
        <f aca="true" t="shared" si="84" ref="G298:G302">H298+I298+J298+K298+L298+M298</f>
        <v>83351.5</v>
      </c>
      <c r="H298" s="42">
        <v>0</v>
      </c>
      <c r="I298" s="42">
        <f>I304+I310+I316+I322</f>
        <v>0</v>
      </c>
      <c r="J298" s="27">
        <f aca="true" t="shared" si="85" ref="J298:J300">J304+J310+J316+J322+J328</f>
        <v>14813.8</v>
      </c>
      <c r="K298" s="42">
        <f aca="true" t="shared" si="86" ref="K298:K302">K304+K310+K316+K322+K328+K334+K340+K346+K352+K358+K364+K370+K376+K382+K388+K394+K400</f>
        <v>15175.199999999999</v>
      </c>
      <c r="L298" s="42">
        <f aca="true" t="shared" si="87" ref="L298:L302">L304+L310+L316+L322+L328+L334+L340+L346+L352+L358+L364+L370+L376+L382+L388+L394+L400</f>
        <v>25745.199999999997</v>
      </c>
      <c r="M298" s="43">
        <f>M304+M310+M322+M328+M334+M340+M346+M352+M358+M364+M370+M376+M382+M388+M394+M400</f>
        <v>27617.3</v>
      </c>
    </row>
    <row r="299" spans="1:13" ht="24.75" customHeight="1">
      <c r="A299" s="10"/>
      <c r="B299" s="55"/>
      <c r="C299" s="61"/>
      <c r="D299" s="20"/>
      <c r="E299" s="20"/>
      <c r="F299" s="37" t="s">
        <v>25</v>
      </c>
      <c r="G299" s="42">
        <f t="shared" si="84"/>
        <v>4150.6</v>
      </c>
      <c r="H299" s="42">
        <v>0</v>
      </c>
      <c r="I299" s="42">
        <f aca="true" t="shared" si="88" ref="I299:I300">I317+I311+I305+I323</f>
        <v>0</v>
      </c>
      <c r="J299" s="27">
        <f t="shared" si="85"/>
        <v>543.2</v>
      </c>
      <c r="K299" s="42">
        <f t="shared" si="86"/>
        <v>798.7</v>
      </c>
      <c r="L299" s="42">
        <f t="shared" si="87"/>
        <v>1355.2</v>
      </c>
      <c r="M299" s="43">
        <f aca="true" t="shared" si="89" ref="M299:M302">M305+M311+M317+M323+M329+M335+M341+M347+M353+M359+M365+M371+M377+M383+M389+M395+M401</f>
        <v>1453.5</v>
      </c>
    </row>
    <row r="300" spans="1:13" ht="24.75" customHeight="1">
      <c r="A300" s="10"/>
      <c r="B300" s="55"/>
      <c r="C300" s="61"/>
      <c r="D300" s="20"/>
      <c r="E300" s="20"/>
      <c r="F300" s="37" t="s">
        <v>26</v>
      </c>
      <c r="G300" s="42">
        <f t="shared" si="84"/>
        <v>2323.2</v>
      </c>
      <c r="H300" s="42">
        <v>0</v>
      </c>
      <c r="I300" s="42">
        <f t="shared" si="88"/>
        <v>0</v>
      </c>
      <c r="J300" s="27">
        <f t="shared" si="85"/>
        <v>269.6</v>
      </c>
      <c r="K300" s="42">
        <f t="shared" si="86"/>
        <v>404.4</v>
      </c>
      <c r="L300" s="42">
        <f t="shared" si="87"/>
        <v>750</v>
      </c>
      <c r="M300" s="43">
        <f t="shared" si="89"/>
        <v>899.2</v>
      </c>
    </row>
    <row r="301" spans="1:13" ht="19.5" customHeight="1">
      <c r="A301" s="10"/>
      <c r="B301" s="55"/>
      <c r="C301" s="61"/>
      <c r="D301" s="20"/>
      <c r="E301" s="20"/>
      <c r="F301" s="41" t="s">
        <v>27</v>
      </c>
      <c r="G301" s="42">
        <f t="shared" si="84"/>
        <v>384.70000000000005</v>
      </c>
      <c r="H301" s="42">
        <v>0</v>
      </c>
      <c r="I301" s="42">
        <f>I307+I313+I319+I325</f>
        <v>0</v>
      </c>
      <c r="J301" s="27">
        <f>J307+J313+J319+J325+J331+J337+J343+J349+J355+J361+J367+J373+J379+J385+J391+J397+J403</f>
        <v>205.40000000000003</v>
      </c>
      <c r="K301" s="42">
        <f t="shared" si="86"/>
        <v>89.7</v>
      </c>
      <c r="L301" s="42">
        <f t="shared" si="87"/>
        <v>89.6</v>
      </c>
      <c r="M301" s="43">
        <f t="shared" si="89"/>
        <v>0</v>
      </c>
    </row>
    <row r="302" spans="1:13" ht="24.75" customHeight="1">
      <c r="A302" s="10"/>
      <c r="B302" s="55"/>
      <c r="C302" s="61"/>
      <c r="D302" s="20"/>
      <c r="E302" s="20"/>
      <c r="F302" s="37" t="s">
        <v>28</v>
      </c>
      <c r="G302" s="42">
        <f t="shared" si="84"/>
        <v>447</v>
      </c>
      <c r="H302" s="42">
        <v>0</v>
      </c>
      <c r="I302" s="42">
        <f>I320+I314+I308+I326</f>
        <v>0</v>
      </c>
      <c r="J302" s="27">
        <f>J308+J314+J320+J326+J332</f>
        <v>325</v>
      </c>
      <c r="K302" s="42">
        <f t="shared" si="86"/>
        <v>32</v>
      </c>
      <c r="L302" s="42">
        <f t="shared" si="87"/>
        <v>60</v>
      </c>
      <c r="M302" s="43">
        <f t="shared" si="89"/>
        <v>30</v>
      </c>
    </row>
    <row r="303" spans="1:13" ht="63" customHeight="1">
      <c r="A303" s="10"/>
      <c r="B303" s="55" t="s">
        <v>149</v>
      </c>
      <c r="C303" s="34" t="s">
        <v>150</v>
      </c>
      <c r="D303" s="20"/>
      <c r="E303" s="20" t="s">
        <v>151</v>
      </c>
      <c r="F303" s="26" t="s">
        <v>21</v>
      </c>
      <c r="G303" s="42">
        <f>G308+G307+G306+G305+G304</f>
        <v>4601.9</v>
      </c>
      <c r="H303" s="42"/>
      <c r="I303" s="42">
        <f>I308+I307+I306+I305+I304</f>
        <v>0</v>
      </c>
      <c r="J303" s="27">
        <f>J304+J305+J306+J307+J308</f>
        <v>4601.9</v>
      </c>
      <c r="K303" s="42"/>
      <c r="L303" s="42"/>
      <c r="M303" s="43"/>
    </row>
    <row r="304" spans="1:13" ht="24.75" customHeight="1">
      <c r="A304" s="10"/>
      <c r="B304" s="55"/>
      <c r="C304" s="34"/>
      <c r="D304" s="20"/>
      <c r="E304" s="20"/>
      <c r="F304" s="37" t="s">
        <v>24</v>
      </c>
      <c r="G304" s="42">
        <f aca="true" t="shared" si="90" ref="G304:G306">H304+I304+J304+K304+L304+M304</f>
        <v>4276.9</v>
      </c>
      <c r="H304" s="42"/>
      <c r="I304" s="42">
        <v>0</v>
      </c>
      <c r="J304" s="42">
        <v>4276.9</v>
      </c>
      <c r="K304" s="42"/>
      <c r="L304" s="42"/>
      <c r="M304" s="43"/>
    </row>
    <row r="305" spans="1:13" ht="24.75" customHeight="1">
      <c r="A305" s="10"/>
      <c r="B305" s="55"/>
      <c r="C305" s="34"/>
      <c r="D305" s="20"/>
      <c r="E305" s="20"/>
      <c r="F305" s="37" t="s">
        <v>25</v>
      </c>
      <c r="G305" s="42">
        <f t="shared" si="90"/>
        <v>172.4</v>
      </c>
      <c r="H305" s="42"/>
      <c r="I305" s="42">
        <v>0</v>
      </c>
      <c r="J305" s="42">
        <v>172.4</v>
      </c>
      <c r="K305" s="42"/>
      <c r="L305" s="42"/>
      <c r="M305" s="43"/>
    </row>
    <row r="306" spans="1:13" ht="24.75" customHeight="1">
      <c r="A306" s="10"/>
      <c r="B306" s="55"/>
      <c r="C306" s="34"/>
      <c r="D306" s="20"/>
      <c r="E306" s="20"/>
      <c r="F306" s="37" t="s">
        <v>26</v>
      </c>
      <c r="G306" s="42">
        <f t="shared" si="90"/>
        <v>137.6</v>
      </c>
      <c r="H306" s="42"/>
      <c r="I306" s="42">
        <v>0</v>
      </c>
      <c r="J306" s="42">
        <v>137.6</v>
      </c>
      <c r="K306" s="42"/>
      <c r="L306" s="42"/>
      <c r="M306" s="43"/>
    </row>
    <row r="307" spans="1:13" ht="24.75" customHeight="1">
      <c r="A307" s="10"/>
      <c r="B307" s="55"/>
      <c r="C307" s="34"/>
      <c r="D307" s="20"/>
      <c r="E307" s="20"/>
      <c r="F307" s="41" t="s">
        <v>27</v>
      </c>
      <c r="G307" s="42">
        <f>H307+I307</f>
        <v>0</v>
      </c>
      <c r="H307" s="42"/>
      <c r="I307" s="42"/>
      <c r="J307" s="42"/>
      <c r="K307" s="42"/>
      <c r="L307" s="42"/>
      <c r="M307" s="43"/>
    </row>
    <row r="308" spans="1:13" ht="24.75" customHeight="1">
      <c r="A308" s="10"/>
      <c r="B308" s="55"/>
      <c r="C308" s="34"/>
      <c r="D308" s="20"/>
      <c r="E308" s="20"/>
      <c r="F308" s="37" t="s">
        <v>28</v>
      </c>
      <c r="G308" s="42">
        <f>H308+I308+J308+K308+L308+M308</f>
        <v>15</v>
      </c>
      <c r="H308" s="42"/>
      <c r="I308" s="42">
        <v>0</v>
      </c>
      <c r="J308" s="42">
        <v>15</v>
      </c>
      <c r="K308" s="42"/>
      <c r="L308" s="42"/>
      <c r="M308" s="43"/>
    </row>
    <row r="309" spans="1:13" ht="63" customHeight="1">
      <c r="A309" s="10"/>
      <c r="B309" s="55" t="s">
        <v>152</v>
      </c>
      <c r="C309" s="34" t="s">
        <v>153</v>
      </c>
      <c r="D309" s="20"/>
      <c r="E309" s="34" t="s">
        <v>154</v>
      </c>
      <c r="F309" s="26" t="s">
        <v>21</v>
      </c>
      <c r="G309" s="42">
        <f>G314+G313+G312+G311+G310</f>
        <v>1410.7</v>
      </c>
      <c r="H309" s="42"/>
      <c r="I309" s="42">
        <f>I314+I313+I312+I311+I310</f>
        <v>0</v>
      </c>
      <c r="J309" s="27">
        <f>J310+J311+J312+J313+J314</f>
        <v>1410.7</v>
      </c>
      <c r="K309" s="42"/>
      <c r="L309" s="42"/>
      <c r="M309" s="43"/>
    </row>
    <row r="310" spans="1:13" ht="24.75" customHeight="1">
      <c r="A310" s="10"/>
      <c r="B310" s="55"/>
      <c r="C310" s="34"/>
      <c r="D310" s="20"/>
      <c r="E310" s="34"/>
      <c r="F310" s="37" t="s">
        <v>24</v>
      </c>
      <c r="G310" s="42">
        <f aca="true" t="shared" si="91" ref="G310:G311">H310+I310+J310+K310+L310+M310</f>
        <v>1194.2</v>
      </c>
      <c r="H310" s="42"/>
      <c r="I310" s="42">
        <v>0</v>
      </c>
      <c r="J310" s="42">
        <v>1194.2</v>
      </c>
      <c r="K310" s="42"/>
      <c r="L310" s="42"/>
      <c r="M310" s="43"/>
    </row>
    <row r="311" spans="1:13" ht="24.75" customHeight="1">
      <c r="A311" s="10"/>
      <c r="B311" s="55"/>
      <c r="C311" s="34"/>
      <c r="D311" s="20"/>
      <c r="E311" s="34"/>
      <c r="F311" s="37" t="s">
        <v>25</v>
      </c>
      <c r="G311" s="42">
        <f t="shared" si="91"/>
        <v>9.3</v>
      </c>
      <c r="H311" s="42"/>
      <c r="I311" s="42">
        <v>0</v>
      </c>
      <c r="J311" s="42">
        <v>9.3</v>
      </c>
      <c r="K311" s="42"/>
      <c r="L311" s="42"/>
      <c r="M311" s="43"/>
    </row>
    <row r="312" spans="1:13" ht="24.75" customHeight="1">
      <c r="A312" s="10"/>
      <c r="B312" s="55"/>
      <c r="C312" s="34"/>
      <c r="D312" s="20"/>
      <c r="E312" s="34"/>
      <c r="F312" s="37" t="s">
        <v>26</v>
      </c>
      <c r="G312" s="42">
        <f>H312+I312</f>
        <v>0</v>
      </c>
      <c r="H312" s="42"/>
      <c r="I312" s="42"/>
      <c r="J312" s="42"/>
      <c r="K312" s="42"/>
      <c r="L312" s="42"/>
      <c r="M312" s="43"/>
    </row>
    <row r="313" spans="1:13" ht="24.75" customHeight="1">
      <c r="A313" s="10"/>
      <c r="B313" s="55"/>
      <c r="C313" s="34"/>
      <c r="D313" s="20"/>
      <c r="E313" s="34"/>
      <c r="F313" s="41" t="s">
        <v>27</v>
      </c>
      <c r="G313" s="42">
        <f aca="true" t="shared" si="92" ref="G313:G314">H313+I313+J313+K313+L313+M313</f>
        <v>37.2</v>
      </c>
      <c r="H313" s="42"/>
      <c r="I313" s="42">
        <v>0</v>
      </c>
      <c r="J313" s="42">
        <v>37.2</v>
      </c>
      <c r="K313" s="42"/>
      <c r="L313" s="42"/>
      <c r="M313" s="43"/>
    </row>
    <row r="314" spans="1:13" ht="24.75" customHeight="1">
      <c r="A314" s="10"/>
      <c r="B314" s="55"/>
      <c r="C314" s="34"/>
      <c r="D314" s="20"/>
      <c r="E314" s="34"/>
      <c r="F314" s="37" t="s">
        <v>28</v>
      </c>
      <c r="G314" s="42">
        <f t="shared" si="92"/>
        <v>170</v>
      </c>
      <c r="H314" s="42"/>
      <c r="I314" s="42">
        <v>0</v>
      </c>
      <c r="J314" s="42">
        <v>170</v>
      </c>
      <c r="K314" s="42"/>
      <c r="L314" s="42"/>
      <c r="M314" s="43"/>
    </row>
    <row r="315" spans="1:13" ht="61.5" customHeight="1">
      <c r="A315" s="10"/>
      <c r="B315" s="55" t="s">
        <v>155</v>
      </c>
      <c r="C315" s="34" t="s">
        <v>156</v>
      </c>
      <c r="D315" s="20"/>
      <c r="E315" s="34" t="s">
        <v>37</v>
      </c>
      <c r="F315" s="26" t="s">
        <v>21</v>
      </c>
      <c r="G315" s="42">
        <f>G320+G319+G318+G317+G316</f>
        <v>3506.2</v>
      </c>
      <c r="H315" s="42"/>
      <c r="I315" s="42">
        <f>I320+I319+I318+I317+I316</f>
        <v>0</v>
      </c>
      <c r="J315" s="27">
        <f>J316+J317+J318+J319+J320</f>
        <v>3506.2</v>
      </c>
      <c r="K315" s="42"/>
      <c r="L315" s="42"/>
      <c r="M315" s="43"/>
    </row>
    <row r="316" spans="1:13" ht="24.75" customHeight="1">
      <c r="A316" s="10"/>
      <c r="B316" s="55"/>
      <c r="C316" s="34"/>
      <c r="D316" s="20"/>
      <c r="E316" s="34"/>
      <c r="F316" s="37" t="s">
        <v>24</v>
      </c>
      <c r="G316" s="42">
        <f aca="true" t="shared" si="93" ref="G316:G317">H316+I316+J316+K316+L316+M316</f>
        <v>3189.2</v>
      </c>
      <c r="H316" s="42"/>
      <c r="I316" s="42">
        <v>0</v>
      </c>
      <c r="J316" s="42">
        <v>3189.2</v>
      </c>
      <c r="K316" s="42"/>
      <c r="L316" s="42"/>
      <c r="M316" s="43"/>
    </row>
    <row r="317" spans="1:13" ht="24.75" customHeight="1">
      <c r="A317" s="10"/>
      <c r="B317" s="55"/>
      <c r="C317" s="34"/>
      <c r="D317" s="20"/>
      <c r="E317" s="34"/>
      <c r="F317" s="37" t="s">
        <v>25</v>
      </c>
      <c r="G317" s="42">
        <f t="shared" si="93"/>
        <v>105.1</v>
      </c>
      <c r="H317" s="42"/>
      <c r="I317" s="42">
        <v>0</v>
      </c>
      <c r="J317" s="42">
        <v>105.1</v>
      </c>
      <c r="K317" s="42"/>
      <c r="L317" s="42"/>
      <c r="M317" s="43"/>
    </row>
    <row r="318" spans="1:13" ht="24.75" customHeight="1">
      <c r="A318" s="10"/>
      <c r="B318" s="55"/>
      <c r="C318" s="34"/>
      <c r="D318" s="20"/>
      <c r="E318" s="34"/>
      <c r="F318" s="37" t="s">
        <v>26</v>
      </c>
      <c r="G318" s="42">
        <f>H318+I318</f>
        <v>0</v>
      </c>
      <c r="H318" s="42"/>
      <c r="I318" s="42"/>
      <c r="J318" s="42"/>
      <c r="K318" s="42"/>
      <c r="L318" s="42"/>
      <c r="M318" s="43"/>
    </row>
    <row r="319" spans="1:13" ht="24.75" customHeight="1">
      <c r="A319" s="10"/>
      <c r="B319" s="55"/>
      <c r="C319" s="34"/>
      <c r="D319" s="20"/>
      <c r="E319" s="34"/>
      <c r="F319" s="41" t="s">
        <v>27</v>
      </c>
      <c r="G319" s="42">
        <f aca="true" t="shared" si="94" ref="G319:G320">H319+I319+J319+K319+L319+M319</f>
        <v>101.9</v>
      </c>
      <c r="H319" s="42"/>
      <c r="I319" s="42">
        <v>0</v>
      </c>
      <c r="J319" s="42">
        <v>101.9</v>
      </c>
      <c r="K319" s="42"/>
      <c r="L319" s="42"/>
      <c r="M319" s="43"/>
    </row>
    <row r="320" spans="1:13" ht="24.75" customHeight="1">
      <c r="A320" s="10"/>
      <c r="B320" s="55"/>
      <c r="C320" s="34"/>
      <c r="D320" s="20"/>
      <c r="E320" s="34"/>
      <c r="F320" s="37" t="s">
        <v>28</v>
      </c>
      <c r="G320" s="42">
        <f t="shared" si="94"/>
        <v>110</v>
      </c>
      <c r="H320" s="42"/>
      <c r="I320" s="42">
        <v>0</v>
      </c>
      <c r="J320" s="42">
        <v>110</v>
      </c>
      <c r="K320" s="42"/>
      <c r="L320" s="42"/>
      <c r="M320" s="43"/>
    </row>
    <row r="321" spans="1:13" ht="64.5" customHeight="1">
      <c r="A321" s="10"/>
      <c r="B321" s="55" t="s">
        <v>157</v>
      </c>
      <c r="C321" s="34" t="s">
        <v>158</v>
      </c>
      <c r="D321" s="20"/>
      <c r="E321" s="34" t="s">
        <v>154</v>
      </c>
      <c r="F321" s="26" t="s">
        <v>21</v>
      </c>
      <c r="G321" s="42">
        <f>G326+G325+G324+G323+G322</f>
        <v>2224</v>
      </c>
      <c r="H321" s="42"/>
      <c r="I321" s="42">
        <f>I326+I325+I324+I323+I322</f>
        <v>0</v>
      </c>
      <c r="J321" s="27">
        <f>J322+J323+J324+J325+J326</f>
        <v>2224</v>
      </c>
      <c r="K321" s="42"/>
      <c r="L321" s="42"/>
      <c r="M321" s="43"/>
    </row>
    <row r="322" spans="1:13" ht="24.75" customHeight="1">
      <c r="A322" s="10"/>
      <c r="B322" s="55"/>
      <c r="C322" s="34"/>
      <c r="D322" s="20"/>
      <c r="E322" s="34"/>
      <c r="F322" s="37" t="s">
        <v>24</v>
      </c>
      <c r="G322" s="42">
        <f aca="true" t="shared" si="95" ref="G322:G326">H322+I322+J322+K322+L322+M322</f>
        <v>2057</v>
      </c>
      <c r="H322" s="42"/>
      <c r="I322" s="42">
        <v>0</v>
      </c>
      <c r="J322" s="42">
        <v>2057</v>
      </c>
      <c r="K322" s="42"/>
      <c r="L322" s="42"/>
      <c r="M322" s="43"/>
    </row>
    <row r="323" spans="1:13" ht="24.75" customHeight="1">
      <c r="A323" s="10"/>
      <c r="B323" s="55"/>
      <c r="C323" s="34"/>
      <c r="D323" s="20"/>
      <c r="E323" s="34"/>
      <c r="F323" s="37" t="s">
        <v>25</v>
      </c>
      <c r="G323" s="42">
        <f t="shared" si="95"/>
        <v>85.7</v>
      </c>
      <c r="H323" s="42"/>
      <c r="I323" s="42">
        <v>0</v>
      </c>
      <c r="J323" s="42">
        <v>85.7</v>
      </c>
      <c r="K323" s="42"/>
      <c r="L323" s="42"/>
      <c r="M323" s="43"/>
    </row>
    <row r="324" spans="1:13" ht="24.75" customHeight="1">
      <c r="A324" s="10"/>
      <c r="B324" s="55"/>
      <c r="C324" s="34"/>
      <c r="D324" s="20"/>
      <c r="E324" s="34"/>
      <c r="F324" s="37" t="s">
        <v>26</v>
      </c>
      <c r="G324" s="42">
        <f t="shared" si="95"/>
        <v>0</v>
      </c>
      <c r="H324" s="42"/>
      <c r="I324" s="42"/>
      <c r="J324" s="42"/>
      <c r="K324" s="42"/>
      <c r="L324" s="42"/>
      <c r="M324" s="43"/>
    </row>
    <row r="325" spans="1:13" ht="24.75" customHeight="1">
      <c r="A325" s="10"/>
      <c r="B325" s="55"/>
      <c r="C325" s="34"/>
      <c r="D325" s="20"/>
      <c r="E325" s="34"/>
      <c r="F325" s="41" t="s">
        <v>27</v>
      </c>
      <c r="G325" s="42">
        <f t="shared" si="95"/>
        <v>66.3</v>
      </c>
      <c r="H325" s="42"/>
      <c r="I325" s="42">
        <v>0</v>
      </c>
      <c r="J325" s="42">
        <v>66.3</v>
      </c>
      <c r="K325" s="42"/>
      <c r="L325" s="42"/>
      <c r="M325" s="43"/>
    </row>
    <row r="326" spans="1:13" ht="24.75" customHeight="1">
      <c r="A326" s="10"/>
      <c r="B326" s="55"/>
      <c r="C326" s="34"/>
      <c r="D326" s="20"/>
      <c r="E326" s="34"/>
      <c r="F326" s="37" t="s">
        <v>28</v>
      </c>
      <c r="G326" s="42">
        <f t="shared" si="95"/>
        <v>15</v>
      </c>
      <c r="H326" s="42"/>
      <c r="I326" s="42">
        <v>0</v>
      </c>
      <c r="J326" s="42">
        <v>15</v>
      </c>
      <c r="K326" s="42"/>
      <c r="L326" s="42"/>
      <c r="M326" s="43"/>
    </row>
    <row r="327" spans="1:13" ht="60" customHeight="1">
      <c r="A327" s="10"/>
      <c r="B327" s="55" t="s">
        <v>159</v>
      </c>
      <c r="C327" s="34" t="s">
        <v>160</v>
      </c>
      <c r="D327" s="20"/>
      <c r="E327" s="20" t="s">
        <v>151</v>
      </c>
      <c r="F327" s="26" t="s">
        <v>21</v>
      </c>
      <c r="G327" s="42">
        <f>G332+G331+G330+G329+G328</f>
        <v>4414.2</v>
      </c>
      <c r="H327" s="42"/>
      <c r="I327" s="42"/>
      <c r="J327" s="42">
        <f>J328+J329+J330+J331+J332</f>
        <v>4414.2</v>
      </c>
      <c r="K327" s="42"/>
      <c r="L327" s="42"/>
      <c r="M327" s="43"/>
    </row>
    <row r="328" spans="1:13" ht="24.75" customHeight="1">
      <c r="A328" s="10"/>
      <c r="B328" s="55"/>
      <c r="C328" s="34"/>
      <c r="D328" s="20"/>
      <c r="E328" s="20"/>
      <c r="F328" s="37" t="s">
        <v>24</v>
      </c>
      <c r="G328" s="42">
        <f aca="true" t="shared" si="96" ref="G328:G332">H328+I328+J328+K328+L328+M328</f>
        <v>4096.5</v>
      </c>
      <c r="H328" s="42"/>
      <c r="I328" s="42"/>
      <c r="J328" s="42">
        <v>4096.5</v>
      </c>
      <c r="K328" s="42"/>
      <c r="L328" s="42"/>
      <c r="M328" s="43"/>
    </row>
    <row r="329" spans="1:13" ht="24.75" customHeight="1">
      <c r="A329" s="10"/>
      <c r="B329" s="55"/>
      <c r="C329" s="34"/>
      <c r="D329" s="20"/>
      <c r="E329" s="20"/>
      <c r="F329" s="37" t="s">
        <v>25</v>
      </c>
      <c r="G329" s="42">
        <f t="shared" si="96"/>
        <v>170.7</v>
      </c>
      <c r="H329" s="42"/>
      <c r="I329" s="42"/>
      <c r="J329" s="42">
        <v>170.7</v>
      </c>
      <c r="K329" s="42"/>
      <c r="L329" s="42"/>
      <c r="M329" s="43"/>
    </row>
    <row r="330" spans="1:13" ht="24.75" customHeight="1">
      <c r="A330" s="10"/>
      <c r="B330" s="55"/>
      <c r="C330" s="34"/>
      <c r="D330" s="20"/>
      <c r="E330" s="20"/>
      <c r="F330" s="37" t="s">
        <v>26</v>
      </c>
      <c r="G330" s="42">
        <f t="shared" si="96"/>
        <v>132</v>
      </c>
      <c r="H330" s="42"/>
      <c r="I330" s="42"/>
      <c r="J330" s="42">
        <v>132</v>
      </c>
      <c r="K330" s="42"/>
      <c r="L330" s="42"/>
      <c r="M330" s="43"/>
    </row>
    <row r="331" spans="1:13" ht="24.75" customHeight="1">
      <c r="A331" s="10"/>
      <c r="B331" s="55"/>
      <c r="C331" s="34"/>
      <c r="D331" s="20"/>
      <c r="E331" s="20"/>
      <c r="F331" s="41" t="s">
        <v>27</v>
      </c>
      <c r="G331" s="42">
        <f t="shared" si="96"/>
        <v>0</v>
      </c>
      <c r="H331" s="42"/>
      <c r="I331" s="42"/>
      <c r="J331" s="42">
        <v>0</v>
      </c>
      <c r="K331" s="42"/>
      <c r="L331" s="42"/>
      <c r="M331" s="43"/>
    </row>
    <row r="332" spans="1:13" ht="24.75" customHeight="1">
      <c r="A332" s="10"/>
      <c r="B332" s="55"/>
      <c r="C332" s="34"/>
      <c r="D332" s="20"/>
      <c r="E332" s="20"/>
      <c r="F332" s="37" t="s">
        <v>28</v>
      </c>
      <c r="G332" s="42">
        <f t="shared" si="96"/>
        <v>15</v>
      </c>
      <c r="H332" s="42"/>
      <c r="I332" s="42"/>
      <c r="J332" s="42">
        <v>15</v>
      </c>
      <c r="K332" s="42"/>
      <c r="L332" s="42"/>
      <c r="M332" s="43"/>
    </row>
    <row r="333" spans="1:13" ht="64.5" customHeight="1">
      <c r="A333" s="10"/>
      <c r="B333" s="55" t="s">
        <v>161</v>
      </c>
      <c r="C333" s="34" t="s">
        <v>162</v>
      </c>
      <c r="D333" s="20"/>
      <c r="E333" s="20" t="s">
        <v>31</v>
      </c>
      <c r="F333" s="26" t="s">
        <v>21</v>
      </c>
      <c r="G333" s="42">
        <f>G338+G337+G336+G335+G334</f>
        <v>7000</v>
      </c>
      <c r="H333" s="42"/>
      <c r="I333" s="42"/>
      <c r="J333" s="27"/>
      <c r="K333" s="42">
        <f>K338+K337+K336+K335+K334</f>
        <v>0</v>
      </c>
      <c r="L333" s="42"/>
      <c r="M333" s="43">
        <f>M334+M335+M336+M337+M338</f>
        <v>7000</v>
      </c>
    </row>
    <row r="334" spans="1:13" ht="24.75" customHeight="1">
      <c r="A334" s="10"/>
      <c r="B334" s="55"/>
      <c r="C334" s="34"/>
      <c r="D334" s="20"/>
      <c r="E334" s="20"/>
      <c r="F334" s="37" t="s">
        <v>24</v>
      </c>
      <c r="G334" s="42">
        <f aca="true" t="shared" si="97" ref="G334:G337">I334+J334+K334+L334+M334</f>
        <v>6444</v>
      </c>
      <c r="H334" s="42"/>
      <c r="I334" s="42"/>
      <c r="J334" s="27"/>
      <c r="K334" s="42">
        <v>0</v>
      </c>
      <c r="L334" s="42"/>
      <c r="M334" s="42">
        <v>6444</v>
      </c>
    </row>
    <row r="335" spans="1:13" ht="24.75" customHeight="1">
      <c r="A335" s="10"/>
      <c r="B335" s="55"/>
      <c r="C335" s="34"/>
      <c r="D335" s="20"/>
      <c r="E335" s="20"/>
      <c r="F335" s="37" t="s">
        <v>25</v>
      </c>
      <c r="G335" s="42">
        <f t="shared" si="97"/>
        <v>339.2</v>
      </c>
      <c r="H335" s="42"/>
      <c r="I335" s="42"/>
      <c r="J335" s="27"/>
      <c r="K335" s="42">
        <v>0</v>
      </c>
      <c r="L335" s="42"/>
      <c r="M335" s="42">
        <v>339.2</v>
      </c>
    </row>
    <row r="336" spans="1:13" ht="24.75" customHeight="1">
      <c r="A336" s="10"/>
      <c r="B336" s="55"/>
      <c r="C336" s="34"/>
      <c r="D336" s="20"/>
      <c r="E336" s="20"/>
      <c r="F336" s="37" t="s">
        <v>26</v>
      </c>
      <c r="G336" s="42">
        <f t="shared" si="97"/>
        <v>209.8</v>
      </c>
      <c r="H336" s="42"/>
      <c r="I336" s="42"/>
      <c r="J336" s="27"/>
      <c r="K336" s="42">
        <v>0</v>
      </c>
      <c r="L336" s="42"/>
      <c r="M336" s="42">
        <v>209.8</v>
      </c>
    </row>
    <row r="337" spans="1:13" ht="24.75" customHeight="1">
      <c r="A337" s="10"/>
      <c r="B337" s="55"/>
      <c r="C337" s="34"/>
      <c r="D337" s="20"/>
      <c r="E337" s="20"/>
      <c r="F337" s="41" t="s">
        <v>27</v>
      </c>
      <c r="G337" s="42">
        <f t="shared" si="97"/>
        <v>0</v>
      </c>
      <c r="H337" s="42"/>
      <c r="I337" s="42"/>
      <c r="J337" s="27"/>
      <c r="K337" s="42">
        <v>0</v>
      </c>
      <c r="L337" s="42"/>
      <c r="M337" s="42"/>
    </row>
    <row r="338" spans="1:13" ht="24.75" customHeight="1">
      <c r="A338" s="10"/>
      <c r="B338" s="55"/>
      <c r="C338" s="34"/>
      <c r="D338" s="20"/>
      <c r="E338" s="20"/>
      <c r="F338" s="37" t="s">
        <v>28</v>
      </c>
      <c r="G338" s="42">
        <f>H338+I338+J338+K338+L338+M338</f>
        <v>7</v>
      </c>
      <c r="H338" s="42"/>
      <c r="I338" s="42"/>
      <c r="J338" s="27"/>
      <c r="K338" s="42">
        <v>0</v>
      </c>
      <c r="L338" s="42"/>
      <c r="M338" s="42">
        <v>7</v>
      </c>
    </row>
    <row r="339" spans="1:13" ht="64.5" customHeight="1">
      <c r="A339" s="10"/>
      <c r="B339" s="55" t="s">
        <v>163</v>
      </c>
      <c r="C339" s="34" t="s">
        <v>164</v>
      </c>
      <c r="D339" s="20"/>
      <c r="E339" s="34" t="s">
        <v>165</v>
      </c>
      <c r="F339" s="26" t="s">
        <v>21</v>
      </c>
      <c r="G339" s="42">
        <f>G344+G343+G342+G341+G340</f>
        <v>20000</v>
      </c>
      <c r="H339" s="42"/>
      <c r="I339" s="42"/>
      <c r="J339" s="27"/>
      <c r="K339" s="42">
        <f>K344+K343+K342+K341+K340</f>
        <v>0</v>
      </c>
      <c r="L339" s="42"/>
      <c r="M339" s="43">
        <f>M340+M341+M342+M343+M344</f>
        <v>20000</v>
      </c>
    </row>
    <row r="340" spans="1:13" ht="24.75" customHeight="1">
      <c r="A340" s="10"/>
      <c r="B340" s="55"/>
      <c r="C340" s="34"/>
      <c r="D340" s="20"/>
      <c r="E340" s="34"/>
      <c r="F340" s="37" t="s">
        <v>24</v>
      </c>
      <c r="G340" s="42">
        <f aca="true" t="shared" si="98" ref="G340:G344">I340+J340+K340+L340+M340</f>
        <v>18411.6</v>
      </c>
      <c r="H340" s="42"/>
      <c r="I340" s="42"/>
      <c r="J340" s="27"/>
      <c r="K340" s="42">
        <v>0</v>
      </c>
      <c r="L340" s="42"/>
      <c r="M340" s="42">
        <v>18411.6</v>
      </c>
    </row>
    <row r="341" spans="1:13" ht="24.75" customHeight="1">
      <c r="A341" s="10"/>
      <c r="B341" s="55"/>
      <c r="C341" s="34"/>
      <c r="D341" s="20"/>
      <c r="E341" s="34"/>
      <c r="F341" s="37" t="s">
        <v>25</v>
      </c>
      <c r="G341" s="42">
        <f t="shared" si="98"/>
        <v>969</v>
      </c>
      <c r="H341" s="42"/>
      <c r="I341" s="42"/>
      <c r="J341" s="27"/>
      <c r="K341" s="42">
        <v>0</v>
      </c>
      <c r="L341" s="42"/>
      <c r="M341" s="42">
        <v>969</v>
      </c>
    </row>
    <row r="342" spans="1:13" ht="24.75" customHeight="1">
      <c r="A342" s="10"/>
      <c r="B342" s="55"/>
      <c r="C342" s="34"/>
      <c r="D342" s="20"/>
      <c r="E342" s="34"/>
      <c r="F342" s="37" t="s">
        <v>26</v>
      </c>
      <c r="G342" s="42">
        <f t="shared" si="98"/>
        <v>599.4</v>
      </c>
      <c r="H342" s="42"/>
      <c r="I342" s="42"/>
      <c r="J342" s="27"/>
      <c r="K342" s="42">
        <v>0</v>
      </c>
      <c r="L342" s="42"/>
      <c r="M342" s="42">
        <v>599.4</v>
      </c>
    </row>
    <row r="343" spans="1:13" ht="24.75" customHeight="1">
      <c r="A343" s="10"/>
      <c r="B343" s="55"/>
      <c r="C343" s="34"/>
      <c r="D343" s="20"/>
      <c r="E343" s="34"/>
      <c r="F343" s="41" t="s">
        <v>27</v>
      </c>
      <c r="G343" s="42">
        <f t="shared" si="98"/>
        <v>0</v>
      </c>
      <c r="H343" s="42"/>
      <c r="I343" s="42"/>
      <c r="J343" s="27"/>
      <c r="K343" s="42">
        <v>0</v>
      </c>
      <c r="L343" s="42"/>
      <c r="M343" s="42"/>
    </row>
    <row r="344" spans="1:13" ht="24.75" customHeight="1">
      <c r="A344" s="10"/>
      <c r="B344" s="55"/>
      <c r="C344" s="34"/>
      <c r="D344" s="20"/>
      <c r="E344" s="34"/>
      <c r="F344" s="37" t="s">
        <v>28</v>
      </c>
      <c r="G344" s="42">
        <f t="shared" si="98"/>
        <v>20</v>
      </c>
      <c r="H344" s="42"/>
      <c r="I344" s="42"/>
      <c r="J344" s="27"/>
      <c r="K344" s="42">
        <v>0</v>
      </c>
      <c r="L344" s="42"/>
      <c r="M344" s="42">
        <v>20</v>
      </c>
    </row>
    <row r="345" spans="1:13" ht="60.75" customHeight="1">
      <c r="A345" s="10"/>
      <c r="B345" s="55" t="s">
        <v>166</v>
      </c>
      <c r="C345" s="34" t="s">
        <v>167</v>
      </c>
      <c r="D345" s="20"/>
      <c r="E345" s="20" t="s">
        <v>168</v>
      </c>
      <c r="F345" s="26" t="s">
        <v>21</v>
      </c>
      <c r="G345" s="42">
        <f>G350+G349+G348+G347+G346</f>
        <v>3000</v>
      </c>
      <c r="H345" s="42"/>
      <c r="I345" s="42"/>
      <c r="J345" s="27"/>
      <c r="K345" s="42">
        <f>K350+K349+K348+K347+K346</f>
        <v>0</v>
      </c>
      <c r="L345" s="42"/>
      <c r="M345" s="43">
        <f>M346+M347+M348+M349+M350</f>
        <v>3000</v>
      </c>
    </row>
    <row r="346" spans="1:13" ht="24.75" customHeight="1">
      <c r="A346" s="10"/>
      <c r="B346" s="55"/>
      <c r="C346" s="34"/>
      <c r="D346" s="20"/>
      <c r="E346" s="20"/>
      <c r="F346" s="37" t="s">
        <v>24</v>
      </c>
      <c r="G346" s="42">
        <f aca="true" t="shared" si="99" ref="G346:G350">I346+J346+K346+L346+M346</f>
        <v>2761.7</v>
      </c>
      <c r="H346" s="42"/>
      <c r="I346" s="42"/>
      <c r="J346" s="27"/>
      <c r="K346" s="42">
        <v>0</v>
      </c>
      <c r="L346" s="42"/>
      <c r="M346" s="42">
        <v>2761.7</v>
      </c>
    </row>
    <row r="347" spans="1:13" ht="24.75" customHeight="1">
      <c r="A347" s="10"/>
      <c r="B347" s="55"/>
      <c r="C347" s="34"/>
      <c r="D347" s="20"/>
      <c r="E347" s="20"/>
      <c r="F347" s="37" t="s">
        <v>25</v>
      </c>
      <c r="G347" s="42">
        <f t="shared" si="99"/>
        <v>145.3</v>
      </c>
      <c r="H347" s="42"/>
      <c r="I347" s="42"/>
      <c r="J347" s="27"/>
      <c r="K347" s="42">
        <v>0</v>
      </c>
      <c r="L347" s="42"/>
      <c r="M347" s="42">
        <v>145.3</v>
      </c>
    </row>
    <row r="348" spans="1:13" ht="24.75" customHeight="1">
      <c r="A348" s="10"/>
      <c r="B348" s="55"/>
      <c r="C348" s="34"/>
      <c r="D348" s="20"/>
      <c r="E348" s="20"/>
      <c r="F348" s="37" t="s">
        <v>26</v>
      </c>
      <c r="G348" s="42">
        <f t="shared" si="99"/>
        <v>90</v>
      </c>
      <c r="H348" s="42"/>
      <c r="I348" s="42"/>
      <c r="J348" s="27"/>
      <c r="K348" s="42">
        <v>0</v>
      </c>
      <c r="L348" s="42"/>
      <c r="M348" s="42">
        <v>90</v>
      </c>
    </row>
    <row r="349" spans="1:13" ht="24.75" customHeight="1">
      <c r="A349" s="10"/>
      <c r="B349" s="55"/>
      <c r="C349" s="34"/>
      <c r="D349" s="20"/>
      <c r="E349" s="20"/>
      <c r="F349" s="41" t="s">
        <v>27</v>
      </c>
      <c r="G349" s="42">
        <f t="shared" si="99"/>
        <v>0</v>
      </c>
      <c r="H349" s="42"/>
      <c r="I349" s="42"/>
      <c r="J349" s="27"/>
      <c r="K349" s="42">
        <v>0</v>
      </c>
      <c r="L349" s="42"/>
      <c r="M349" s="42"/>
    </row>
    <row r="350" spans="1:13" ht="24.75" customHeight="1">
      <c r="A350" s="10"/>
      <c r="B350" s="55"/>
      <c r="C350" s="34"/>
      <c r="D350" s="20"/>
      <c r="E350" s="20"/>
      <c r="F350" s="37" t="s">
        <v>28</v>
      </c>
      <c r="G350" s="42">
        <f t="shared" si="99"/>
        <v>3</v>
      </c>
      <c r="H350" s="42"/>
      <c r="I350" s="42"/>
      <c r="J350" s="27"/>
      <c r="K350" s="42">
        <v>0</v>
      </c>
      <c r="L350" s="42"/>
      <c r="M350" s="42">
        <v>3</v>
      </c>
    </row>
    <row r="351" spans="1:13" ht="60" customHeight="1">
      <c r="A351" s="10"/>
      <c r="B351" s="55" t="s">
        <v>169</v>
      </c>
      <c r="C351" s="34" t="s">
        <v>170</v>
      </c>
      <c r="D351" s="20"/>
      <c r="E351" s="20" t="s">
        <v>171</v>
      </c>
      <c r="F351" s="26" t="s">
        <v>21</v>
      </c>
      <c r="G351" s="42">
        <f>G356+G355+G354+G353+G352</f>
        <v>10000</v>
      </c>
      <c r="H351" s="42"/>
      <c r="I351" s="42"/>
      <c r="J351" s="27"/>
      <c r="K351" s="42"/>
      <c r="L351" s="42">
        <f>L352+L353+L354+L355+L356</f>
        <v>10000</v>
      </c>
      <c r="M351" s="42"/>
    </row>
    <row r="352" spans="1:13" ht="24.75" customHeight="1">
      <c r="A352" s="10"/>
      <c r="B352" s="55"/>
      <c r="C352" s="34"/>
      <c r="D352" s="20"/>
      <c r="E352" s="20"/>
      <c r="F352" s="37" t="s">
        <v>24</v>
      </c>
      <c r="G352" s="42">
        <f aca="true" t="shared" si="100" ref="G352:G356">H352+I352+J352+K352+L352+M352</f>
        <v>9200.8</v>
      </c>
      <c r="H352" s="42"/>
      <c r="I352" s="42"/>
      <c r="J352" s="27"/>
      <c r="K352" s="42"/>
      <c r="L352" s="42">
        <v>9200.8</v>
      </c>
      <c r="M352" s="42"/>
    </row>
    <row r="353" spans="1:13" ht="24.75" customHeight="1">
      <c r="A353" s="10"/>
      <c r="B353" s="55"/>
      <c r="C353" s="34"/>
      <c r="D353" s="20"/>
      <c r="E353" s="20"/>
      <c r="F353" s="37" t="s">
        <v>25</v>
      </c>
      <c r="G353" s="42">
        <f t="shared" si="100"/>
        <v>484.2</v>
      </c>
      <c r="H353" s="42"/>
      <c r="I353" s="42"/>
      <c r="J353" s="27"/>
      <c r="K353" s="42"/>
      <c r="L353" s="42">
        <v>484.2</v>
      </c>
      <c r="M353" s="42"/>
    </row>
    <row r="354" spans="1:13" ht="24.75" customHeight="1">
      <c r="A354" s="10"/>
      <c r="B354" s="55"/>
      <c r="C354" s="34"/>
      <c r="D354" s="20"/>
      <c r="E354" s="20"/>
      <c r="F354" s="37" t="s">
        <v>26</v>
      </c>
      <c r="G354" s="42">
        <f t="shared" si="100"/>
        <v>300</v>
      </c>
      <c r="H354" s="42"/>
      <c r="I354" s="42"/>
      <c r="J354" s="27"/>
      <c r="K354" s="42"/>
      <c r="L354" s="42">
        <v>300</v>
      </c>
      <c r="M354" s="42"/>
    </row>
    <row r="355" spans="1:13" ht="24.75" customHeight="1">
      <c r="A355" s="10"/>
      <c r="B355" s="55"/>
      <c r="C355" s="34"/>
      <c r="D355" s="20"/>
      <c r="E355" s="20"/>
      <c r="F355" s="41" t="s">
        <v>27</v>
      </c>
      <c r="G355" s="42">
        <f t="shared" si="100"/>
        <v>0</v>
      </c>
      <c r="H355" s="42"/>
      <c r="I355" s="42"/>
      <c r="J355" s="27"/>
      <c r="K355" s="42"/>
      <c r="L355" s="42"/>
      <c r="M355" s="42"/>
    </row>
    <row r="356" spans="1:13" ht="24.75" customHeight="1">
      <c r="A356" s="10"/>
      <c r="B356" s="55"/>
      <c r="C356" s="34"/>
      <c r="D356" s="20"/>
      <c r="E356" s="20"/>
      <c r="F356" s="37" t="s">
        <v>28</v>
      </c>
      <c r="G356" s="42">
        <f t="shared" si="100"/>
        <v>15</v>
      </c>
      <c r="H356" s="42"/>
      <c r="I356" s="42"/>
      <c r="J356" s="27"/>
      <c r="K356" s="42"/>
      <c r="L356" s="42">
        <v>15</v>
      </c>
      <c r="M356" s="42"/>
    </row>
    <row r="357" spans="1:13" ht="63.75" customHeight="1">
      <c r="A357" s="10"/>
      <c r="B357" s="55" t="s">
        <v>172</v>
      </c>
      <c r="C357" s="34" t="s">
        <v>173</v>
      </c>
      <c r="D357" s="20"/>
      <c r="E357" s="20" t="s">
        <v>151</v>
      </c>
      <c r="F357" s="26" t="s">
        <v>21</v>
      </c>
      <c r="G357" s="42">
        <f>G358+G359+G360+G361+G362</f>
        <v>5000</v>
      </c>
      <c r="H357" s="42"/>
      <c r="I357" s="42"/>
      <c r="J357" s="27"/>
      <c r="K357" s="42"/>
      <c r="L357" s="42">
        <f>L358+L359+L360+L361+L362</f>
        <v>5000</v>
      </c>
      <c r="M357" s="42"/>
    </row>
    <row r="358" spans="1:13" ht="24.75" customHeight="1">
      <c r="A358" s="10"/>
      <c r="B358" s="55"/>
      <c r="C358" s="34"/>
      <c r="D358" s="20"/>
      <c r="E358" s="20"/>
      <c r="F358" s="37" t="s">
        <v>24</v>
      </c>
      <c r="G358" s="42">
        <f aca="true" t="shared" si="101" ref="G358:G362">H358+I358+J358+K358+L358+M358</f>
        <v>4593</v>
      </c>
      <c r="H358" s="42"/>
      <c r="I358" s="42"/>
      <c r="J358" s="27"/>
      <c r="K358" s="42"/>
      <c r="L358" s="42">
        <v>4593</v>
      </c>
      <c r="M358" s="42"/>
    </row>
    <row r="359" spans="1:13" ht="24.75" customHeight="1">
      <c r="A359" s="10"/>
      <c r="B359" s="55"/>
      <c r="C359" s="34"/>
      <c r="D359" s="20"/>
      <c r="E359" s="20"/>
      <c r="F359" s="37" t="s">
        <v>25</v>
      </c>
      <c r="G359" s="42">
        <f t="shared" si="101"/>
        <v>242</v>
      </c>
      <c r="H359" s="42"/>
      <c r="I359" s="42"/>
      <c r="J359" s="27"/>
      <c r="K359" s="42"/>
      <c r="L359" s="42">
        <v>242</v>
      </c>
      <c r="M359" s="42"/>
    </row>
    <row r="360" spans="1:13" ht="24.75" customHeight="1">
      <c r="A360" s="10"/>
      <c r="B360" s="55"/>
      <c r="C360" s="34"/>
      <c r="D360" s="20"/>
      <c r="E360" s="20"/>
      <c r="F360" s="37" t="s">
        <v>26</v>
      </c>
      <c r="G360" s="42">
        <f t="shared" si="101"/>
        <v>150</v>
      </c>
      <c r="H360" s="42"/>
      <c r="I360" s="42"/>
      <c r="J360" s="27"/>
      <c r="K360" s="42"/>
      <c r="L360" s="42">
        <v>150</v>
      </c>
      <c r="M360" s="42"/>
    </row>
    <row r="361" spans="1:13" ht="24.75" customHeight="1">
      <c r="A361" s="10"/>
      <c r="B361" s="55"/>
      <c r="C361" s="34"/>
      <c r="D361" s="20"/>
      <c r="E361" s="20"/>
      <c r="F361" s="41" t="s">
        <v>27</v>
      </c>
      <c r="G361" s="42">
        <f t="shared" si="101"/>
        <v>0</v>
      </c>
      <c r="H361" s="42"/>
      <c r="I361" s="42"/>
      <c r="J361" s="27"/>
      <c r="K361" s="42"/>
      <c r="L361" s="42"/>
      <c r="M361" s="42"/>
    </row>
    <row r="362" spans="1:13" ht="24.75" customHeight="1">
      <c r="A362" s="10"/>
      <c r="B362" s="55"/>
      <c r="C362" s="34"/>
      <c r="D362" s="20"/>
      <c r="E362" s="20"/>
      <c r="F362" s="37" t="s">
        <v>28</v>
      </c>
      <c r="G362" s="42">
        <f t="shared" si="101"/>
        <v>15</v>
      </c>
      <c r="H362" s="42"/>
      <c r="I362" s="42"/>
      <c r="J362" s="27"/>
      <c r="K362" s="42"/>
      <c r="L362" s="42">
        <v>15</v>
      </c>
      <c r="M362" s="42"/>
    </row>
    <row r="363" spans="1:13" ht="66.75" customHeight="1">
      <c r="A363" s="10"/>
      <c r="B363" s="55" t="s">
        <v>174</v>
      </c>
      <c r="C363" s="34" t="s">
        <v>175</v>
      </c>
      <c r="D363" s="20"/>
      <c r="E363" s="20" t="s">
        <v>176</v>
      </c>
      <c r="F363" s="26" t="s">
        <v>21</v>
      </c>
      <c r="G363" s="42">
        <f>G368+G367+G366+G365+G364</f>
        <v>2000</v>
      </c>
      <c r="H363" s="42"/>
      <c r="I363" s="42"/>
      <c r="J363" s="27"/>
      <c r="K363" s="42"/>
      <c r="L363" s="42">
        <f>L368+L367+L366+L365+L364</f>
        <v>2000</v>
      </c>
      <c r="M363" s="43"/>
    </row>
    <row r="364" spans="1:13" ht="24.75" customHeight="1">
      <c r="A364" s="10"/>
      <c r="B364" s="55"/>
      <c r="C364" s="34"/>
      <c r="D364" s="20"/>
      <c r="E364" s="20"/>
      <c r="F364" s="37" t="s">
        <v>24</v>
      </c>
      <c r="G364" s="42">
        <f aca="true" t="shared" si="102" ref="G364:G368">H364+I364+J364+K364+L364</f>
        <v>1831</v>
      </c>
      <c r="H364" s="42"/>
      <c r="I364" s="42"/>
      <c r="J364" s="27"/>
      <c r="K364" s="42"/>
      <c r="L364" s="42">
        <v>1831</v>
      </c>
      <c r="M364" s="43"/>
    </row>
    <row r="365" spans="1:13" ht="24.75" customHeight="1">
      <c r="A365" s="10"/>
      <c r="B365" s="55"/>
      <c r="C365" s="34"/>
      <c r="D365" s="20"/>
      <c r="E365" s="20"/>
      <c r="F365" s="37" t="s">
        <v>25</v>
      </c>
      <c r="G365" s="42">
        <f t="shared" si="102"/>
        <v>96.4</v>
      </c>
      <c r="H365" s="42"/>
      <c r="I365" s="42"/>
      <c r="J365" s="27"/>
      <c r="K365" s="42"/>
      <c r="L365" s="42">
        <v>96.4</v>
      </c>
      <c r="M365" s="43"/>
    </row>
    <row r="366" spans="1:13" ht="24.75" customHeight="1">
      <c r="A366" s="10"/>
      <c r="B366" s="55"/>
      <c r="C366" s="34"/>
      <c r="D366" s="20"/>
      <c r="E366" s="20"/>
      <c r="F366" s="37" t="s">
        <v>26</v>
      </c>
      <c r="G366" s="42">
        <f t="shared" si="102"/>
        <v>0</v>
      </c>
      <c r="H366" s="42"/>
      <c r="I366" s="42"/>
      <c r="J366" s="27"/>
      <c r="K366" s="42"/>
      <c r="L366" s="42"/>
      <c r="M366" s="43"/>
    </row>
    <row r="367" spans="1:13" ht="24.75" customHeight="1">
      <c r="A367" s="10"/>
      <c r="B367" s="55"/>
      <c r="C367" s="34"/>
      <c r="D367" s="20"/>
      <c r="E367" s="20"/>
      <c r="F367" s="41" t="s">
        <v>27</v>
      </c>
      <c r="G367" s="42">
        <f t="shared" si="102"/>
        <v>59.6</v>
      </c>
      <c r="H367" s="42"/>
      <c r="I367" s="42"/>
      <c r="J367" s="27"/>
      <c r="K367" s="42"/>
      <c r="L367" s="42">
        <v>59.6</v>
      </c>
      <c r="M367" s="43"/>
    </row>
    <row r="368" spans="1:13" ht="24.75" customHeight="1">
      <c r="A368" s="10"/>
      <c r="B368" s="55"/>
      <c r="C368" s="34"/>
      <c r="D368" s="20"/>
      <c r="E368" s="20"/>
      <c r="F368" s="37" t="s">
        <v>28</v>
      </c>
      <c r="G368" s="42">
        <f t="shared" si="102"/>
        <v>13</v>
      </c>
      <c r="H368" s="42"/>
      <c r="I368" s="42"/>
      <c r="J368" s="27"/>
      <c r="K368" s="42"/>
      <c r="L368" s="42">
        <v>13</v>
      </c>
      <c r="M368" s="43"/>
    </row>
    <row r="369" spans="1:13" ht="66" customHeight="1">
      <c r="A369" s="10"/>
      <c r="B369" s="55" t="s">
        <v>177</v>
      </c>
      <c r="C369" s="34" t="s">
        <v>178</v>
      </c>
      <c r="D369" s="20"/>
      <c r="E369" s="34" t="s">
        <v>37</v>
      </c>
      <c r="F369" s="26" t="s">
        <v>21</v>
      </c>
      <c r="G369" s="42">
        <f>G374+G373+G372+G371+G370</f>
        <v>1000</v>
      </c>
      <c r="H369" s="42"/>
      <c r="I369" s="42"/>
      <c r="J369" s="27"/>
      <c r="K369" s="42"/>
      <c r="L369" s="42">
        <f>L374+L373+L372+L371+L370</f>
        <v>1000</v>
      </c>
      <c r="M369" s="43"/>
    </row>
    <row r="370" spans="1:13" ht="24.75" customHeight="1">
      <c r="A370" s="10"/>
      <c r="B370" s="55"/>
      <c r="C370" s="34"/>
      <c r="D370" s="20"/>
      <c r="E370" s="34"/>
      <c r="F370" s="37" t="s">
        <v>24</v>
      </c>
      <c r="G370" s="42">
        <f aca="true" t="shared" si="103" ref="G370:G374">H370+I370+J370+K370+L370</f>
        <v>919.6</v>
      </c>
      <c r="H370" s="42"/>
      <c r="I370" s="42"/>
      <c r="J370" s="27"/>
      <c r="K370" s="42"/>
      <c r="L370" s="42">
        <v>919.6</v>
      </c>
      <c r="M370" s="43"/>
    </row>
    <row r="371" spans="1:13" ht="24.75" customHeight="1">
      <c r="A371" s="10"/>
      <c r="B371" s="55"/>
      <c r="C371" s="34"/>
      <c r="D371" s="20"/>
      <c r="E371" s="34"/>
      <c r="F371" s="37" t="s">
        <v>25</v>
      </c>
      <c r="G371" s="42">
        <f t="shared" si="103"/>
        <v>48.4</v>
      </c>
      <c r="H371" s="42"/>
      <c r="I371" s="42"/>
      <c r="J371" s="27"/>
      <c r="K371" s="42"/>
      <c r="L371" s="42">
        <v>48.4</v>
      </c>
      <c r="M371" s="43"/>
    </row>
    <row r="372" spans="1:13" ht="24.75" customHeight="1">
      <c r="A372" s="10"/>
      <c r="B372" s="55"/>
      <c r="C372" s="34"/>
      <c r="D372" s="20"/>
      <c r="E372" s="34"/>
      <c r="F372" s="37" t="s">
        <v>26</v>
      </c>
      <c r="G372" s="42">
        <f t="shared" si="103"/>
        <v>0</v>
      </c>
      <c r="H372" s="42"/>
      <c r="I372" s="42"/>
      <c r="J372" s="27"/>
      <c r="K372" s="42"/>
      <c r="L372" s="42">
        <v>0</v>
      </c>
      <c r="M372" s="43"/>
    </row>
    <row r="373" spans="1:13" ht="24.75" customHeight="1">
      <c r="A373" s="10"/>
      <c r="B373" s="55"/>
      <c r="C373" s="34"/>
      <c r="D373" s="20"/>
      <c r="E373" s="34"/>
      <c r="F373" s="41" t="s">
        <v>27</v>
      </c>
      <c r="G373" s="42">
        <f t="shared" si="103"/>
        <v>30</v>
      </c>
      <c r="H373" s="42"/>
      <c r="I373" s="42"/>
      <c r="J373" s="27"/>
      <c r="K373" s="42"/>
      <c r="L373" s="42">
        <v>30</v>
      </c>
      <c r="M373" s="43"/>
    </row>
    <row r="374" spans="1:13" ht="24.75" customHeight="1">
      <c r="A374" s="10"/>
      <c r="B374" s="55"/>
      <c r="C374" s="34"/>
      <c r="D374" s="20"/>
      <c r="E374" s="34"/>
      <c r="F374" s="37" t="s">
        <v>28</v>
      </c>
      <c r="G374" s="42">
        <f t="shared" si="103"/>
        <v>2</v>
      </c>
      <c r="H374" s="42"/>
      <c r="I374" s="42"/>
      <c r="J374" s="27"/>
      <c r="K374" s="42"/>
      <c r="L374" s="42">
        <v>2</v>
      </c>
      <c r="M374" s="43"/>
    </row>
    <row r="375" spans="1:13" ht="64.5" customHeight="1">
      <c r="A375" s="10"/>
      <c r="B375" s="55" t="s">
        <v>179</v>
      </c>
      <c r="C375" s="34" t="s">
        <v>180</v>
      </c>
      <c r="D375" s="20"/>
      <c r="E375" s="20" t="s">
        <v>31</v>
      </c>
      <c r="F375" s="26" t="s">
        <v>21</v>
      </c>
      <c r="G375" s="42">
        <f>G380+G379+G378+G377+G376</f>
        <v>10000</v>
      </c>
      <c r="H375" s="42"/>
      <c r="I375" s="42"/>
      <c r="J375" s="27"/>
      <c r="K375" s="42"/>
      <c r="L375" s="42">
        <f>L380+L379+L378+L377+L376</f>
        <v>10000</v>
      </c>
      <c r="M375" s="43"/>
    </row>
    <row r="376" spans="1:13" ht="24.75" customHeight="1">
      <c r="A376" s="10"/>
      <c r="B376" s="55"/>
      <c r="C376" s="34"/>
      <c r="D376" s="20"/>
      <c r="E376" s="20"/>
      <c r="F376" s="37" t="s">
        <v>24</v>
      </c>
      <c r="G376" s="42">
        <f aca="true" t="shared" si="104" ref="G376:G380">H376+I376+J376+K376+L376</f>
        <v>9200.8</v>
      </c>
      <c r="H376" s="42"/>
      <c r="I376" s="42"/>
      <c r="J376" s="27"/>
      <c r="K376" s="42"/>
      <c r="L376" s="42">
        <v>9200.8</v>
      </c>
      <c r="M376" s="43"/>
    </row>
    <row r="377" spans="1:13" ht="24.75" customHeight="1">
      <c r="A377" s="10"/>
      <c r="B377" s="55"/>
      <c r="C377" s="34"/>
      <c r="D377" s="20"/>
      <c r="E377" s="20"/>
      <c r="F377" s="37" t="s">
        <v>25</v>
      </c>
      <c r="G377" s="42">
        <f t="shared" si="104"/>
        <v>484.2</v>
      </c>
      <c r="H377" s="42"/>
      <c r="I377" s="42"/>
      <c r="J377" s="27"/>
      <c r="K377" s="42"/>
      <c r="L377" s="42">
        <v>484.2</v>
      </c>
      <c r="M377" s="43"/>
    </row>
    <row r="378" spans="1:13" ht="24.75" customHeight="1">
      <c r="A378" s="10"/>
      <c r="B378" s="55"/>
      <c r="C378" s="34"/>
      <c r="D378" s="20"/>
      <c r="E378" s="20"/>
      <c r="F378" s="37" t="s">
        <v>26</v>
      </c>
      <c r="G378" s="42">
        <f t="shared" si="104"/>
        <v>300</v>
      </c>
      <c r="H378" s="42"/>
      <c r="I378" s="42"/>
      <c r="J378" s="27"/>
      <c r="K378" s="42"/>
      <c r="L378" s="42">
        <v>300</v>
      </c>
      <c r="M378" s="43"/>
    </row>
    <row r="379" spans="1:13" ht="24.75" customHeight="1">
      <c r="A379" s="10"/>
      <c r="B379" s="55"/>
      <c r="C379" s="34"/>
      <c r="D379" s="20"/>
      <c r="E379" s="20"/>
      <c r="F379" s="41" t="s">
        <v>27</v>
      </c>
      <c r="G379" s="42">
        <f t="shared" si="104"/>
        <v>0</v>
      </c>
      <c r="H379" s="42"/>
      <c r="I379" s="42"/>
      <c r="J379" s="27"/>
      <c r="K379" s="42"/>
      <c r="L379" s="42"/>
      <c r="M379" s="43"/>
    </row>
    <row r="380" spans="1:13" ht="24.75" customHeight="1">
      <c r="A380" s="10"/>
      <c r="B380" s="55"/>
      <c r="C380" s="34"/>
      <c r="D380" s="20"/>
      <c r="E380" s="20"/>
      <c r="F380" s="37" t="s">
        <v>28</v>
      </c>
      <c r="G380" s="42">
        <f t="shared" si="104"/>
        <v>15</v>
      </c>
      <c r="H380" s="42"/>
      <c r="I380" s="42"/>
      <c r="J380" s="27"/>
      <c r="K380" s="42"/>
      <c r="L380" s="42">
        <v>15</v>
      </c>
      <c r="M380" s="43"/>
    </row>
    <row r="381" spans="1:13" ht="58.5" customHeight="1">
      <c r="A381" s="10"/>
      <c r="B381" s="55" t="s">
        <v>181</v>
      </c>
      <c r="C381" s="34" t="s">
        <v>182</v>
      </c>
      <c r="D381" s="20"/>
      <c r="E381" s="20" t="s">
        <v>183</v>
      </c>
      <c r="F381" s="26" t="s">
        <v>21</v>
      </c>
      <c r="G381" s="42">
        <f>G386+G385+G384+G383+G382</f>
        <v>3000</v>
      </c>
      <c r="H381" s="42"/>
      <c r="I381" s="42"/>
      <c r="J381" s="27"/>
      <c r="K381" s="42">
        <f>K382+K383+K384+K385+K386</f>
        <v>3000</v>
      </c>
      <c r="L381" s="42"/>
      <c r="M381" s="43">
        <f>M386+M385+M384+M383+M382</f>
        <v>0</v>
      </c>
    </row>
    <row r="382" spans="1:13" ht="24.75" customHeight="1">
      <c r="A382" s="10"/>
      <c r="B382" s="55"/>
      <c r="C382" s="34"/>
      <c r="D382" s="20"/>
      <c r="E382" s="20"/>
      <c r="F382" s="37" t="s">
        <v>24</v>
      </c>
      <c r="G382" s="42">
        <f aca="true" t="shared" si="105" ref="G382:G386">H382+I382+J382+K382+L382+M382</f>
        <v>2755.3</v>
      </c>
      <c r="H382" s="42"/>
      <c r="I382" s="42"/>
      <c r="J382" s="27"/>
      <c r="K382" s="43">
        <v>2755.3</v>
      </c>
      <c r="L382" s="42"/>
      <c r="M382" s="43">
        <v>0</v>
      </c>
    </row>
    <row r="383" spans="1:13" ht="24.75" customHeight="1">
      <c r="A383" s="10"/>
      <c r="B383" s="55"/>
      <c r="C383" s="34"/>
      <c r="D383" s="20"/>
      <c r="E383" s="20"/>
      <c r="F383" s="37" t="s">
        <v>25</v>
      </c>
      <c r="G383" s="42">
        <f t="shared" si="105"/>
        <v>145</v>
      </c>
      <c r="H383" s="42"/>
      <c r="I383" s="42"/>
      <c r="J383" s="27"/>
      <c r="K383" s="43">
        <v>145</v>
      </c>
      <c r="L383" s="42"/>
      <c r="M383" s="43">
        <v>0</v>
      </c>
    </row>
    <row r="384" spans="1:13" ht="24.75" customHeight="1">
      <c r="A384" s="10"/>
      <c r="B384" s="55"/>
      <c r="C384" s="34"/>
      <c r="D384" s="20"/>
      <c r="E384" s="20"/>
      <c r="F384" s="37" t="s">
        <v>26</v>
      </c>
      <c r="G384" s="42">
        <f t="shared" si="105"/>
        <v>0</v>
      </c>
      <c r="H384" s="42"/>
      <c r="I384" s="42"/>
      <c r="J384" s="27"/>
      <c r="K384" s="43">
        <v>0</v>
      </c>
      <c r="L384" s="42"/>
      <c r="M384" s="43">
        <v>0</v>
      </c>
    </row>
    <row r="385" spans="1:13" ht="24.75" customHeight="1">
      <c r="A385" s="10"/>
      <c r="B385" s="55"/>
      <c r="C385" s="34"/>
      <c r="D385" s="20"/>
      <c r="E385" s="20"/>
      <c r="F385" s="41" t="s">
        <v>27</v>
      </c>
      <c r="G385" s="42">
        <f t="shared" si="105"/>
        <v>89.7</v>
      </c>
      <c r="H385" s="42"/>
      <c r="I385" s="42"/>
      <c r="J385" s="27"/>
      <c r="K385" s="43">
        <v>89.7</v>
      </c>
      <c r="L385" s="42"/>
      <c r="M385" s="43">
        <v>0</v>
      </c>
    </row>
    <row r="386" spans="1:13" ht="24.75" customHeight="1">
      <c r="A386" s="10"/>
      <c r="B386" s="55"/>
      <c r="C386" s="34"/>
      <c r="D386" s="20"/>
      <c r="E386" s="20"/>
      <c r="F386" s="37" t="s">
        <v>28</v>
      </c>
      <c r="G386" s="42">
        <f t="shared" si="105"/>
        <v>10</v>
      </c>
      <c r="H386" s="42"/>
      <c r="I386" s="42"/>
      <c r="J386" s="27"/>
      <c r="K386" s="43">
        <v>10</v>
      </c>
      <c r="L386" s="42"/>
      <c r="M386" s="43">
        <v>0</v>
      </c>
    </row>
    <row r="387" spans="1:13" ht="64.5" customHeight="1">
      <c r="A387" s="10"/>
      <c r="B387" s="55" t="s">
        <v>184</v>
      </c>
      <c r="C387" s="34" t="s">
        <v>185</v>
      </c>
      <c r="D387" s="20"/>
      <c r="E387" s="20" t="s">
        <v>31</v>
      </c>
      <c r="F387" s="26" t="s">
        <v>21</v>
      </c>
      <c r="G387" s="42">
        <f>G392+G391+G390+G389+G388</f>
        <v>2000</v>
      </c>
      <c r="H387" s="42"/>
      <c r="I387" s="42"/>
      <c r="J387" s="27"/>
      <c r="K387" s="42">
        <f>K388+K389+K390+K391+K392</f>
        <v>2000</v>
      </c>
      <c r="L387" s="42"/>
      <c r="M387" s="43">
        <f>M392+M391+M390+M389+M388</f>
        <v>0</v>
      </c>
    </row>
    <row r="388" spans="1:13" ht="24.75" customHeight="1">
      <c r="A388" s="10"/>
      <c r="B388" s="55"/>
      <c r="C388" s="34"/>
      <c r="D388" s="20"/>
      <c r="E388" s="20"/>
      <c r="F388" s="37" t="s">
        <v>24</v>
      </c>
      <c r="G388" s="42">
        <f>I388+J388+K388+L388+M388</f>
        <v>1841.1</v>
      </c>
      <c r="H388" s="42"/>
      <c r="I388" s="42"/>
      <c r="J388" s="27"/>
      <c r="K388" s="43">
        <v>1841.1</v>
      </c>
      <c r="L388" s="42"/>
      <c r="M388" s="43">
        <v>0</v>
      </c>
    </row>
    <row r="389" spans="1:13" ht="24.75" customHeight="1">
      <c r="A389" s="10"/>
      <c r="B389" s="55"/>
      <c r="C389" s="34"/>
      <c r="D389" s="20"/>
      <c r="E389" s="20"/>
      <c r="F389" s="37" t="s">
        <v>25</v>
      </c>
      <c r="G389" s="42">
        <f aca="true" t="shared" si="106" ref="G389:G392">H389+I389+J389+K389+L389+M389</f>
        <v>96.9</v>
      </c>
      <c r="H389" s="42"/>
      <c r="I389" s="42"/>
      <c r="J389" s="27"/>
      <c r="K389" s="43">
        <v>96.9</v>
      </c>
      <c r="L389" s="42"/>
      <c r="M389" s="43">
        <v>0</v>
      </c>
    </row>
    <row r="390" spans="1:13" ht="24.75" customHeight="1">
      <c r="A390" s="10"/>
      <c r="B390" s="55"/>
      <c r="C390" s="34"/>
      <c r="D390" s="20"/>
      <c r="E390" s="20"/>
      <c r="F390" s="37" t="s">
        <v>26</v>
      </c>
      <c r="G390" s="42">
        <f t="shared" si="106"/>
        <v>60</v>
      </c>
      <c r="H390" s="42"/>
      <c r="I390" s="42"/>
      <c r="J390" s="27"/>
      <c r="K390" s="43">
        <v>60</v>
      </c>
      <c r="L390" s="42"/>
      <c r="M390" s="43">
        <v>0</v>
      </c>
    </row>
    <row r="391" spans="1:13" ht="24.75" customHeight="1">
      <c r="A391" s="10"/>
      <c r="B391" s="55"/>
      <c r="C391" s="34"/>
      <c r="D391" s="20"/>
      <c r="E391" s="20"/>
      <c r="F391" s="41" t="s">
        <v>27</v>
      </c>
      <c r="G391" s="42">
        <f t="shared" si="106"/>
        <v>0</v>
      </c>
      <c r="H391" s="42"/>
      <c r="I391" s="42"/>
      <c r="J391" s="27"/>
      <c r="K391" s="43"/>
      <c r="L391" s="42"/>
      <c r="M391" s="43"/>
    </row>
    <row r="392" spans="1:13" ht="24.75" customHeight="1">
      <c r="A392" s="10"/>
      <c r="B392" s="55"/>
      <c r="C392" s="34"/>
      <c r="D392" s="20"/>
      <c r="E392" s="20"/>
      <c r="F392" s="37" t="s">
        <v>28</v>
      </c>
      <c r="G392" s="42">
        <f t="shared" si="106"/>
        <v>2</v>
      </c>
      <c r="H392" s="42"/>
      <c r="I392" s="42"/>
      <c r="J392" s="27"/>
      <c r="K392" s="43">
        <v>2</v>
      </c>
      <c r="L392" s="42"/>
      <c r="M392" s="43">
        <v>0</v>
      </c>
    </row>
    <row r="393" spans="1:13" ht="66" customHeight="1">
      <c r="A393" s="10"/>
      <c r="B393" s="55" t="s">
        <v>186</v>
      </c>
      <c r="C393" s="34" t="s">
        <v>187</v>
      </c>
      <c r="D393" s="20"/>
      <c r="E393" s="20" t="s">
        <v>188</v>
      </c>
      <c r="F393" s="26" t="s">
        <v>21</v>
      </c>
      <c r="G393" s="42">
        <f>G398+G397+G396+G395+G394</f>
        <v>1500</v>
      </c>
      <c r="H393" s="42"/>
      <c r="I393" s="42"/>
      <c r="J393" s="27"/>
      <c r="K393" s="42">
        <f>K394+K395+K396+K397+K398</f>
        <v>1500</v>
      </c>
      <c r="L393" s="42"/>
      <c r="M393" s="43">
        <f>M398+M397+M396+M395+M394</f>
        <v>0</v>
      </c>
    </row>
    <row r="394" spans="1:13" ht="24.75" customHeight="1">
      <c r="A394" s="10"/>
      <c r="B394" s="55"/>
      <c r="C394" s="34"/>
      <c r="D394" s="20"/>
      <c r="E394" s="20"/>
      <c r="F394" s="37" t="s">
        <v>24</v>
      </c>
      <c r="G394" s="42">
        <f aca="true" t="shared" si="107" ref="G394:G398">H394+I394+J394+K394+L394+M394</f>
        <v>1373</v>
      </c>
      <c r="H394" s="42"/>
      <c r="I394" s="42"/>
      <c r="J394" s="27"/>
      <c r="K394" s="43">
        <v>1373</v>
      </c>
      <c r="L394" s="42"/>
      <c r="M394" s="43">
        <v>0</v>
      </c>
    </row>
    <row r="395" spans="1:13" ht="24.75" customHeight="1">
      <c r="A395" s="10"/>
      <c r="B395" s="55"/>
      <c r="C395" s="34"/>
      <c r="D395" s="20"/>
      <c r="E395" s="20"/>
      <c r="F395" s="37" t="s">
        <v>25</v>
      </c>
      <c r="G395" s="42">
        <f t="shared" si="107"/>
        <v>72.3</v>
      </c>
      <c r="H395" s="42"/>
      <c r="I395" s="42"/>
      <c r="J395" s="27"/>
      <c r="K395" s="43">
        <v>72.3</v>
      </c>
      <c r="L395" s="42"/>
      <c r="M395" s="43">
        <v>0</v>
      </c>
    </row>
    <row r="396" spans="1:13" ht="24.75" customHeight="1">
      <c r="A396" s="10"/>
      <c r="B396" s="55"/>
      <c r="C396" s="34"/>
      <c r="D396" s="20"/>
      <c r="E396" s="20"/>
      <c r="F396" s="37" t="s">
        <v>26</v>
      </c>
      <c r="G396" s="42">
        <f t="shared" si="107"/>
        <v>44.7</v>
      </c>
      <c r="H396" s="42"/>
      <c r="I396" s="42"/>
      <c r="J396" s="27"/>
      <c r="K396" s="43">
        <v>44.7</v>
      </c>
      <c r="L396" s="42"/>
      <c r="M396" s="43">
        <v>0</v>
      </c>
    </row>
    <row r="397" spans="1:13" ht="24.75" customHeight="1">
      <c r="A397" s="10"/>
      <c r="B397" s="55"/>
      <c r="C397" s="34"/>
      <c r="D397" s="20"/>
      <c r="E397" s="20"/>
      <c r="F397" s="41" t="s">
        <v>27</v>
      </c>
      <c r="G397" s="42">
        <f t="shared" si="107"/>
        <v>0</v>
      </c>
      <c r="H397" s="42"/>
      <c r="I397" s="42"/>
      <c r="J397" s="27"/>
      <c r="K397" s="43"/>
      <c r="L397" s="42"/>
      <c r="M397" s="43"/>
    </row>
    <row r="398" spans="1:13" ht="24.75" customHeight="1">
      <c r="A398" s="10"/>
      <c r="B398" s="55"/>
      <c r="C398" s="34"/>
      <c r="D398" s="20"/>
      <c r="E398" s="20"/>
      <c r="F398" s="37" t="s">
        <v>28</v>
      </c>
      <c r="G398" s="42">
        <f t="shared" si="107"/>
        <v>10</v>
      </c>
      <c r="H398" s="42"/>
      <c r="I398" s="42"/>
      <c r="J398" s="27"/>
      <c r="K398" s="43">
        <v>10</v>
      </c>
      <c r="L398" s="42"/>
      <c r="M398" s="43">
        <v>0</v>
      </c>
    </row>
    <row r="399" spans="1:13" ht="59.25" customHeight="1">
      <c r="A399" s="10"/>
      <c r="B399" s="55" t="s">
        <v>189</v>
      </c>
      <c r="C399" s="34" t="s">
        <v>190</v>
      </c>
      <c r="D399" s="20"/>
      <c r="E399" s="20" t="s">
        <v>31</v>
      </c>
      <c r="F399" s="26" t="s">
        <v>21</v>
      </c>
      <c r="G399" s="42">
        <f>G404+G403+G402+G401+G400</f>
        <v>10000</v>
      </c>
      <c r="H399" s="42"/>
      <c r="I399" s="42"/>
      <c r="J399" s="27"/>
      <c r="K399" s="42">
        <f>K400+K401+K402+K403+K404</f>
        <v>10000</v>
      </c>
      <c r="L399" s="42"/>
      <c r="M399" s="43">
        <f>M404+M403+M402+M401+M400</f>
        <v>0</v>
      </c>
    </row>
    <row r="400" spans="1:13" ht="24.75" customHeight="1">
      <c r="A400" s="10"/>
      <c r="B400" s="55"/>
      <c r="C400" s="34"/>
      <c r="D400" s="20"/>
      <c r="E400" s="20"/>
      <c r="F400" s="37" t="s">
        <v>24</v>
      </c>
      <c r="G400" s="42">
        <f aca="true" t="shared" si="108" ref="G400:G404">H400+I400+J400+K400+L400+M400</f>
        <v>9205.8</v>
      </c>
      <c r="H400" s="42"/>
      <c r="I400" s="42"/>
      <c r="J400" s="27"/>
      <c r="K400" s="43">
        <v>9205.8</v>
      </c>
      <c r="L400" s="42"/>
      <c r="M400" s="43">
        <v>0</v>
      </c>
    </row>
    <row r="401" spans="1:13" ht="24.75" customHeight="1">
      <c r="A401" s="10"/>
      <c r="B401" s="55"/>
      <c r="C401" s="34"/>
      <c r="D401" s="20"/>
      <c r="E401" s="20"/>
      <c r="F401" s="37" t="s">
        <v>25</v>
      </c>
      <c r="G401" s="42">
        <f t="shared" si="108"/>
        <v>484.5</v>
      </c>
      <c r="H401" s="42"/>
      <c r="I401" s="42"/>
      <c r="J401" s="27"/>
      <c r="K401" s="43">
        <v>484.5</v>
      </c>
      <c r="L401" s="42"/>
      <c r="M401" s="43">
        <v>0</v>
      </c>
    </row>
    <row r="402" spans="1:13" ht="24.75" customHeight="1">
      <c r="A402" s="10"/>
      <c r="B402" s="55"/>
      <c r="C402" s="34"/>
      <c r="D402" s="20"/>
      <c r="E402" s="20"/>
      <c r="F402" s="37" t="s">
        <v>26</v>
      </c>
      <c r="G402" s="42">
        <f t="shared" si="108"/>
        <v>299.7</v>
      </c>
      <c r="H402" s="42"/>
      <c r="I402" s="42"/>
      <c r="J402" s="27"/>
      <c r="K402" s="43">
        <v>299.7</v>
      </c>
      <c r="L402" s="42"/>
      <c r="M402" s="43">
        <v>0</v>
      </c>
    </row>
    <row r="403" spans="1:13" ht="24.75" customHeight="1">
      <c r="A403" s="10"/>
      <c r="B403" s="55"/>
      <c r="C403" s="34"/>
      <c r="D403" s="20"/>
      <c r="E403" s="20"/>
      <c r="F403" s="41" t="s">
        <v>27</v>
      </c>
      <c r="G403" s="42">
        <f t="shared" si="108"/>
        <v>0</v>
      </c>
      <c r="H403" s="42"/>
      <c r="I403" s="42"/>
      <c r="J403" s="27"/>
      <c r="K403" s="43"/>
      <c r="L403" s="42"/>
      <c r="M403" s="43">
        <v>0</v>
      </c>
    </row>
    <row r="404" spans="1:13" ht="24.75" customHeight="1">
      <c r="A404" s="10"/>
      <c r="B404" s="55"/>
      <c r="C404" s="34"/>
      <c r="D404" s="20"/>
      <c r="E404" s="20"/>
      <c r="F404" s="37" t="s">
        <v>28</v>
      </c>
      <c r="G404" s="42">
        <f t="shared" si="108"/>
        <v>10</v>
      </c>
      <c r="H404" s="42"/>
      <c r="I404" s="42"/>
      <c r="J404" s="27"/>
      <c r="K404" s="43">
        <v>10</v>
      </c>
      <c r="L404" s="42"/>
      <c r="M404" s="43">
        <v>0</v>
      </c>
    </row>
    <row r="405" spans="1:13" ht="63.75" customHeight="1">
      <c r="A405" s="10"/>
      <c r="B405" s="55" t="s">
        <v>191</v>
      </c>
      <c r="C405" s="61" t="s">
        <v>41</v>
      </c>
      <c r="D405" s="20" t="s">
        <v>61</v>
      </c>
      <c r="E405" s="20" t="s">
        <v>192</v>
      </c>
      <c r="F405" s="26" t="s">
        <v>21</v>
      </c>
      <c r="G405" s="42">
        <f>G410+G409+G408+G407+G406</f>
        <v>107500</v>
      </c>
      <c r="H405" s="42">
        <f>H410+H409+H408+H407+H406</f>
        <v>0</v>
      </c>
      <c r="I405" s="42">
        <f>I410+I409+I408+I407+I406</f>
        <v>0</v>
      </c>
      <c r="J405" s="42">
        <f>J410+J409+J408+J407+J406</f>
        <v>0</v>
      </c>
      <c r="K405" s="45">
        <f>K410+K409+K408+K407+K406</f>
        <v>73000</v>
      </c>
      <c r="L405" s="45">
        <f>L410+L409+L408+L407+L406</f>
        <v>34500</v>
      </c>
      <c r="M405" s="43">
        <f>M410+M409+M408+M407+M406</f>
        <v>0</v>
      </c>
    </row>
    <row r="406" spans="1:13" ht="24.75" customHeight="1">
      <c r="A406" s="10"/>
      <c r="B406" s="55"/>
      <c r="C406" s="61"/>
      <c r="D406" s="20"/>
      <c r="E406" s="20"/>
      <c r="F406" s="37" t="s">
        <v>24</v>
      </c>
      <c r="G406" s="42">
        <f aca="true" t="shared" si="109" ref="G406:G410">H406+I406+J406+K406+L406+M406</f>
        <v>98975.2</v>
      </c>
      <c r="H406" s="42">
        <v>0</v>
      </c>
      <c r="I406" s="42">
        <v>0</v>
      </c>
      <c r="J406" s="27">
        <f aca="true" t="shared" si="110" ref="J406:J410">J412+J418+J424+J430</f>
        <v>0</v>
      </c>
      <c r="K406" s="42">
        <f aca="true" t="shared" si="111" ref="K406:K410">K412+K418+K424+K430+K436+K442+K448+K454</f>
        <v>67215.7</v>
      </c>
      <c r="L406" s="27">
        <f aca="true" t="shared" si="112" ref="L406:L410">L412+L418+L424+L430+L436+L442+L448+L454</f>
        <v>31759.5</v>
      </c>
      <c r="M406" s="43">
        <f aca="true" t="shared" si="113" ref="M406:M410">M412+M418+M424+M430</f>
        <v>0</v>
      </c>
    </row>
    <row r="407" spans="1:13" ht="24.75" customHeight="1">
      <c r="A407" s="10"/>
      <c r="B407" s="55"/>
      <c r="C407" s="61"/>
      <c r="D407" s="20"/>
      <c r="E407" s="20"/>
      <c r="F407" s="37" t="s">
        <v>25</v>
      </c>
      <c r="G407" s="42">
        <f t="shared" si="109"/>
        <v>5204.200000000001</v>
      </c>
      <c r="H407" s="42">
        <v>0</v>
      </c>
      <c r="I407" s="42">
        <v>0</v>
      </c>
      <c r="J407" s="27">
        <f t="shared" si="110"/>
        <v>0</v>
      </c>
      <c r="K407" s="42">
        <f t="shared" si="111"/>
        <v>3532.6000000000004</v>
      </c>
      <c r="L407" s="27">
        <f t="shared" si="112"/>
        <v>1671.6000000000001</v>
      </c>
      <c r="M407" s="43">
        <f t="shared" si="113"/>
        <v>0</v>
      </c>
    </row>
    <row r="408" spans="1:13" ht="24.75" customHeight="1">
      <c r="A408" s="10"/>
      <c r="B408" s="55"/>
      <c r="C408" s="61"/>
      <c r="D408" s="20"/>
      <c r="E408" s="20"/>
      <c r="F408" s="37" t="s">
        <v>26</v>
      </c>
      <c r="G408" s="42">
        <f t="shared" si="109"/>
        <v>2248.6000000000004</v>
      </c>
      <c r="H408" s="42">
        <v>0</v>
      </c>
      <c r="I408" s="42">
        <v>0</v>
      </c>
      <c r="J408" s="27">
        <f t="shared" si="110"/>
        <v>0</v>
      </c>
      <c r="K408" s="42">
        <f t="shared" si="111"/>
        <v>1349.4</v>
      </c>
      <c r="L408" s="27">
        <f t="shared" si="112"/>
        <v>899.2</v>
      </c>
      <c r="M408" s="43">
        <f t="shared" si="113"/>
        <v>0</v>
      </c>
    </row>
    <row r="409" spans="1:13" ht="17.25" customHeight="1">
      <c r="A409" s="10"/>
      <c r="B409" s="55"/>
      <c r="C409" s="61"/>
      <c r="D409" s="20"/>
      <c r="E409" s="20"/>
      <c r="F409" s="41" t="s">
        <v>27</v>
      </c>
      <c r="G409" s="42">
        <f t="shared" si="109"/>
        <v>974</v>
      </c>
      <c r="H409" s="42">
        <v>0</v>
      </c>
      <c r="I409" s="42">
        <v>0</v>
      </c>
      <c r="J409" s="27">
        <f t="shared" si="110"/>
        <v>0</v>
      </c>
      <c r="K409" s="42">
        <f t="shared" si="111"/>
        <v>839.3</v>
      </c>
      <c r="L409" s="27">
        <f t="shared" si="112"/>
        <v>134.7</v>
      </c>
      <c r="M409" s="43">
        <f t="shared" si="113"/>
        <v>0</v>
      </c>
    </row>
    <row r="410" spans="1:13" ht="24.75" customHeight="1">
      <c r="A410" s="10"/>
      <c r="B410" s="55"/>
      <c r="C410" s="61"/>
      <c r="D410" s="20"/>
      <c r="E410" s="20"/>
      <c r="F410" s="37" t="s">
        <v>28</v>
      </c>
      <c r="G410" s="42">
        <f t="shared" si="109"/>
        <v>98</v>
      </c>
      <c r="H410" s="42">
        <v>0</v>
      </c>
      <c r="I410" s="42">
        <v>0</v>
      </c>
      <c r="J410" s="27">
        <f t="shared" si="110"/>
        <v>0</v>
      </c>
      <c r="K410" s="42">
        <f t="shared" si="111"/>
        <v>63</v>
      </c>
      <c r="L410" s="27">
        <f t="shared" si="112"/>
        <v>35</v>
      </c>
      <c r="M410" s="43">
        <f t="shared" si="113"/>
        <v>0</v>
      </c>
    </row>
    <row r="411" spans="1:13" ht="69" customHeight="1">
      <c r="A411" s="10"/>
      <c r="B411" s="67" t="s">
        <v>193</v>
      </c>
      <c r="C411" s="34" t="s">
        <v>194</v>
      </c>
      <c r="D411" s="20"/>
      <c r="E411" s="20" t="s">
        <v>195</v>
      </c>
      <c r="F411" s="26" t="s">
        <v>21</v>
      </c>
      <c r="G411" s="42">
        <f>G416+G415+G414+G413+G412</f>
        <v>20000</v>
      </c>
      <c r="H411" s="42"/>
      <c r="I411" s="42"/>
      <c r="J411" s="27">
        <f>J416+J415+J414+J413+J412</f>
        <v>0</v>
      </c>
      <c r="K411" s="42">
        <f>K412+K413+K414+K415+K416</f>
        <v>20000</v>
      </c>
      <c r="L411" s="27"/>
      <c r="M411" s="43"/>
    </row>
    <row r="412" spans="1:13" ht="24.75" customHeight="1">
      <c r="A412" s="10"/>
      <c r="B412" s="67"/>
      <c r="C412" s="34"/>
      <c r="D412" s="20"/>
      <c r="E412" s="20"/>
      <c r="F412" s="37" t="s">
        <v>24</v>
      </c>
      <c r="G412" s="42">
        <f aca="true" t="shared" si="114" ref="G412:G416">H412+I412+J412+K412+L412+M412</f>
        <v>18411.6</v>
      </c>
      <c r="H412" s="42"/>
      <c r="I412" s="42"/>
      <c r="J412" s="27">
        <v>0</v>
      </c>
      <c r="K412" s="27">
        <v>18411.6</v>
      </c>
      <c r="L412" s="27"/>
      <c r="M412" s="43"/>
    </row>
    <row r="413" spans="1:13" ht="24.75" customHeight="1">
      <c r="A413" s="10"/>
      <c r="B413" s="67"/>
      <c r="C413" s="34"/>
      <c r="D413" s="20"/>
      <c r="E413" s="20"/>
      <c r="F413" s="37" t="s">
        <v>25</v>
      </c>
      <c r="G413" s="42">
        <f t="shared" si="114"/>
        <v>969</v>
      </c>
      <c r="H413" s="42"/>
      <c r="I413" s="42"/>
      <c r="J413" s="27">
        <v>0</v>
      </c>
      <c r="K413" s="27">
        <v>969</v>
      </c>
      <c r="L413" s="27"/>
      <c r="M413" s="43"/>
    </row>
    <row r="414" spans="1:13" ht="24.75" customHeight="1">
      <c r="A414" s="10"/>
      <c r="B414" s="67"/>
      <c r="C414" s="34"/>
      <c r="D414" s="20"/>
      <c r="E414" s="20"/>
      <c r="F414" s="37" t="s">
        <v>26</v>
      </c>
      <c r="G414" s="42">
        <f t="shared" si="114"/>
        <v>599.4</v>
      </c>
      <c r="H414" s="42"/>
      <c r="I414" s="42"/>
      <c r="J414" s="27">
        <v>0</v>
      </c>
      <c r="K414" s="27">
        <v>599.4</v>
      </c>
      <c r="L414" s="27"/>
      <c r="M414" s="43"/>
    </row>
    <row r="415" spans="1:13" ht="24.75" customHeight="1">
      <c r="A415" s="10"/>
      <c r="B415" s="67"/>
      <c r="C415" s="34"/>
      <c r="D415" s="20"/>
      <c r="E415" s="20"/>
      <c r="F415" s="41" t="s">
        <v>27</v>
      </c>
      <c r="G415" s="42">
        <f t="shared" si="114"/>
        <v>0</v>
      </c>
      <c r="H415" s="42"/>
      <c r="I415" s="42"/>
      <c r="J415" s="27">
        <v>0</v>
      </c>
      <c r="K415" s="27"/>
      <c r="L415" s="27"/>
      <c r="M415" s="43"/>
    </row>
    <row r="416" spans="1:13" ht="24.75" customHeight="1">
      <c r="A416" s="10"/>
      <c r="B416" s="67"/>
      <c r="C416" s="34"/>
      <c r="D416" s="20"/>
      <c r="E416" s="20"/>
      <c r="F416" s="37" t="s">
        <v>28</v>
      </c>
      <c r="G416" s="42">
        <f t="shared" si="114"/>
        <v>20</v>
      </c>
      <c r="H416" s="42"/>
      <c r="I416" s="42"/>
      <c r="J416" s="27">
        <v>0</v>
      </c>
      <c r="K416" s="27">
        <v>20</v>
      </c>
      <c r="L416" s="27"/>
      <c r="M416" s="43"/>
    </row>
    <row r="417" spans="1:13" ht="66.75" customHeight="1">
      <c r="A417" s="10"/>
      <c r="B417" s="55" t="s">
        <v>196</v>
      </c>
      <c r="C417" s="34" t="s">
        <v>197</v>
      </c>
      <c r="D417" s="20"/>
      <c r="E417" s="20" t="s">
        <v>198</v>
      </c>
      <c r="F417" s="26" t="s">
        <v>21</v>
      </c>
      <c r="G417" s="42">
        <f>G422+G421+G420+G419+G418</f>
        <v>25000</v>
      </c>
      <c r="H417" s="42"/>
      <c r="I417" s="42"/>
      <c r="J417" s="27">
        <f>J422+J421+J420+J419+J418</f>
        <v>0</v>
      </c>
      <c r="K417" s="42">
        <f>K418+K419+K420+K421+K422</f>
        <v>25000</v>
      </c>
      <c r="L417" s="27"/>
      <c r="M417" s="43"/>
    </row>
    <row r="418" spans="1:13" ht="24.75" customHeight="1">
      <c r="A418" s="10"/>
      <c r="B418" s="55"/>
      <c r="C418" s="34"/>
      <c r="D418" s="20"/>
      <c r="E418" s="20"/>
      <c r="F418" s="37" t="s">
        <v>24</v>
      </c>
      <c r="G418" s="42">
        <f aca="true" t="shared" si="115" ref="G418:G420">H418+I418+J418+K418+L418+M418</f>
        <v>23028</v>
      </c>
      <c r="H418" s="42"/>
      <c r="I418" s="42"/>
      <c r="J418" s="27">
        <v>0</v>
      </c>
      <c r="K418" s="27">
        <v>23028</v>
      </c>
      <c r="L418" s="27"/>
      <c r="M418" s="43"/>
    </row>
    <row r="419" spans="1:13" ht="24.75" customHeight="1">
      <c r="A419" s="10"/>
      <c r="B419" s="55"/>
      <c r="C419" s="34"/>
      <c r="D419" s="20"/>
      <c r="E419" s="20"/>
      <c r="F419" s="37" t="s">
        <v>25</v>
      </c>
      <c r="G419" s="42">
        <f t="shared" si="115"/>
        <v>1212</v>
      </c>
      <c r="H419" s="42"/>
      <c r="I419" s="42"/>
      <c r="J419" s="27">
        <v>0</v>
      </c>
      <c r="K419" s="27">
        <v>1212</v>
      </c>
      <c r="L419" s="27"/>
      <c r="M419" s="43"/>
    </row>
    <row r="420" spans="1:13" ht="24.75" customHeight="1">
      <c r="A420" s="10"/>
      <c r="B420" s="55"/>
      <c r="C420" s="34"/>
      <c r="D420" s="20"/>
      <c r="E420" s="20"/>
      <c r="F420" s="37" t="s">
        <v>26</v>
      </c>
      <c r="G420" s="42">
        <f t="shared" si="115"/>
        <v>750</v>
      </c>
      <c r="H420" s="42"/>
      <c r="I420" s="42"/>
      <c r="J420" s="27">
        <v>0</v>
      </c>
      <c r="K420" s="27">
        <v>750</v>
      </c>
      <c r="L420" s="27"/>
      <c r="M420" s="43"/>
    </row>
    <row r="421" spans="1:13" ht="24.75" customHeight="1">
      <c r="A421" s="10"/>
      <c r="B421" s="55"/>
      <c r="C421" s="34"/>
      <c r="D421" s="20"/>
      <c r="E421" s="20"/>
      <c r="F421" s="41" t="s">
        <v>27</v>
      </c>
      <c r="G421" s="42">
        <f>I421+J421+K421+L421+M421</f>
        <v>0</v>
      </c>
      <c r="H421" s="42"/>
      <c r="I421" s="42"/>
      <c r="J421" s="27">
        <v>0</v>
      </c>
      <c r="K421" s="27"/>
      <c r="L421" s="27"/>
      <c r="M421" s="43"/>
    </row>
    <row r="422" spans="1:13" ht="24.75" customHeight="1">
      <c r="A422" s="10"/>
      <c r="B422" s="55"/>
      <c r="C422" s="34"/>
      <c r="D422" s="20"/>
      <c r="E422" s="20"/>
      <c r="F422" s="37" t="s">
        <v>28</v>
      </c>
      <c r="G422" s="42">
        <f>H422+I422+J422+K422+L422+M422</f>
        <v>10</v>
      </c>
      <c r="H422" s="42"/>
      <c r="I422" s="42"/>
      <c r="J422" s="27">
        <v>0</v>
      </c>
      <c r="K422" s="27">
        <v>10</v>
      </c>
      <c r="L422" s="27"/>
      <c r="M422" s="43"/>
    </row>
    <row r="423" spans="1:13" ht="63" customHeight="1">
      <c r="A423" s="10"/>
      <c r="B423" s="55" t="s">
        <v>199</v>
      </c>
      <c r="C423" s="34" t="s">
        <v>200</v>
      </c>
      <c r="D423" s="20"/>
      <c r="E423" s="34" t="s">
        <v>37</v>
      </c>
      <c r="F423" s="26" t="s">
        <v>21</v>
      </c>
      <c r="G423" s="42">
        <f>G428+G427+G426+G425+G424</f>
        <v>3000</v>
      </c>
      <c r="H423" s="42"/>
      <c r="I423" s="42"/>
      <c r="J423" s="27">
        <f>J428+J427+J426+J425+J424</f>
        <v>0</v>
      </c>
      <c r="K423" s="42">
        <f>K424+K425+K426+K427+K428</f>
        <v>3000</v>
      </c>
      <c r="L423" s="27"/>
      <c r="M423" s="43"/>
    </row>
    <row r="424" spans="1:13" ht="24.75" customHeight="1">
      <c r="A424" s="10"/>
      <c r="B424" s="55"/>
      <c r="C424" s="34"/>
      <c r="D424" s="20"/>
      <c r="E424" s="34"/>
      <c r="F424" s="37" t="s">
        <v>24</v>
      </c>
      <c r="G424" s="42">
        <f>H424+I424+J424+K424+L424+M424</f>
        <v>2761.7</v>
      </c>
      <c r="H424" s="42"/>
      <c r="I424" s="42"/>
      <c r="J424" s="27">
        <v>0</v>
      </c>
      <c r="K424" s="27">
        <v>2761.7</v>
      </c>
      <c r="L424" s="27"/>
      <c r="M424" s="43"/>
    </row>
    <row r="425" spans="1:13" ht="24.75" customHeight="1">
      <c r="A425" s="10"/>
      <c r="B425" s="55"/>
      <c r="C425" s="34"/>
      <c r="D425" s="20"/>
      <c r="E425" s="34"/>
      <c r="F425" s="37" t="s">
        <v>25</v>
      </c>
      <c r="G425" s="42">
        <f aca="true" t="shared" si="116" ref="G425:G426">I425+J425+K425+L425+M425</f>
        <v>140.3</v>
      </c>
      <c r="H425" s="42"/>
      <c r="I425" s="42"/>
      <c r="J425" s="27">
        <v>0</v>
      </c>
      <c r="K425" s="27">
        <v>140.3</v>
      </c>
      <c r="L425" s="27"/>
      <c r="M425" s="43"/>
    </row>
    <row r="426" spans="1:13" ht="24.75" customHeight="1">
      <c r="A426" s="10"/>
      <c r="B426" s="55"/>
      <c r="C426" s="34"/>
      <c r="D426" s="20"/>
      <c r="E426" s="34"/>
      <c r="F426" s="37" t="s">
        <v>26</v>
      </c>
      <c r="G426" s="42">
        <f t="shared" si="116"/>
        <v>0</v>
      </c>
      <c r="H426" s="42"/>
      <c r="I426" s="42"/>
      <c r="J426" s="27">
        <v>0</v>
      </c>
      <c r="K426" s="27">
        <v>0</v>
      </c>
      <c r="L426" s="27"/>
      <c r="M426" s="43"/>
    </row>
    <row r="427" spans="1:13" ht="24.75" customHeight="1">
      <c r="A427" s="10"/>
      <c r="B427" s="55"/>
      <c r="C427" s="34"/>
      <c r="D427" s="20"/>
      <c r="E427" s="34"/>
      <c r="F427" s="41" t="s">
        <v>27</v>
      </c>
      <c r="G427" s="42">
        <f aca="true" t="shared" si="117" ref="G427:G428">H427+I427+J427+K427+L427+M427</f>
        <v>90</v>
      </c>
      <c r="H427" s="42"/>
      <c r="I427" s="42"/>
      <c r="J427" s="27">
        <v>0</v>
      </c>
      <c r="K427" s="27">
        <v>90</v>
      </c>
      <c r="L427" s="27"/>
      <c r="M427" s="43"/>
    </row>
    <row r="428" spans="1:13" ht="24.75" customHeight="1">
      <c r="A428" s="10"/>
      <c r="B428" s="55"/>
      <c r="C428" s="34"/>
      <c r="D428" s="20"/>
      <c r="E428" s="34"/>
      <c r="F428" s="37" t="s">
        <v>28</v>
      </c>
      <c r="G428" s="42">
        <f t="shared" si="117"/>
        <v>8</v>
      </c>
      <c r="H428" s="42"/>
      <c r="I428" s="42"/>
      <c r="J428" s="27">
        <v>0</v>
      </c>
      <c r="K428" s="27">
        <v>8</v>
      </c>
      <c r="L428" s="27"/>
      <c r="M428" s="43"/>
    </row>
    <row r="429" spans="1:13" ht="56.25" customHeight="1">
      <c r="A429" s="10"/>
      <c r="B429" s="55" t="s">
        <v>201</v>
      </c>
      <c r="C429" s="34" t="s">
        <v>202</v>
      </c>
      <c r="D429" s="20"/>
      <c r="E429" s="34" t="s">
        <v>203</v>
      </c>
      <c r="F429" s="26" t="s">
        <v>21</v>
      </c>
      <c r="G429" s="42">
        <f>G434+G433+G432+G431+G430</f>
        <v>25000</v>
      </c>
      <c r="H429" s="42"/>
      <c r="I429" s="42"/>
      <c r="J429" s="27">
        <f>J430+J431+J432+J433+J434</f>
        <v>0</v>
      </c>
      <c r="K429" s="42">
        <f>K430+K431+K432+K433+K434</f>
        <v>25000</v>
      </c>
      <c r="L429" s="27"/>
      <c r="M429" s="43"/>
    </row>
    <row r="430" spans="1:13" ht="24.75" customHeight="1">
      <c r="A430" s="10"/>
      <c r="B430" s="55"/>
      <c r="C430" s="34"/>
      <c r="D430" s="20"/>
      <c r="E430" s="34"/>
      <c r="F430" s="37" t="s">
        <v>24</v>
      </c>
      <c r="G430" s="42">
        <f aca="true" t="shared" si="118" ref="G430:G431">H430+I430+J430+K430+L430+M430</f>
        <v>23014.4</v>
      </c>
      <c r="H430" s="42"/>
      <c r="I430" s="42"/>
      <c r="J430" s="43">
        <v>0</v>
      </c>
      <c r="K430" s="43">
        <v>23014.4</v>
      </c>
      <c r="L430" s="27"/>
      <c r="M430" s="43"/>
    </row>
    <row r="431" spans="1:13" ht="24.75" customHeight="1">
      <c r="A431" s="10"/>
      <c r="B431" s="55"/>
      <c r="C431" s="34"/>
      <c r="D431" s="20"/>
      <c r="E431" s="34"/>
      <c r="F431" s="37" t="s">
        <v>25</v>
      </c>
      <c r="G431" s="42">
        <f t="shared" si="118"/>
        <v>1211.3</v>
      </c>
      <c r="H431" s="42"/>
      <c r="I431" s="42"/>
      <c r="J431" s="43">
        <v>0</v>
      </c>
      <c r="K431" s="43">
        <v>1211.3</v>
      </c>
      <c r="L431" s="27"/>
      <c r="M431" s="43"/>
    </row>
    <row r="432" spans="1:13" ht="24.75" customHeight="1">
      <c r="A432" s="10"/>
      <c r="B432" s="55"/>
      <c r="C432" s="34"/>
      <c r="D432" s="20"/>
      <c r="E432" s="34"/>
      <c r="F432" s="37" t="s">
        <v>26</v>
      </c>
      <c r="G432" s="42">
        <f>H432+I432+J432+K432+M432</f>
        <v>0</v>
      </c>
      <c r="H432" s="42"/>
      <c r="I432" s="42"/>
      <c r="J432" s="43">
        <v>0</v>
      </c>
      <c r="K432" s="43"/>
      <c r="L432" s="27"/>
      <c r="M432" s="43"/>
    </row>
    <row r="433" spans="1:13" ht="24.75" customHeight="1">
      <c r="A433" s="10"/>
      <c r="B433" s="55"/>
      <c r="C433" s="34"/>
      <c r="D433" s="20"/>
      <c r="E433" s="34"/>
      <c r="F433" s="41" t="s">
        <v>27</v>
      </c>
      <c r="G433" s="42">
        <f aca="true" t="shared" si="119" ref="G433:G434">H433+I433+J433+K433+L433+M433</f>
        <v>749.3</v>
      </c>
      <c r="H433" s="42"/>
      <c r="I433" s="42"/>
      <c r="J433" s="43">
        <v>0</v>
      </c>
      <c r="K433" s="43">
        <v>749.3</v>
      </c>
      <c r="L433" s="27"/>
      <c r="M433" s="43"/>
    </row>
    <row r="434" spans="1:13" ht="24.75" customHeight="1">
      <c r="A434" s="10"/>
      <c r="B434" s="55"/>
      <c r="C434" s="34"/>
      <c r="D434" s="20"/>
      <c r="E434" s="34"/>
      <c r="F434" s="37" t="s">
        <v>28</v>
      </c>
      <c r="G434" s="42">
        <f t="shared" si="119"/>
        <v>25</v>
      </c>
      <c r="H434" s="42"/>
      <c r="I434" s="42"/>
      <c r="J434" s="43">
        <v>0</v>
      </c>
      <c r="K434" s="43">
        <v>25</v>
      </c>
      <c r="L434" s="27"/>
      <c r="M434" s="43"/>
    </row>
    <row r="435" spans="1:13" ht="71.25" customHeight="1">
      <c r="A435" s="10"/>
      <c r="B435" s="55" t="s">
        <v>204</v>
      </c>
      <c r="C435" s="34" t="s">
        <v>205</v>
      </c>
      <c r="D435" s="20"/>
      <c r="E435" s="20" t="s">
        <v>206</v>
      </c>
      <c r="F435" s="26" t="s">
        <v>21</v>
      </c>
      <c r="G435" s="42">
        <f>G440+G439+G438+G437+G436</f>
        <v>25000</v>
      </c>
      <c r="H435" s="42"/>
      <c r="I435" s="42"/>
      <c r="J435" s="27"/>
      <c r="K435" s="42">
        <f>K440+K439+K438+K437+K436</f>
        <v>0</v>
      </c>
      <c r="L435" s="27">
        <f>L436+L437+L438+L439+L440</f>
        <v>25000</v>
      </c>
      <c r="M435" s="43"/>
    </row>
    <row r="436" spans="1:13" ht="24.75" customHeight="1">
      <c r="A436" s="10"/>
      <c r="B436" s="55"/>
      <c r="C436" s="34"/>
      <c r="D436" s="20"/>
      <c r="E436" s="20"/>
      <c r="F436" s="37" t="s">
        <v>24</v>
      </c>
      <c r="G436" s="42">
        <f aca="true" t="shared" si="120" ref="G436:G437">H436+I436+J436+K436+L436+M436</f>
        <v>23021.8</v>
      </c>
      <c r="H436" s="42"/>
      <c r="I436" s="42"/>
      <c r="J436" s="27"/>
      <c r="K436" s="42">
        <v>0</v>
      </c>
      <c r="L436" s="42">
        <v>23021.8</v>
      </c>
      <c r="M436" s="43"/>
    </row>
    <row r="437" spans="1:13" ht="24.75" customHeight="1">
      <c r="A437" s="10"/>
      <c r="B437" s="55"/>
      <c r="C437" s="34"/>
      <c r="D437" s="20"/>
      <c r="E437" s="20"/>
      <c r="F437" s="37" t="s">
        <v>25</v>
      </c>
      <c r="G437" s="42">
        <f t="shared" si="120"/>
        <v>1211.7</v>
      </c>
      <c r="H437" s="42"/>
      <c r="I437" s="42"/>
      <c r="J437" s="27"/>
      <c r="K437" s="42">
        <v>0</v>
      </c>
      <c r="L437" s="42">
        <v>1211.7</v>
      </c>
      <c r="M437" s="43"/>
    </row>
    <row r="438" spans="1:13" ht="24.75" customHeight="1">
      <c r="A438" s="10"/>
      <c r="B438" s="55"/>
      <c r="C438" s="34"/>
      <c r="D438" s="20"/>
      <c r="E438" s="20"/>
      <c r="F438" s="37" t="s">
        <v>26</v>
      </c>
      <c r="G438" s="42">
        <f>I438+J438+K438+L438+M438</f>
        <v>749.5</v>
      </c>
      <c r="H438" s="42"/>
      <c r="I438" s="42"/>
      <c r="J438" s="27"/>
      <c r="K438" s="42">
        <v>0</v>
      </c>
      <c r="L438" s="42">
        <v>749.5</v>
      </c>
      <c r="M438" s="43"/>
    </row>
    <row r="439" spans="1:13" ht="24.75" customHeight="1">
      <c r="A439" s="10"/>
      <c r="B439" s="55"/>
      <c r="C439" s="34"/>
      <c r="D439" s="20"/>
      <c r="E439" s="20"/>
      <c r="F439" s="41" t="s">
        <v>27</v>
      </c>
      <c r="G439" s="42">
        <f aca="true" t="shared" si="121" ref="G439:G440">H439+I439+J439+K439+L439+M439</f>
        <v>0</v>
      </c>
      <c r="H439" s="42"/>
      <c r="I439" s="42"/>
      <c r="J439" s="27"/>
      <c r="K439" s="42">
        <v>0</v>
      </c>
      <c r="L439" s="42">
        <v>0</v>
      </c>
      <c r="M439" s="43"/>
    </row>
    <row r="440" spans="1:13" ht="24.75" customHeight="1">
      <c r="A440" s="10"/>
      <c r="B440" s="55"/>
      <c r="C440" s="34"/>
      <c r="D440" s="20"/>
      <c r="E440" s="20"/>
      <c r="F440" s="37" t="s">
        <v>28</v>
      </c>
      <c r="G440" s="42">
        <f t="shared" si="121"/>
        <v>17</v>
      </c>
      <c r="H440" s="42"/>
      <c r="I440" s="42"/>
      <c r="J440" s="27"/>
      <c r="K440" s="42">
        <v>0</v>
      </c>
      <c r="L440" s="42">
        <v>17</v>
      </c>
      <c r="M440" s="43"/>
    </row>
    <row r="441" spans="1:13" ht="63.75" customHeight="1">
      <c r="A441" s="10"/>
      <c r="B441" s="55" t="s">
        <v>207</v>
      </c>
      <c r="C441" s="34" t="s">
        <v>208</v>
      </c>
      <c r="D441" s="20"/>
      <c r="E441" s="20" t="s">
        <v>188</v>
      </c>
      <c r="F441" s="26" t="s">
        <v>21</v>
      </c>
      <c r="G441" s="42">
        <f>G446+G445+G444+G443+G442</f>
        <v>5000</v>
      </c>
      <c r="H441" s="42"/>
      <c r="I441" s="42"/>
      <c r="J441" s="27"/>
      <c r="K441" s="42">
        <f>K446+K445+K444+K443+K442</f>
        <v>0</v>
      </c>
      <c r="L441" s="27">
        <f>L442+L443+L444+L445+L446</f>
        <v>5000</v>
      </c>
      <c r="M441" s="43"/>
    </row>
    <row r="442" spans="1:13" ht="24.75" customHeight="1">
      <c r="A442" s="10"/>
      <c r="B442" s="55"/>
      <c r="C442" s="34"/>
      <c r="D442" s="20"/>
      <c r="E442" s="20"/>
      <c r="F442" s="37" t="s">
        <v>24</v>
      </c>
      <c r="G442" s="42">
        <f>I442+J442+K442+L442+M442</f>
        <v>4598.3</v>
      </c>
      <c r="H442" s="42"/>
      <c r="I442" s="42"/>
      <c r="J442" s="27"/>
      <c r="K442" s="42">
        <v>0</v>
      </c>
      <c r="L442" s="42">
        <v>4598.3</v>
      </c>
      <c r="M442" s="43"/>
    </row>
    <row r="443" spans="1:13" ht="24.75" customHeight="1">
      <c r="A443" s="10"/>
      <c r="B443" s="55"/>
      <c r="C443" s="34"/>
      <c r="D443" s="20"/>
      <c r="E443" s="20"/>
      <c r="F443" s="37" t="s">
        <v>25</v>
      </c>
      <c r="G443" s="42">
        <f aca="true" t="shared" si="122" ref="G443:G446">H443+I443+J443+K443+L443+M443</f>
        <v>242</v>
      </c>
      <c r="H443" s="42"/>
      <c r="I443" s="42"/>
      <c r="J443" s="27"/>
      <c r="K443" s="42">
        <v>0</v>
      </c>
      <c r="L443" s="42">
        <v>242</v>
      </c>
      <c r="M443" s="43"/>
    </row>
    <row r="444" spans="1:13" ht="24.75" customHeight="1">
      <c r="A444" s="10"/>
      <c r="B444" s="55"/>
      <c r="C444" s="34"/>
      <c r="D444" s="20"/>
      <c r="E444" s="20"/>
      <c r="F444" s="37" t="s">
        <v>26</v>
      </c>
      <c r="G444" s="42">
        <f t="shared" si="122"/>
        <v>149.7</v>
      </c>
      <c r="H444" s="42"/>
      <c r="I444" s="42"/>
      <c r="J444" s="27"/>
      <c r="K444" s="42">
        <v>0</v>
      </c>
      <c r="L444" s="42">
        <v>149.7</v>
      </c>
      <c r="M444" s="43"/>
    </row>
    <row r="445" spans="1:13" ht="24.75" customHeight="1">
      <c r="A445" s="10"/>
      <c r="B445" s="55"/>
      <c r="C445" s="34"/>
      <c r="D445" s="20"/>
      <c r="E445" s="20"/>
      <c r="F445" s="41" t="s">
        <v>27</v>
      </c>
      <c r="G445" s="42">
        <f t="shared" si="122"/>
        <v>0</v>
      </c>
      <c r="H445" s="42"/>
      <c r="I445" s="42"/>
      <c r="J445" s="27"/>
      <c r="K445" s="42"/>
      <c r="L445" s="42"/>
      <c r="M445" s="43"/>
    </row>
    <row r="446" spans="1:13" ht="24.75" customHeight="1">
      <c r="A446" s="10"/>
      <c r="B446" s="55"/>
      <c r="C446" s="34"/>
      <c r="D446" s="20"/>
      <c r="E446" s="20"/>
      <c r="F446" s="37" t="s">
        <v>28</v>
      </c>
      <c r="G446" s="42">
        <f t="shared" si="122"/>
        <v>10</v>
      </c>
      <c r="H446" s="42"/>
      <c r="I446" s="42"/>
      <c r="J446" s="27"/>
      <c r="K446" s="42">
        <v>0</v>
      </c>
      <c r="L446" s="42">
        <v>10</v>
      </c>
      <c r="M446" s="43"/>
    </row>
    <row r="447" spans="1:13" ht="69" customHeight="1">
      <c r="A447" s="10"/>
      <c r="B447" s="55" t="s">
        <v>209</v>
      </c>
      <c r="C447" s="34" t="s">
        <v>210</v>
      </c>
      <c r="D447" s="20"/>
      <c r="E447" s="34" t="s">
        <v>41</v>
      </c>
      <c r="F447" s="26" t="s">
        <v>21</v>
      </c>
      <c r="G447" s="42">
        <f>G452+G451+G450+G449+G448</f>
        <v>2500</v>
      </c>
      <c r="H447" s="42"/>
      <c r="I447" s="42"/>
      <c r="J447" s="27"/>
      <c r="K447" s="42">
        <f>K452+K451+K450+K449+K448</f>
        <v>0</v>
      </c>
      <c r="L447" s="27">
        <f>L448+L449+L450+L451+L452</f>
        <v>2500</v>
      </c>
      <c r="M447" s="43"/>
    </row>
    <row r="448" spans="1:13" ht="24.75" customHeight="1">
      <c r="A448" s="10"/>
      <c r="B448" s="55"/>
      <c r="C448" s="34"/>
      <c r="D448" s="20"/>
      <c r="E448" s="34"/>
      <c r="F448" s="37" t="s">
        <v>24</v>
      </c>
      <c r="G448" s="42">
        <f aca="true" t="shared" si="123" ref="G448:G452">H448+I448+J448+K448+L448+M448</f>
        <v>2301.9</v>
      </c>
      <c r="H448" s="42"/>
      <c r="I448" s="42"/>
      <c r="J448" s="27"/>
      <c r="K448" s="42">
        <v>0</v>
      </c>
      <c r="L448" s="42">
        <v>2301.9</v>
      </c>
      <c r="M448" s="43"/>
    </row>
    <row r="449" spans="1:13" ht="24.75" customHeight="1">
      <c r="A449" s="10"/>
      <c r="B449" s="55"/>
      <c r="C449" s="34"/>
      <c r="D449" s="20"/>
      <c r="E449" s="34"/>
      <c r="F449" s="37" t="s">
        <v>25</v>
      </c>
      <c r="G449" s="42">
        <f t="shared" si="123"/>
        <v>121.2</v>
      </c>
      <c r="H449" s="42"/>
      <c r="I449" s="42"/>
      <c r="J449" s="27"/>
      <c r="K449" s="42">
        <v>0</v>
      </c>
      <c r="L449" s="42">
        <v>121.2</v>
      </c>
      <c r="M449" s="43"/>
    </row>
    <row r="450" spans="1:13" ht="24.75" customHeight="1">
      <c r="A450" s="10"/>
      <c r="B450" s="55"/>
      <c r="C450" s="34"/>
      <c r="D450" s="20"/>
      <c r="E450" s="34"/>
      <c r="F450" s="37" t="s">
        <v>26</v>
      </c>
      <c r="G450" s="42">
        <f t="shared" si="123"/>
        <v>0</v>
      </c>
      <c r="H450" s="42"/>
      <c r="I450" s="42"/>
      <c r="J450" s="27"/>
      <c r="K450" s="42"/>
      <c r="L450" s="42"/>
      <c r="M450" s="43"/>
    </row>
    <row r="451" spans="1:13" ht="24.75" customHeight="1">
      <c r="A451" s="10"/>
      <c r="B451" s="55"/>
      <c r="C451" s="34"/>
      <c r="D451" s="20"/>
      <c r="E451" s="34"/>
      <c r="F451" s="41" t="s">
        <v>27</v>
      </c>
      <c r="G451" s="42">
        <f t="shared" si="123"/>
        <v>74.9</v>
      </c>
      <c r="H451" s="42"/>
      <c r="I451" s="42"/>
      <c r="J451" s="27"/>
      <c r="K451" s="42">
        <v>0</v>
      </c>
      <c r="L451" s="42">
        <v>74.9</v>
      </c>
      <c r="M451" s="43"/>
    </row>
    <row r="452" spans="1:13" ht="24.75" customHeight="1">
      <c r="A452" s="10"/>
      <c r="B452" s="55"/>
      <c r="C452" s="34"/>
      <c r="D452" s="20"/>
      <c r="E452" s="34"/>
      <c r="F452" s="37" t="s">
        <v>28</v>
      </c>
      <c r="G452" s="42">
        <f t="shared" si="123"/>
        <v>2</v>
      </c>
      <c r="H452" s="42"/>
      <c r="I452" s="42"/>
      <c r="J452" s="27"/>
      <c r="K452" s="42">
        <v>0</v>
      </c>
      <c r="L452" s="42">
        <v>2</v>
      </c>
      <c r="M452" s="43"/>
    </row>
    <row r="453" spans="1:13" ht="63.75" customHeight="1">
      <c r="A453" s="10"/>
      <c r="B453" s="55" t="s">
        <v>211</v>
      </c>
      <c r="C453" s="34" t="s">
        <v>212</v>
      </c>
      <c r="D453" s="20"/>
      <c r="E453" s="20" t="s">
        <v>213</v>
      </c>
      <c r="F453" s="26" t="s">
        <v>21</v>
      </c>
      <c r="G453" s="42">
        <f>G458+G457+G456+G455+G454</f>
        <v>2000</v>
      </c>
      <c r="H453" s="42"/>
      <c r="I453" s="42"/>
      <c r="J453" s="27"/>
      <c r="K453" s="42">
        <f>K458+K457+K456+K455+K454</f>
        <v>0</v>
      </c>
      <c r="L453" s="27">
        <f>L454+L455+L456+L457+L458</f>
        <v>2000</v>
      </c>
      <c r="M453" s="43"/>
    </row>
    <row r="454" spans="1:13" ht="24.75" customHeight="1">
      <c r="A454" s="10"/>
      <c r="B454" s="55"/>
      <c r="C454" s="34"/>
      <c r="D454" s="20"/>
      <c r="E454" s="20"/>
      <c r="F454" s="37" t="s">
        <v>24</v>
      </c>
      <c r="G454" s="42">
        <f aca="true" t="shared" si="124" ref="G454:G457">H454+I454+J454+K454+L454+M454</f>
        <v>1837.5</v>
      </c>
      <c r="H454" s="42"/>
      <c r="I454" s="42"/>
      <c r="J454" s="27"/>
      <c r="K454" s="42">
        <v>0</v>
      </c>
      <c r="L454" s="42">
        <v>1837.5</v>
      </c>
      <c r="M454" s="43"/>
    </row>
    <row r="455" spans="1:13" ht="24.75" customHeight="1">
      <c r="A455" s="10"/>
      <c r="B455" s="55"/>
      <c r="C455" s="34"/>
      <c r="D455" s="20"/>
      <c r="E455" s="20"/>
      <c r="F455" s="37" t="s">
        <v>25</v>
      </c>
      <c r="G455" s="42">
        <f t="shared" si="124"/>
        <v>96.7</v>
      </c>
      <c r="H455" s="42"/>
      <c r="I455" s="42"/>
      <c r="J455" s="27"/>
      <c r="K455" s="42">
        <v>0</v>
      </c>
      <c r="L455" s="42">
        <v>96.7</v>
      </c>
      <c r="M455" s="43"/>
    </row>
    <row r="456" spans="1:13" ht="24.75" customHeight="1">
      <c r="A456" s="10"/>
      <c r="B456" s="55"/>
      <c r="C456" s="34"/>
      <c r="D456" s="20"/>
      <c r="E456" s="20"/>
      <c r="F456" s="37" t="s">
        <v>26</v>
      </c>
      <c r="G456" s="42">
        <f t="shared" si="124"/>
        <v>0</v>
      </c>
      <c r="H456" s="42"/>
      <c r="I456" s="42"/>
      <c r="J456" s="27"/>
      <c r="K456" s="42">
        <v>0</v>
      </c>
      <c r="L456" s="42"/>
      <c r="M456" s="43"/>
    </row>
    <row r="457" spans="1:13" ht="24.75" customHeight="1">
      <c r="A457" s="10"/>
      <c r="B457" s="55"/>
      <c r="C457" s="34"/>
      <c r="D457" s="20"/>
      <c r="E457" s="20"/>
      <c r="F457" s="41" t="s">
        <v>27</v>
      </c>
      <c r="G457" s="42">
        <f t="shared" si="124"/>
        <v>59.8</v>
      </c>
      <c r="H457" s="42"/>
      <c r="I457" s="42"/>
      <c r="J457" s="27"/>
      <c r="K457" s="42">
        <v>0</v>
      </c>
      <c r="L457" s="42">
        <v>59.8</v>
      </c>
      <c r="M457" s="43"/>
    </row>
    <row r="458" spans="1:13" ht="24.75" customHeight="1">
      <c r="A458" s="10"/>
      <c r="B458" s="55"/>
      <c r="C458" s="34"/>
      <c r="D458" s="20"/>
      <c r="E458" s="20"/>
      <c r="F458" s="37" t="s">
        <v>28</v>
      </c>
      <c r="G458" s="42">
        <f>I458+J458+K458+L458+M458</f>
        <v>6</v>
      </c>
      <c r="H458" s="42"/>
      <c r="I458" s="42"/>
      <c r="J458" s="27"/>
      <c r="K458" s="42">
        <v>0</v>
      </c>
      <c r="L458" s="42">
        <v>6</v>
      </c>
      <c r="M458" s="43"/>
    </row>
    <row r="459" spans="1:13" ht="66" customHeight="1">
      <c r="A459" s="68" t="s">
        <v>214</v>
      </c>
      <c r="B459" s="69"/>
      <c r="C459" s="70" t="s">
        <v>215</v>
      </c>
      <c r="D459" s="71" t="s">
        <v>216</v>
      </c>
      <c r="E459" s="72" t="s">
        <v>216</v>
      </c>
      <c r="F459" s="73" t="s">
        <v>21</v>
      </c>
      <c r="G459" s="74">
        <f>G465+G464+G463+G462+G461</f>
        <v>719465</v>
      </c>
      <c r="H459" s="74">
        <f>H465+H464+H463+H462+H461</f>
        <v>23920.100000000002</v>
      </c>
      <c r="I459" s="72">
        <f>I465+I464+I463+I462+I461</f>
        <v>4784.000000000001</v>
      </c>
      <c r="J459" s="72">
        <f>J465+J464+J463+J462+J461</f>
        <v>302318.2</v>
      </c>
      <c r="K459" s="73">
        <f>K465+K464+K463+K462+K461</f>
        <v>280725.4</v>
      </c>
      <c r="L459" s="73">
        <f>L465+L464+L463+L462+L461</f>
        <v>71630.4</v>
      </c>
      <c r="M459" s="75">
        <f>M465+M464+M463+M462+M461</f>
        <v>36086.899999999994</v>
      </c>
    </row>
    <row r="460" spans="1:13" ht="24" customHeight="1">
      <c r="A460" s="68"/>
      <c r="B460" s="69"/>
      <c r="C460" s="70"/>
      <c r="D460" s="71"/>
      <c r="E460" s="76" t="s">
        <v>48</v>
      </c>
      <c r="F460" s="76"/>
      <c r="G460" s="76"/>
      <c r="H460" s="76"/>
      <c r="I460" s="76"/>
      <c r="J460" s="76"/>
      <c r="K460" s="76"/>
      <c r="L460" s="76"/>
      <c r="M460" s="76"/>
    </row>
    <row r="461" spans="1:13" ht="28.5" customHeight="1">
      <c r="A461" s="68"/>
      <c r="B461" s="69"/>
      <c r="C461" s="70"/>
      <c r="D461" s="71"/>
      <c r="E461" s="77" t="s">
        <v>216</v>
      </c>
      <c r="F461" s="78" t="s">
        <v>24</v>
      </c>
      <c r="G461" s="79">
        <f aca="true" t="shared" si="125" ref="G461:G465">H461+I461+J461+K461+L461+M461</f>
        <v>635666.5</v>
      </c>
      <c r="H461" s="79">
        <f aca="true" t="shared" si="126" ref="H461:H465">H468+H475+H482+H489+H496+H503+H510</f>
        <v>14753.500000000002</v>
      </c>
      <c r="I461" s="80">
        <f aca="true" t="shared" si="127" ref="I461:I465">I468+I475+I482+I489+I496+I503+I510</f>
        <v>520.3000000000001</v>
      </c>
      <c r="J461" s="80">
        <f aca="true" t="shared" si="128" ref="J461:J465">J468+J475+J482+J489+J496+J503+J510</f>
        <v>272892.3</v>
      </c>
      <c r="K461" s="80">
        <f>K468+K475+K482+K489+K496+K503+K510</f>
        <v>256404.30000000005</v>
      </c>
      <c r="L461" s="80">
        <f aca="true" t="shared" si="129" ref="L461:L465">L468+L475+L482+L489+L496+L503+L510</f>
        <v>61089.2</v>
      </c>
      <c r="M461" s="81">
        <f aca="true" t="shared" si="130" ref="M461:M465">M468+M475+M482+M489+M496+M503+M510</f>
        <v>30006.899999999998</v>
      </c>
    </row>
    <row r="462" spans="1:13" ht="28.5" customHeight="1">
      <c r="A462" s="68"/>
      <c r="B462" s="69"/>
      <c r="C462" s="70"/>
      <c r="D462" s="71"/>
      <c r="E462" s="80" t="s">
        <v>216</v>
      </c>
      <c r="F462" s="78" t="s">
        <v>25</v>
      </c>
      <c r="G462" s="79">
        <f t="shared" si="125"/>
        <v>46397</v>
      </c>
      <c r="H462" s="79">
        <f t="shared" si="126"/>
        <v>6916.1</v>
      </c>
      <c r="I462" s="80">
        <f t="shared" si="127"/>
        <v>2678.6000000000004</v>
      </c>
      <c r="J462" s="80">
        <f t="shared" si="128"/>
        <v>14768.300000000001</v>
      </c>
      <c r="K462" s="80">
        <f>K469+K476+K483+K497+K504+K511</f>
        <v>13570.699999999999</v>
      </c>
      <c r="L462" s="80">
        <f t="shared" si="129"/>
        <v>5416.5</v>
      </c>
      <c r="M462" s="81">
        <f t="shared" si="130"/>
        <v>3046.8</v>
      </c>
    </row>
    <row r="463" spans="1:13" ht="28.5" customHeight="1">
      <c r="A463" s="68"/>
      <c r="B463" s="69"/>
      <c r="C463" s="70"/>
      <c r="D463" s="71"/>
      <c r="E463" s="72" t="s">
        <v>216</v>
      </c>
      <c r="F463" s="78" t="s">
        <v>26</v>
      </c>
      <c r="G463" s="79">
        <f t="shared" si="125"/>
        <v>17439.7</v>
      </c>
      <c r="H463" s="79">
        <f t="shared" si="126"/>
        <v>548.8</v>
      </c>
      <c r="I463" s="80">
        <f t="shared" si="127"/>
        <v>149.9</v>
      </c>
      <c r="J463" s="80">
        <f t="shared" si="128"/>
        <v>7843.5</v>
      </c>
      <c r="K463" s="80">
        <f aca="true" t="shared" si="131" ref="K463:K465">K470+K477+K484+K491+K498+K505+K512</f>
        <v>5904</v>
      </c>
      <c r="L463" s="80">
        <f t="shared" si="129"/>
        <v>1916.3</v>
      </c>
      <c r="M463" s="82">
        <f t="shared" si="130"/>
        <v>1077.2</v>
      </c>
    </row>
    <row r="464" spans="1:13" ht="18.75" customHeight="1">
      <c r="A464" s="68"/>
      <c r="B464" s="69"/>
      <c r="C464" s="70"/>
      <c r="D464" s="71"/>
      <c r="E464" s="72" t="s">
        <v>216</v>
      </c>
      <c r="F464" s="78" t="s">
        <v>27</v>
      </c>
      <c r="G464" s="79">
        <f t="shared" si="125"/>
        <v>5670.2</v>
      </c>
      <c r="H464" s="80">
        <f t="shared" si="126"/>
        <v>192</v>
      </c>
      <c r="I464" s="80">
        <f t="shared" si="127"/>
        <v>100</v>
      </c>
      <c r="J464" s="80">
        <f t="shared" si="128"/>
        <v>2200.5</v>
      </c>
      <c r="K464" s="80">
        <f t="shared" si="131"/>
        <v>2353.4</v>
      </c>
      <c r="L464" s="80">
        <f t="shared" si="129"/>
        <v>524.3</v>
      </c>
      <c r="M464" s="81">
        <f t="shared" si="130"/>
        <v>300</v>
      </c>
    </row>
    <row r="465" spans="1:13" ht="26.25" customHeight="1">
      <c r="A465" s="68"/>
      <c r="B465" s="69"/>
      <c r="C465" s="70"/>
      <c r="D465" s="71"/>
      <c r="E465" s="72" t="s">
        <v>216</v>
      </c>
      <c r="F465" s="78" t="s">
        <v>28</v>
      </c>
      <c r="G465" s="80">
        <f t="shared" si="125"/>
        <v>14291.6</v>
      </c>
      <c r="H465" s="80">
        <f t="shared" si="126"/>
        <v>1509.7</v>
      </c>
      <c r="I465" s="80">
        <f t="shared" si="127"/>
        <v>1335.1999999999998</v>
      </c>
      <c r="J465" s="80">
        <f t="shared" si="128"/>
        <v>4613.6</v>
      </c>
      <c r="K465" s="80">
        <f t="shared" si="131"/>
        <v>2493</v>
      </c>
      <c r="L465" s="80">
        <f t="shared" si="129"/>
        <v>2684.1</v>
      </c>
      <c r="M465" s="81">
        <f t="shared" si="130"/>
        <v>1656</v>
      </c>
    </row>
    <row r="466" spans="1:13" ht="68.25" customHeight="1">
      <c r="A466" s="68"/>
      <c r="B466" s="83"/>
      <c r="C466" s="34" t="s">
        <v>64</v>
      </c>
      <c r="D466" s="5" t="s">
        <v>216</v>
      </c>
      <c r="E466" s="11" t="s">
        <v>216</v>
      </c>
      <c r="F466" s="8" t="s">
        <v>21</v>
      </c>
      <c r="G466" s="22">
        <f>G472+G471+G470+G469+G468</f>
        <v>376343.4</v>
      </c>
      <c r="H466" s="22">
        <f>H472+H471+H470+H469+H468</f>
        <v>0</v>
      </c>
      <c r="I466" s="22">
        <f>I472+I471+I470+I469+I468</f>
        <v>0</v>
      </c>
      <c r="J466" s="53">
        <f>J468+J469+J470+J471+J472</f>
        <v>246304.90000000002</v>
      </c>
      <c r="K466" s="22">
        <f>K472+K471+K470+K469+K468</f>
        <v>130038.50000000001</v>
      </c>
      <c r="L466" s="22">
        <f>L472+L471+L470+L468</f>
        <v>0</v>
      </c>
      <c r="M466" s="24">
        <f>M472+M471+M470+M469+M468</f>
        <v>0</v>
      </c>
    </row>
    <row r="467" spans="1:13" ht="35.25" customHeight="1">
      <c r="A467" s="68"/>
      <c r="B467" s="83"/>
      <c r="C467" s="34"/>
      <c r="D467" s="5"/>
      <c r="E467" s="25" t="s">
        <v>48</v>
      </c>
      <c r="F467" s="25"/>
      <c r="G467" s="25"/>
      <c r="H467" s="25"/>
      <c r="I467" s="25"/>
      <c r="J467" s="25"/>
      <c r="K467" s="25"/>
      <c r="L467" s="25"/>
      <c r="M467" s="25"/>
    </row>
    <row r="468" spans="1:13" ht="26.25" customHeight="1">
      <c r="A468" s="68"/>
      <c r="B468" s="83"/>
      <c r="C468" s="34"/>
      <c r="D468" s="5"/>
      <c r="E468" s="11" t="s">
        <v>216</v>
      </c>
      <c r="F468" s="84" t="s">
        <v>24</v>
      </c>
      <c r="G468" s="42">
        <f aca="true" t="shared" si="132" ref="G468:G472">H468+I468+J468+K468+L468+M468</f>
        <v>348936.80000000005</v>
      </c>
      <c r="H468" s="27">
        <f aca="true" t="shared" si="133" ref="H468:H472">H100</f>
        <v>0</v>
      </c>
      <c r="I468" s="42">
        <f aca="true" t="shared" si="134" ref="I468:I469">I100</f>
        <v>0</v>
      </c>
      <c r="J468" s="27">
        <f aca="true" t="shared" si="135" ref="J468:J472">J100</f>
        <v>228268.6</v>
      </c>
      <c r="K468" s="42">
        <f aca="true" t="shared" si="136" ref="K468:K472">K100</f>
        <v>120668.20000000001</v>
      </c>
      <c r="L468" s="27">
        <f aca="true" t="shared" si="137" ref="L468:L472">L118</f>
        <v>0</v>
      </c>
      <c r="M468" s="43">
        <f aca="true" t="shared" si="138" ref="M468:M469">M124</f>
        <v>0</v>
      </c>
    </row>
    <row r="469" spans="1:13" ht="27.75" customHeight="1">
      <c r="A469" s="68"/>
      <c r="B469" s="83"/>
      <c r="C469" s="34"/>
      <c r="D469" s="5"/>
      <c r="E469" s="11" t="s">
        <v>216</v>
      </c>
      <c r="F469" s="84" t="s">
        <v>25</v>
      </c>
      <c r="G469" s="42">
        <f t="shared" si="132"/>
        <v>14538.8</v>
      </c>
      <c r="H469" s="27">
        <f t="shared" si="133"/>
        <v>0</v>
      </c>
      <c r="I469" s="42">
        <f t="shared" si="134"/>
        <v>0</v>
      </c>
      <c r="J469" s="27">
        <f t="shared" si="135"/>
        <v>9511.1</v>
      </c>
      <c r="K469" s="42">
        <f t="shared" si="136"/>
        <v>5027.7</v>
      </c>
      <c r="L469" s="27">
        <f t="shared" si="137"/>
        <v>0</v>
      </c>
      <c r="M469" s="43">
        <f t="shared" si="138"/>
        <v>0</v>
      </c>
    </row>
    <row r="470" spans="1:13" ht="28.5" customHeight="1">
      <c r="A470" s="68"/>
      <c r="B470" s="83"/>
      <c r="C470" s="34"/>
      <c r="D470" s="5"/>
      <c r="E470" s="11" t="s">
        <v>216</v>
      </c>
      <c r="F470" s="84" t="s">
        <v>26</v>
      </c>
      <c r="G470" s="27">
        <f t="shared" si="132"/>
        <v>9167.3</v>
      </c>
      <c r="H470" s="27">
        <f t="shared" si="133"/>
        <v>0</v>
      </c>
      <c r="I470" s="42">
        <v>0</v>
      </c>
      <c r="J470" s="27">
        <f t="shared" si="135"/>
        <v>6559.1</v>
      </c>
      <c r="K470" s="42">
        <f t="shared" si="136"/>
        <v>2608.2</v>
      </c>
      <c r="L470" s="27">
        <f t="shared" si="137"/>
        <v>0</v>
      </c>
      <c r="M470" s="43">
        <f>M101</f>
        <v>0</v>
      </c>
    </row>
    <row r="471" spans="1:13" ht="13.5" customHeight="1">
      <c r="A471" s="68"/>
      <c r="B471" s="83"/>
      <c r="C471" s="34"/>
      <c r="D471" s="5"/>
      <c r="E471" s="11" t="s">
        <v>216</v>
      </c>
      <c r="F471" s="84" t="s">
        <v>27</v>
      </c>
      <c r="G471" s="42">
        <f t="shared" si="132"/>
        <v>1819.5</v>
      </c>
      <c r="H471" s="27">
        <f t="shared" si="133"/>
        <v>0</v>
      </c>
      <c r="I471" s="42">
        <f aca="true" t="shared" si="139" ref="I471:I472">I103</f>
        <v>0</v>
      </c>
      <c r="J471" s="27">
        <f t="shared" si="135"/>
        <v>795.1</v>
      </c>
      <c r="K471" s="42">
        <f t="shared" si="136"/>
        <v>1024.4</v>
      </c>
      <c r="L471" s="27">
        <f t="shared" si="137"/>
        <v>0</v>
      </c>
      <c r="M471" s="43">
        <f aca="true" t="shared" si="140" ref="M471:M472">M103</f>
        <v>0</v>
      </c>
    </row>
    <row r="472" spans="1:13" ht="28.5" customHeight="1">
      <c r="A472" s="68"/>
      <c r="B472" s="83"/>
      <c r="C472" s="34"/>
      <c r="D472" s="5"/>
      <c r="E472" s="11" t="s">
        <v>216</v>
      </c>
      <c r="F472" s="84" t="s">
        <v>28</v>
      </c>
      <c r="G472" s="42">
        <f t="shared" si="132"/>
        <v>1881</v>
      </c>
      <c r="H472" s="27">
        <f t="shared" si="133"/>
        <v>0</v>
      </c>
      <c r="I472" s="42">
        <f t="shared" si="139"/>
        <v>0</v>
      </c>
      <c r="J472" s="27">
        <f t="shared" si="135"/>
        <v>1171</v>
      </c>
      <c r="K472" s="42">
        <f t="shared" si="136"/>
        <v>710</v>
      </c>
      <c r="L472" s="27">
        <f t="shared" si="137"/>
        <v>0</v>
      </c>
      <c r="M472" s="43">
        <f t="shared" si="140"/>
        <v>0</v>
      </c>
    </row>
    <row r="473" spans="1:13" ht="66" customHeight="1">
      <c r="A473" s="68"/>
      <c r="B473" s="83"/>
      <c r="C473" s="34" t="s">
        <v>30</v>
      </c>
      <c r="D473" s="5" t="s">
        <v>216</v>
      </c>
      <c r="E473" s="11" t="s">
        <v>216</v>
      </c>
      <c r="F473" s="8" t="s">
        <v>21</v>
      </c>
      <c r="G473" s="22">
        <f>G479+G478+G477+G476+G475</f>
        <v>29741.1</v>
      </c>
      <c r="H473" s="22">
        <f>H479+H478+H477+H476+H475</f>
        <v>0</v>
      </c>
      <c r="I473" s="22">
        <f>I479+I478+I477+I476+I475</f>
        <v>0</v>
      </c>
      <c r="J473" s="53">
        <f>J475+J476+J477+J478+J479</f>
        <v>26597.6</v>
      </c>
      <c r="K473" s="22">
        <f>K479+K478+K477+K476+K475</f>
        <v>600</v>
      </c>
      <c r="L473" s="22">
        <f>L475+L476+L477+L478+L479</f>
        <v>2543.5</v>
      </c>
      <c r="M473" s="24">
        <f>M479+M478+M477+M476+M475</f>
        <v>0</v>
      </c>
    </row>
    <row r="474" spans="1:13" ht="28.5" customHeight="1">
      <c r="A474" s="68"/>
      <c r="B474" s="83"/>
      <c r="C474" s="34"/>
      <c r="D474" s="5"/>
      <c r="E474" s="25" t="s">
        <v>48</v>
      </c>
      <c r="F474" s="25"/>
      <c r="G474" s="25"/>
      <c r="H474" s="25"/>
      <c r="I474" s="25"/>
      <c r="J474" s="25"/>
      <c r="K474" s="25"/>
      <c r="L474" s="25"/>
      <c r="M474" s="25"/>
    </row>
    <row r="475" spans="1:13" ht="28.5" customHeight="1">
      <c r="A475" s="68"/>
      <c r="B475" s="83"/>
      <c r="C475" s="34"/>
      <c r="D475" s="5"/>
      <c r="E475" s="11" t="s">
        <v>216</v>
      </c>
      <c r="F475" s="84" t="s">
        <v>24</v>
      </c>
      <c r="G475" s="42">
        <f aca="true" t="shared" si="141" ref="G475:G479">H475+I475+J475+K475+L475+M475</f>
        <v>25855.7</v>
      </c>
      <c r="H475" s="27">
        <f aca="true" t="shared" si="142" ref="H475:H479">H18+H62+H208</f>
        <v>0</v>
      </c>
      <c r="I475" s="27">
        <f aca="true" t="shared" si="143" ref="I475:I479">I18+I62+I208</f>
        <v>0</v>
      </c>
      <c r="J475" s="42">
        <f aca="true" t="shared" si="144" ref="J475:J477">J18+J62+J208</f>
        <v>24590.8</v>
      </c>
      <c r="K475" s="27">
        <f aca="true" t="shared" si="145" ref="K475:K479">K18+K62+K208</f>
        <v>250</v>
      </c>
      <c r="L475" s="27">
        <f>L18+L62+L208</f>
        <v>1014.9</v>
      </c>
      <c r="M475" s="43">
        <f aca="true" t="shared" si="146" ref="M475:M479">M42+M86+M208</f>
        <v>0</v>
      </c>
    </row>
    <row r="476" spans="1:13" ht="28.5" customHeight="1">
      <c r="A476" s="68"/>
      <c r="B476" s="83"/>
      <c r="C476" s="34"/>
      <c r="D476" s="5"/>
      <c r="E476" s="11" t="s">
        <v>216</v>
      </c>
      <c r="F476" s="84" t="s">
        <v>25</v>
      </c>
      <c r="G476" s="42">
        <f t="shared" si="141"/>
        <v>1871.1999999999998</v>
      </c>
      <c r="H476" s="27">
        <f t="shared" si="142"/>
        <v>0</v>
      </c>
      <c r="I476" s="27">
        <f t="shared" si="143"/>
        <v>0</v>
      </c>
      <c r="J476" s="42">
        <f t="shared" si="144"/>
        <v>1024.6</v>
      </c>
      <c r="K476" s="27">
        <f t="shared" si="145"/>
        <v>170</v>
      </c>
      <c r="L476" s="27">
        <f>L19+L64+L210</f>
        <v>676.6</v>
      </c>
      <c r="M476" s="43">
        <f t="shared" si="146"/>
        <v>0</v>
      </c>
    </row>
    <row r="477" spans="1:13" ht="28.5" customHeight="1">
      <c r="A477" s="68"/>
      <c r="B477" s="83"/>
      <c r="C477" s="34"/>
      <c r="D477" s="5"/>
      <c r="E477" s="11" t="s">
        <v>216</v>
      </c>
      <c r="F477" s="84" t="s">
        <v>26</v>
      </c>
      <c r="G477" s="27">
        <f t="shared" si="141"/>
        <v>881.1999999999999</v>
      </c>
      <c r="H477" s="27">
        <f t="shared" si="142"/>
        <v>0</v>
      </c>
      <c r="I477" s="27">
        <f t="shared" si="143"/>
        <v>0</v>
      </c>
      <c r="J477" s="45">
        <f t="shared" si="144"/>
        <v>792.1999999999999</v>
      </c>
      <c r="K477" s="27">
        <f t="shared" si="145"/>
        <v>0</v>
      </c>
      <c r="L477" s="27">
        <f aca="true" t="shared" si="147" ref="L477:L479">L20+L64+L210</f>
        <v>89</v>
      </c>
      <c r="M477" s="28">
        <f t="shared" si="146"/>
        <v>0</v>
      </c>
    </row>
    <row r="478" spans="1:13" ht="21" customHeight="1">
      <c r="A478" s="68"/>
      <c r="B478" s="83"/>
      <c r="C478" s="34"/>
      <c r="D478" s="5"/>
      <c r="E478" s="11" t="s">
        <v>216</v>
      </c>
      <c r="F478" s="84" t="s">
        <v>27</v>
      </c>
      <c r="G478" s="42">
        <f t="shared" si="141"/>
        <v>100</v>
      </c>
      <c r="H478" s="27">
        <f t="shared" si="142"/>
        <v>0</v>
      </c>
      <c r="I478" s="27">
        <f t="shared" si="143"/>
        <v>0</v>
      </c>
      <c r="J478" s="42">
        <f>J21+J65+J217</f>
        <v>0</v>
      </c>
      <c r="K478" s="27">
        <f t="shared" si="145"/>
        <v>100</v>
      </c>
      <c r="L478" s="27">
        <f t="shared" si="147"/>
        <v>0</v>
      </c>
      <c r="M478" s="43">
        <f t="shared" si="146"/>
        <v>0</v>
      </c>
    </row>
    <row r="479" spans="1:13" ht="28.5" customHeight="1">
      <c r="A479" s="68"/>
      <c r="B479" s="83"/>
      <c r="C479" s="34"/>
      <c r="D479" s="5"/>
      <c r="E479" s="11" t="s">
        <v>216</v>
      </c>
      <c r="F479" s="84" t="s">
        <v>28</v>
      </c>
      <c r="G479" s="42">
        <f t="shared" si="141"/>
        <v>1033</v>
      </c>
      <c r="H479" s="27">
        <f t="shared" si="142"/>
        <v>0</v>
      </c>
      <c r="I479" s="27">
        <f t="shared" si="143"/>
        <v>0</v>
      </c>
      <c r="J479" s="42">
        <f>J22+J66+J212</f>
        <v>190</v>
      </c>
      <c r="K479" s="27">
        <f t="shared" si="145"/>
        <v>80</v>
      </c>
      <c r="L479" s="27">
        <f t="shared" si="147"/>
        <v>763</v>
      </c>
      <c r="M479" s="43">
        <f t="shared" si="146"/>
        <v>0</v>
      </c>
    </row>
    <row r="480" spans="1:13" ht="64.5" customHeight="1">
      <c r="A480" s="68"/>
      <c r="B480" s="83"/>
      <c r="C480" s="34" t="s">
        <v>33</v>
      </c>
      <c r="D480" s="5" t="s">
        <v>216</v>
      </c>
      <c r="E480" s="11" t="s">
        <v>216</v>
      </c>
      <c r="F480" s="8" t="s">
        <v>21</v>
      </c>
      <c r="G480" s="58">
        <f>G486+G485+G484+G483+G482</f>
        <v>21311.6</v>
      </c>
      <c r="H480" s="58">
        <f>H486+H485+H484+H483+H482</f>
        <v>19024.5</v>
      </c>
      <c r="I480" s="22">
        <f>I486+I485+I484+I483+I482</f>
        <v>2287.1000000000004</v>
      </c>
      <c r="J480" s="53">
        <f>J482+J483+J484+J485+J486</f>
        <v>0</v>
      </c>
      <c r="K480" s="22">
        <f>K486+K485+K484+K483+K482</f>
        <v>0</v>
      </c>
      <c r="L480" s="22">
        <f>L482+L483+L484+L485+L486</f>
        <v>0</v>
      </c>
      <c r="M480" s="24">
        <f>M486+M485+M484+M483+M482</f>
        <v>0</v>
      </c>
    </row>
    <row r="481" spans="1:13" ht="28.5" customHeight="1">
      <c r="A481" s="68"/>
      <c r="B481" s="83"/>
      <c r="C481" s="34"/>
      <c r="D481" s="5"/>
      <c r="E481" s="25" t="s">
        <v>48</v>
      </c>
      <c r="F481" s="25"/>
      <c r="G481" s="25"/>
      <c r="H481" s="25"/>
      <c r="I481" s="25"/>
      <c r="J481" s="25"/>
      <c r="K481" s="25"/>
      <c r="L481" s="25"/>
      <c r="M481" s="25"/>
    </row>
    <row r="482" spans="1:13" ht="28.5" customHeight="1">
      <c r="A482" s="68"/>
      <c r="B482" s="83"/>
      <c r="C482" s="34"/>
      <c r="D482" s="5"/>
      <c r="E482" s="11" t="s">
        <v>216</v>
      </c>
      <c r="F482" s="84" t="s">
        <v>24</v>
      </c>
      <c r="G482" s="42">
        <f aca="true" t="shared" si="148" ref="G482:G486">H482+I482+J482+K482+L482+M482</f>
        <v>14276.6</v>
      </c>
      <c r="H482" s="59">
        <f aca="true" t="shared" si="149" ref="H482:H486">H24+H226</f>
        <v>14178.800000000001</v>
      </c>
      <c r="I482" s="27">
        <f aca="true" t="shared" si="150" ref="I482:I486">I24+I226</f>
        <v>97.8</v>
      </c>
      <c r="J482" s="42">
        <f aca="true" t="shared" si="151" ref="J482:J486">J30+J226</f>
        <v>0</v>
      </c>
      <c r="K482" s="27">
        <v>0</v>
      </c>
      <c r="L482" s="27">
        <f aca="true" t="shared" si="152" ref="L482:L486">L42+L226</f>
        <v>0</v>
      </c>
      <c r="M482" s="43">
        <v>0</v>
      </c>
    </row>
    <row r="483" spans="1:13" ht="28.5" customHeight="1">
      <c r="A483" s="68"/>
      <c r="B483" s="83"/>
      <c r="C483" s="34"/>
      <c r="D483" s="5"/>
      <c r="E483" s="11" t="s">
        <v>216</v>
      </c>
      <c r="F483" s="84" t="s">
        <v>25</v>
      </c>
      <c r="G483" s="64">
        <f t="shared" si="148"/>
        <v>5604.4</v>
      </c>
      <c r="H483" s="59">
        <f t="shared" si="149"/>
        <v>4235.2</v>
      </c>
      <c r="I483" s="27">
        <f t="shared" si="150"/>
        <v>1369.2</v>
      </c>
      <c r="J483" s="42">
        <f t="shared" si="151"/>
        <v>0</v>
      </c>
      <c r="K483" s="27">
        <v>0</v>
      </c>
      <c r="L483" s="27">
        <f t="shared" si="152"/>
        <v>0</v>
      </c>
      <c r="M483" s="43">
        <v>0</v>
      </c>
    </row>
    <row r="484" spans="1:13" ht="28.5" customHeight="1">
      <c r="A484" s="68"/>
      <c r="B484" s="83"/>
      <c r="C484" s="34"/>
      <c r="D484" s="5"/>
      <c r="E484" s="11" t="s">
        <v>216</v>
      </c>
      <c r="F484" s="84" t="s">
        <v>26</v>
      </c>
      <c r="G484" s="59">
        <f t="shared" si="148"/>
        <v>463.2</v>
      </c>
      <c r="H484" s="59">
        <f t="shared" si="149"/>
        <v>377.5</v>
      </c>
      <c r="I484" s="27">
        <f t="shared" si="150"/>
        <v>85.7</v>
      </c>
      <c r="J484" s="45">
        <f t="shared" si="151"/>
        <v>0</v>
      </c>
      <c r="K484" s="27">
        <v>0</v>
      </c>
      <c r="L484" s="27">
        <f t="shared" si="152"/>
        <v>0</v>
      </c>
      <c r="M484" s="28">
        <v>0</v>
      </c>
    </row>
    <row r="485" spans="1:13" ht="19.5" customHeight="1">
      <c r="A485" s="68"/>
      <c r="B485" s="83"/>
      <c r="C485" s="34"/>
      <c r="D485" s="5"/>
      <c r="E485" s="11" t="s">
        <v>216</v>
      </c>
      <c r="F485" s="84" t="s">
        <v>27</v>
      </c>
      <c r="G485" s="42">
        <f t="shared" si="148"/>
        <v>192</v>
      </c>
      <c r="H485" s="27">
        <f t="shared" si="149"/>
        <v>192</v>
      </c>
      <c r="I485" s="27">
        <f t="shared" si="150"/>
        <v>0</v>
      </c>
      <c r="J485" s="42">
        <f t="shared" si="151"/>
        <v>0</v>
      </c>
      <c r="K485" s="27">
        <f>K39+K229</f>
        <v>0</v>
      </c>
      <c r="L485" s="27">
        <f t="shared" si="152"/>
        <v>0</v>
      </c>
      <c r="M485" s="43">
        <f>M51+M229</f>
        <v>0</v>
      </c>
    </row>
    <row r="486" spans="1:13" ht="28.5" customHeight="1">
      <c r="A486" s="68"/>
      <c r="B486" s="83"/>
      <c r="C486" s="34"/>
      <c r="D486" s="5"/>
      <c r="E486" s="11" t="s">
        <v>216</v>
      </c>
      <c r="F486" s="84" t="s">
        <v>28</v>
      </c>
      <c r="G486" s="42">
        <f t="shared" si="148"/>
        <v>775.4</v>
      </c>
      <c r="H486" s="27">
        <f t="shared" si="149"/>
        <v>41</v>
      </c>
      <c r="I486" s="27">
        <f t="shared" si="150"/>
        <v>734.4</v>
      </c>
      <c r="J486" s="42">
        <f t="shared" si="151"/>
        <v>0</v>
      </c>
      <c r="K486" s="27">
        <v>0</v>
      </c>
      <c r="L486" s="27">
        <f t="shared" si="152"/>
        <v>0</v>
      </c>
      <c r="M486" s="43">
        <v>0</v>
      </c>
    </row>
    <row r="487" spans="1:13" ht="69" customHeight="1">
      <c r="A487" s="68"/>
      <c r="B487" s="85"/>
      <c r="C487" s="34" t="s">
        <v>35</v>
      </c>
      <c r="D487" s="5" t="s">
        <v>216</v>
      </c>
      <c r="E487" s="86" t="s">
        <v>216</v>
      </c>
      <c r="F487" s="8" t="s">
        <v>21</v>
      </c>
      <c r="G487" s="22">
        <f>G493+G492+G491+G490+G489</f>
        <v>1907.6</v>
      </c>
      <c r="H487" s="53">
        <f>H493+H492+H491+H490+H489</f>
        <v>0</v>
      </c>
      <c r="I487" s="22">
        <f>I493+I492+I491+I490+I489</f>
        <v>0</v>
      </c>
      <c r="J487" s="22">
        <f>J493+J492+J491+J490+J489</f>
        <v>0</v>
      </c>
      <c r="K487" s="22">
        <f>K493+K492+K491+K490+K489</f>
        <v>0</v>
      </c>
      <c r="L487" s="22">
        <f>L493+L492+L491+L490+L489</f>
        <v>1907.6</v>
      </c>
      <c r="M487" s="24">
        <f>M493+M492+M491+M490+M489</f>
        <v>0</v>
      </c>
    </row>
    <row r="488" spans="1:13" ht="31.5" customHeight="1">
      <c r="A488" s="68"/>
      <c r="B488" s="85"/>
      <c r="C488" s="34"/>
      <c r="D488" s="5"/>
      <c r="E488" s="25" t="s">
        <v>48</v>
      </c>
      <c r="F488" s="25"/>
      <c r="G488" s="25"/>
      <c r="H488" s="25"/>
      <c r="I488" s="25"/>
      <c r="J488" s="25"/>
      <c r="K488" s="25"/>
      <c r="L488" s="25"/>
      <c r="M488" s="25"/>
    </row>
    <row r="489" spans="1:13" ht="32.25" customHeight="1">
      <c r="A489" s="68"/>
      <c r="B489" s="85"/>
      <c r="C489" s="34"/>
      <c r="D489" s="5"/>
      <c r="E489" s="86" t="s">
        <v>216</v>
      </c>
      <c r="F489" s="84" t="s">
        <v>24</v>
      </c>
      <c r="G489" s="42">
        <f aca="true" t="shared" si="153" ref="G489:G493">H489+I489+J489+K489+L489+M489</f>
        <v>761.1</v>
      </c>
      <c r="H489" s="42">
        <v>0</v>
      </c>
      <c r="I489" s="27">
        <v>0</v>
      </c>
      <c r="J489" s="27">
        <v>0</v>
      </c>
      <c r="K489" s="27">
        <v>0</v>
      </c>
      <c r="L489" s="27">
        <f aca="true" t="shared" si="154" ref="L489:L493">L30</f>
        <v>761.1</v>
      </c>
      <c r="M489" s="28">
        <v>0</v>
      </c>
    </row>
    <row r="490" spans="1:13" ht="29.25" customHeight="1">
      <c r="A490" s="68"/>
      <c r="B490" s="85"/>
      <c r="C490" s="34"/>
      <c r="D490" s="5"/>
      <c r="E490" s="86" t="s">
        <v>216</v>
      </c>
      <c r="F490" s="84" t="s">
        <v>25</v>
      </c>
      <c r="G490" s="42">
        <f t="shared" si="153"/>
        <v>507.4</v>
      </c>
      <c r="H490" s="42">
        <v>0</v>
      </c>
      <c r="I490" s="27">
        <v>0</v>
      </c>
      <c r="J490" s="27">
        <v>0</v>
      </c>
      <c r="K490" s="27">
        <v>0</v>
      </c>
      <c r="L490" s="45">
        <f t="shared" si="154"/>
        <v>507.4</v>
      </c>
      <c r="M490" s="28">
        <v>0</v>
      </c>
    </row>
    <row r="491" spans="1:13" ht="28.5" customHeight="1">
      <c r="A491" s="68"/>
      <c r="B491" s="85"/>
      <c r="C491" s="34"/>
      <c r="D491" s="5"/>
      <c r="E491" s="86" t="s">
        <v>216</v>
      </c>
      <c r="F491" s="84" t="s">
        <v>26</v>
      </c>
      <c r="G491" s="42">
        <f t="shared" si="153"/>
        <v>66.8</v>
      </c>
      <c r="H491" s="42">
        <v>0</v>
      </c>
      <c r="I491" s="27">
        <v>0</v>
      </c>
      <c r="J491" s="27">
        <v>0</v>
      </c>
      <c r="K491" s="27">
        <v>0</v>
      </c>
      <c r="L491" s="27">
        <f t="shared" si="154"/>
        <v>66.8</v>
      </c>
      <c r="M491" s="43">
        <v>0</v>
      </c>
    </row>
    <row r="492" spans="1:13" ht="13.5" customHeight="1">
      <c r="A492" s="68"/>
      <c r="B492" s="85"/>
      <c r="C492" s="34"/>
      <c r="D492" s="5"/>
      <c r="E492" s="86" t="s">
        <v>216</v>
      </c>
      <c r="F492" s="84" t="s">
        <v>27</v>
      </c>
      <c r="G492" s="42">
        <f t="shared" si="153"/>
        <v>0</v>
      </c>
      <c r="H492" s="42">
        <v>0</v>
      </c>
      <c r="I492" s="27">
        <v>0</v>
      </c>
      <c r="J492" s="27">
        <v>0</v>
      </c>
      <c r="K492" s="27">
        <v>0</v>
      </c>
      <c r="L492" s="27">
        <f t="shared" si="154"/>
        <v>0</v>
      </c>
      <c r="M492" s="28">
        <v>0</v>
      </c>
    </row>
    <row r="493" spans="1:13" ht="36.75" customHeight="1">
      <c r="A493" s="68"/>
      <c r="B493" s="85"/>
      <c r="C493" s="34"/>
      <c r="D493" s="5"/>
      <c r="E493" s="86" t="s">
        <v>216</v>
      </c>
      <c r="F493" s="84" t="s">
        <v>28</v>
      </c>
      <c r="G493" s="42">
        <f t="shared" si="153"/>
        <v>572.3</v>
      </c>
      <c r="H493" s="42">
        <v>0</v>
      </c>
      <c r="I493" s="27">
        <v>0</v>
      </c>
      <c r="J493" s="27">
        <v>0</v>
      </c>
      <c r="K493" s="27">
        <v>0</v>
      </c>
      <c r="L493" s="27">
        <f t="shared" si="154"/>
        <v>572.3</v>
      </c>
      <c r="M493" s="43">
        <v>0</v>
      </c>
    </row>
    <row r="494" spans="1:13" ht="60.75" customHeight="1">
      <c r="A494" s="68"/>
      <c r="B494" s="87"/>
      <c r="C494" s="34" t="s">
        <v>53</v>
      </c>
      <c r="D494" s="5" t="s">
        <v>216</v>
      </c>
      <c r="E494" s="86" t="s">
        <v>216</v>
      </c>
      <c r="F494" s="8" t="s">
        <v>21</v>
      </c>
      <c r="G494" s="88">
        <f>G500+G499+G498+G497+G496</f>
        <v>60043.500000000015</v>
      </c>
      <c r="H494" s="89">
        <f>H500+H499+H498+H497+H496</f>
        <v>0</v>
      </c>
      <c r="I494" s="89">
        <f>I500+I499+I498+I497+I496</f>
        <v>500</v>
      </c>
      <c r="J494" s="89">
        <f>J500+J499+J498+J497+J496</f>
        <v>1500</v>
      </c>
      <c r="K494" s="90">
        <f>K500+K499+K498+K497+K496</f>
        <v>58043.50000000001</v>
      </c>
      <c r="L494" s="90">
        <f>L500+L499+L498+L497+L496</f>
        <v>0</v>
      </c>
      <c r="M494" s="91">
        <f>M500+M499+M498+M497+M496</f>
        <v>0</v>
      </c>
    </row>
    <row r="495" spans="1:13" ht="30.75" customHeight="1">
      <c r="A495" s="68"/>
      <c r="B495" s="87"/>
      <c r="C495" s="34"/>
      <c r="D495" s="5"/>
      <c r="E495" s="25" t="s">
        <v>22</v>
      </c>
      <c r="F495" s="25"/>
      <c r="G495" s="25"/>
      <c r="H495" s="25"/>
      <c r="I495" s="25"/>
      <c r="J495" s="25"/>
      <c r="K495" s="25"/>
      <c r="L495" s="25"/>
      <c r="M495" s="25"/>
    </row>
    <row r="496" spans="1:13" ht="29.25" customHeight="1">
      <c r="A496" s="68"/>
      <c r="B496" s="87"/>
      <c r="C496" s="34"/>
      <c r="D496" s="5"/>
      <c r="E496" s="86" t="s">
        <v>216</v>
      </c>
      <c r="F496" s="84" t="s">
        <v>24</v>
      </c>
      <c r="G496" s="64">
        <f aca="true" t="shared" si="155" ref="G496:G500">H496+I496+J496+K496+L496+M496</f>
        <v>52950.70000000001</v>
      </c>
      <c r="H496" s="42">
        <f aca="true" t="shared" si="156" ref="H496:H500">H42+H74+H250</f>
        <v>0</v>
      </c>
      <c r="I496" s="42">
        <f aca="true" t="shared" si="157" ref="I496:I500">I42+I74+I250</f>
        <v>330.3</v>
      </c>
      <c r="J496" s="42">
        <f aca="true" t="shared" si="158" ref="J496:J500">J42+J74+J250</f>
        <v>540</v>
      </c>
      <c r="K496" s="42">
        <f aca="true" t="shared" si="159" ref="K496:K500">K42+K74+K250</f>
        <v>52080.40000000001</v>
      </c>
      <c r="L496" s="42">
        <f aca="true" t="shared" si="160" ref="L496:L500">L42+L74+L250</f>
        <v>0</v>
      </c>
      <c r="M496" s="43">
        <v>0</v>
      </c>
    </row>
    <row r="497" spans="1:13" ht="32.25" customHeight="1">
      <c r="A497" s="68"/>
      <c r="B497" s="87"/>
      <c r="C497" s="34"/>
      <c r="D497" s="5"/>
      <c r="E497" s="86" t="s">
        <v>216</v>
      </c>
      <c r="F497" s="84" t="s">
        <v>25</v>
      </c>
      <c r="G497" s="42">
        <f t="shared" si="155"/>
        <v>3744.8</v>
      </c>
      <c r="H497" s="42">
        <f t="shared" si="156"/>
        <v>0</v>
      </c>
      <c r="I497" s="42">
        <f t="shared" si="157"/>
        <v>19.7</v>
      </c>
      <c r="J497" s="42">
        <f t="shared" si="158"/>
        <v>360</v>
      </c>
      <c r="K497" s="42">
        <f t="shared" si="159"/>
        <v>3365.1000000000004</v>
      </c>
      <c r="L497" s="42">
        <f t="shared" si="160"/>
        <v>0</v>
      </c>
      <c r="M497" s="43">
        <v>0</v>
      </c>
    </row>
    <row r="498" spans="1:13" ht="30" customHeight="1">
      <c r="A498" s="68"/>
      <c r="B498" s="87"/>
      <c r="C498" s="34"/>
      <c r="D498" s="5"/>
      <c r="E498" s="86" t="s">
        <v>216</v>
      </c>
      <c r="F498" s="84" t="s">
        <v>26</v>
      </c>
      <c r="G498" s="42">
        <f t="shared" si="155"/>
        <v>1453</v>
      </c>
      <c r="H498" s="42">
        <f t="shared" si="156"/>
        <v>0</v>
      </c>
      <c r="I498" s="42">
        <f t="shared" si="157"/>
        <v>0</v>
      </c>
      <c r="J498" s="42">
        <f t="shared" si="158"/>
        <v>0</v>
      </c>
      <c r="K498" s="42">
        <f t="shared" si="159"/>
        <v>1453</v>
      </c>
      <c r="L498" s="42">
        <f t="shared" si="160"/>
        <v>0</v>
      </c>
      <c r="M498" s="43">
        <v>0</v>
      </c>
    </row>
    <row r="499" spans="1:13" ht="13.5" customHeight="1">
      <c r="A499" s="68"/>
      <c r="B499" s="87"/>
      <c r="C499" s="34"/>
      <c r="D499" s="5"/>
      <c r="E499" s="86" t="s">
        <v>216</v>
      </c>
      <c r="F499" s="84" t="s">
        <v>27</v>
      </c>
      <c r="G499" s="92">
        <f t="shared" si="155"/>
        <v>700</v>
      </c>
      <c r="H499" s="42">
        <f t="shared" si="156"/>
        <v>0</v>
      </c>
      <c r="I499" s="42">
        <f t="shared" si="157"/>
        <v>100</v>
      </c>
      <c r="J499" s="42">
        <f t="shared" si="158"/>
        <v>300</v>
      </c>
      <c r="K499" s="42">
        <f t="shared" si="159"/>
        <v>300</v>
      </c>
      <c r="L499" s="42">
        <f t="shared" si="160"/>
        <v>0</v>
      </c>
      <c r="M499" s="43">
        <v>0</v>
      </c>
    </row>
    <row r="500" spans="1:13" ht="24.75" customHeight="1">
      <c r="A500" s="68"/>
      <c r="B500" s="87"/>
      <c r="C500" s="34"/>
      <c r="D500" s="5"/>
      <c r="E500" s="86" t="s">
        <v>216</v>
      </c>
      <c r="F500" s="84" t="s">
        <v>28</v>
      </c>
      <c r="G500" s="42">
        <f t="shared" si="155"/>
        <v>1195</v>
      </c>
      <c r="H500" s="42">
        <f t="shared" si="156"/>
        <v>0</v>
      </c>
      <c r="I500" s="42">
        <f t="shared" si="157"/>
        <v>50</v>
      </c>
      <c r="J500" s="42">
        <f t="shared" si="158"/>
        <v>300</v>
      </c>
      <c r="K500" s="42">
        <f t="shared" si="159"/>
        <v>845</v>
      </c>
      <c r="L500" s="42">
        <f t="shared" si="160"/>
        <v>0</v>
      </c>
      <c r="M500" s="43">
        <v>0</v>
      </c>
    </row>
    <row r="501" spans="1:13" ht="66" customHeight="1">
      <c r="A501" s="68"/>
      <c r="B501" s="87"/>
      <c r="C501" s="34" t="s">
        <v>37</v>
      </c>
      <c r="D501" s="5" t="s">
        <v>216</v>
      </c>
      <c r="E501" s="86" t="s">
        <v>216</v>
      </c>
      <c r="F501" s="8" t="s">
        <v>21</v>
      </c>
      <c r="G501" s="22">
        <f>G507+G506+G505+G504+G503</f>
        <v>118605.6</v>
      </c>
      <c r="H501" s="22">
        <f>H503+H504+H505+H506+H507</f>
        <v>3263.7</v>
      </c>
      <c r="I501" s="22">
        <f>I503+I504+I505+I506+I507</f>
        <v>1996.9</v>
      </c>
      <c r="J501" s="22">
        <f>J503+J504+J505+J506+J507</f>
        <v>26415.7</v>
      </c>
      <c r="K501" s="22">
        <f>K503+K504+K505+K506+K507</f>
        <v>19043.4</v>
      </c>
      <c r="L501" s="93">
        <f>L503+L504+L505+L506+L507</f>
        <v>32679.299999999996</v>
      </c>
      <c r="M501" s="94">
        <f>M507+M506+M505+M504+M503</f>
        <v>33543.399999999994</v>
      </c>
    </row>
    <row r="502" spans="1:13" ht="30" customHeight="1">
      <c r="A502" s="68"/>
      <c r="B502" s="87"/>
      <c r="C502" s="34"/>
      <c r="D502" s="5"/>
      <c r="E502" s="25" t="s">
        <v>48</v>
      </c>
      <c r="F502" s="25"/>
      <c r="G502" s="25"/>
      <c r="H502" s="25"/>
      <c r="I502" s="25"/>
      <c r="J502" s="25"/>
      <c r="K502" s="25"/>
      <c r="L502" s="25"/>
      <c r="M502" s="25"/>
    </row>
    <row r="503" spans="1:13" ht="32.25" customHeight="1">
      <c r="A503" s="68"/>
      <c r="B503" s="87"/>
      <c r="C503" s="34"/>
      <c r="D503" s="5"/>
      <c r="E503" s="11" t="s">
        <v>216</v>
      </c>
      <c r="F503" s="84" t="s">
        <v>24</v>
      </c>
      <c r="G503" s="42">
        <f>H503+I503+J503+K503+L503+M503</f>
        <v>92074</v>
      </c>
      <c r="H503" s="27">
        <f aca="true" t="shared" si="161" ref="H503:H507">H36+H80+H298</f>
        <v>383.1</v>
      </c>
      <c r="I503" s="27">
        <f aca="true" t="shared" si="162" ref="I503:I507">I36+I80+I298</f>
        <v>92.2</v>
      </c>
      <c r="J503" s="27">
        <f aca="true" t="shared" si="163" ref="J503:J507">J36+J80+J298</f>
        <v>18862.899999999998</v>
      </c>
      <c r="K503" s="27">
        <f aca="true" t="shared" si="164" ref="K503:K507">K36+K80+K298</f>
        <v>16189.999999999998</v>
      </c>
      <c r="L503" s="42">
        <f aca="true" t="shared" si="165" ref="L503:L507">L36+L80+L298</f>
        <v>27553.699999999997</v>
      </c>
      <c r="M503" s="43">
        <f aca="true" t="shared" si="166" ref="M503:M507">M36+M80+M298</f>
        <v>28992.1</v>
      </c>
    </row>
    <row r="504" spans="1:13" ht="30.75" customHeight="1">
      <c r="A504" s="68"/>
      <c r="B504" s="87"/>
      <c r="C504" s="34"/>
      <c r="D504" s="5"/>
      <c r="E504" s="11" t="s">
        <v>216</v>
      </c>
      <c r="F504" s="84" t="s">
        <v>25</v>
      </c>
      <c r="G504" s="42">
        <f>J504+K504+L504+M504+M504+M504</f>
        <v>14599.100000000002</v>
      </c>
      <c r="H504" s="27">
        <f t="shared" si="161"/>
        <v>1787.3</v>
      </c>
      <c r="I504" s="27">
        <f t="shared" si="162"/>
        <v>1289.7</v>
      </c>
      <c r="J504" s="27">
        <f t="shared" si="163"/>
        <v>3452.6000000000004</v>
      </c>
      <c r="K504" s="27">
        <f t="shared" si="164"/>
        <v>1475.3000000000002</v>
      </c>
      <c r="L504" s="42">
        <f t="shared" si="165"/>
        <v>2560.9</v>
      </c>
      <c r="M504" s="43">
        <f t="shared" si="166"/>
        <v>2370.1</v>
      </c>
    </row>
    <row r="505" spans="1:13" ht="30" customHeight="1">
      <c r="A505" s="68"/>
      <c r="B505" s="87"/>
      <c r="C505" s="34"/>
      <c r="D505" s="5"/>
      <c r="E505" s="11" t="s">
        <v>216</v>
      </c>
      <c r="F505" s="84" t="s">
        <v>26</v>
      </c>
      <c r="G505" s="27">
        <f aca="true" t="shared" si="167" ref="G505:G507">H505+I505+J505+K505+L505+M505</f>
        <v>3013.5</v>
      </c>
      <c r="H505" s="27">
        <f t="shared" si="161"/>
        <v>114.2</v>
      </c>
      <c r="I505" s="27">
        <f t="shared" si="162"/>
        <v>64.2</v>
      </c>
      <c r="J505" s="27">
        <f t="shared" si="163"/>
        <v>492.20000000000005</v>
      </c>
      <c r="K505" s="27">
        <f t="shared" si="164"/>
        <v>493.4</v>
      </c>
      <c r="L505" s="27">
        <f t="shared" si="165"/>
        <v>861.3</v>
      </c>
      <c r="M505" s="28">
        <f t="shared" si="166"/>
        <v>988.2</v>
      </c>
    </row>
    <row r="506" spans="1:13" ht="13.5" customHeight="1">
      <c r="A506" s="68"/>
      <c r="B506" s="87"/>
      <c r="C506" s="34"/>
      <c r="D506" s="5"/>
      <c r="E506" s="11" t="s">
        <v>216</v>
      </c>
      <c r="F506" s="84" t="s">
        <v>27</v>
      </c>
      <c r="G506" s="42">
        <f t="shared" si="167"/>
        <v>1584.7000000000003</v>
      </c>
      <c r="H506" s="27">
        <f t="shared" si="161"/>
        <v>0</v>
      </c>
      <c r="I506" s="27">
        <f t="shared" si="162"/>
        <v>0</v>
      </c>
      <c r="J506" s="27">
        <f t="shared" si="163"/>
        <v>805.4000000000001</v>
      </c>
      <c r="K506" s="27">
        <f t="shared" si="164"/>
        <v>89.7</v>
      </c>
      <c r="L506" s="42">
        <f t="shared" si="165"/>
        <v>389.6</v>
      </c>
      <c r="M506" s="43">
        <f t="shared" si="166"/>
        <v>300</v>
      </c>
    </row>
    <row r="507" spans="1:13" ht="30" customHeight="1">
      <c r="A507" s="68"/>
      <c r="B507" s="87"/>
      <c r="C507" s="34"/>
      <c r="D507" s="5"/>
      <c r="E507" s="11" t="s">
        <v>216</v>
      </c>
      <c r="F507" s="84" t="s">
        <v>28</v>
      </c>
      <c r="G507" s="42">
        <f t="shared" si="167"/>
        <v>7334.3</v>
      </c>
      <c r="H507" s="27">
        <f t="shared" si="161"/>
        <v>979.1</v>
      </c>
      <c r="I507" s="27">
        <f t="shared" si="162"/>
        <v>550.8</v>
      </c>
      <c r="J507" s="27">
        <f t="shared" si="163"/>
        <v>2802.6</v>
      </c>
      <c r="K507" s="27">
        <f t="shared" si="164"/>
        <v>795</v>
      </c>
      <c r="L507" s="42">
        <f t="shared" si="165"/>
        <v>1313.8</v>
      </c>
      <c r="M507" s="28">
        <f t="shared" si="166"/>
        <v>893</v>
      </c>
    </row>
    <row r="508" spans="1:13" ht="66" customHeight="1">
      <c r="A508" s="68"/>
      <c r="B508" s="83"/>
      <c r="C508" s="95" t="s">
        <v>217</v>
      </c>
      <c r="D508" s="96" t="s">
        <v>216</v>
      </c>
      <c r="E508" s="86" t="s">
        <v>216</v>
      </c>
      <c r="F508" s="8" t="s">
        <v>21</v>
      </c>
      <c r="G508" s="22">
        <f>G514+G513+G512+G511+G510</f>
        <v>113175.40000000001</v>
      </c>
      <c r="H508" s="22">
        <f>H510+H511+H512+H513+H514</f>
        <v>1631.9</v>
      </c>
      <c r="I508" s="22">
        <f>I510+I511+I512+I513+I514</f>
        <v>0</v>
      </c>
      <c r="J508" s="53">
        <f>J510+J511+J512+J513+J514</f>
        <v>1500</v>
      </c>
      <c r="K508" s="22">
        <f>K510+K511+K512+K513+K514</f>
        <v>73000</v>
      </c>
      <c r="L508" s="22">
        <f>L510+L511+L512+L513+L514</f>
        <v>34499.99999999999</v>
      </c>
      <c r="M508" s="97">
        <f>M510+M511+M512+M513+M514</f>
        <v>2543.5</v>
      </c>
    </row>
    <row r="509" spans="1:13" ht="33" customHeight="1">
      <c r="A509" s="68"/>
      <c r="B509" s="83"/>
      <c r="C509" s="95"/>
      <c r="D509" s="96"/>
      <c r="E509" s="25" t="s">
        <v>48</v>
      </c>
      <c r="F509" s="25"/>
      <c r="G509" s="25"/>
      <c r="H509" s="25"/>
      <c r="I509" s="25"/>
      <c r="J509" s="25"/>
      <c r="K509" s="25"/>
      <c r="L509" s="25"/>
      <c r="M509" s="25"/>
    </row>
    <row r="510" spans="1:13" ht="27.75" customHeight="1">
      <c r="A510" s="68"/>
      <c r="B510" s="83"/>
      <c r="C510" s="95"/>
      <c r="D510" s="96"/>
      <c r="E510" s="86" t="s">
        <v>216</v>
      </c>
      <c r="F510" s="84" t="s">
        <v>24</v>
      </c>
      <c r="G510" s="42">
        <f aca="true" t="shared" si="168" ref="G510:G514">H510+I510+J510+K510+L510+M510</f>
        <v>100811.6</v>
      </c>
      <c r="H510" s="27">
        <f aca="true" t="shared" si="169" ref="H510:H514">H48+H86+H406</f>
        <v>191.6</v>
      </c>
      <c r="I510" s="27">
        <f aca="true" t="shared" si="170" ref="I510:I514">I48+I86+I406</f>
        <v>0</v>
      </c>
      <c r="J510" s="42">
        <f aca="true" t="shared" si="171" ref="J510:J514">J48+J86+J406</f>
        <v>630</v>
      </c>
      <c r="K510" s="27">
        <f aca="true" t="shared" si="172" ref="K510:K514">K48+K86+K406</f>
        <v>67215.7</v>
      </c>
      <c r="L510" s="27">
        <f aca="true" t="shared" si="173" ref="L510:L514">L66+L104+L406</f>
        <v>31759.5</v>
      </c>
      <c r="M510" s="28">
        <f aca="true" t="shared" si="174" ref="M510:M514">M48+M86+M406</f>
        <v>1014.8</v>
      </c>
    </row>
    <row r="511" spans="1:13" ht="29.25" customHeight="1">
      <c r="A511" s="68"/>
      <c r="B511" s="83"/>
      <c r="C511" s="95"/>
      <c r="D511" s="96"/>
      <c r="E511" s="86" t="s">
        <v>216</v>
      </c>
      <c r="F511" s="84" t="s">
        <v>25</v>
      </c>
      <c r="G511" s="42">
        <f t="shared" si="168"/>
        <v>7194.500000000001</v>
      </c>
      <c r="H511" s="27">
        <f t="shared" si="169"/>
        <v>893.6</v>
      </c>
      <c r="I511" s="27">
        <f t="shared" si="170"/>
        <v>0</v>
      </c>
      <c r="J511" s="42">
        <f t="shared" si="171"/>
        <v>420</v>
      </c>
      <c r="K511" s="27">
        <f t="shared" si="172"/>
        <v>3532.6000000000004</v>
      </c>
      <c r="L511" s="27">
        <f t="shared" si="173"/>
        <v>1671.6000000000001</v>
      </c>
      <c r="M511" s="28">
        <f t="shared" si="174"/>
        <v>676.7</v>
      </c>
    </row>
    <row r="512" spans="1:13" ht="27" customHeight="1">
      <c r="A512" s="68"/>
      <c r="B512" s="83"/>
      <c r="C512" s="95"/>
      <c r="D512" s="96"/>
      <c r="E512" s="86" t="s">
        <v>216</v>
      </c>
      <c r="F512" s="84" t="s">
        <v>26</v>
      </c>
      <c r="G512" s="42">
        <f t="shared" si="168"/>
        <v>2394.7</v>
      </c>
      <c r="H512" s="27">
        <f t="shared" si="169"/>
        <v>57.1</v>
      </c>
      <c r="I512" s="27">
        <f t="shared" si="170"/>
        <v>0</v>
      </c>
      <c r="J512" s="42">
        <f t="shared" si="171"/>
        <v>0</v>
      </c>
      <c r="K512" s="27">
        <f t="shared" si="172"/>
        <v>1349.4</v>
      </c>
      <c r="L512" s="27">
        <f t="shared" si="173"/>
        <v>899.2</v>
      </c>
      <c r="M512" s="28">
        <f t="shared" si="174"/>
        <v>89</v>
      </c>
    </row>
    <row r="513" spans="1:13" ht="13.5" customHeight="1">
      <c r="A513" s="68"/>
      <c r="B513" s="83"/>
      <c r="C513" s="95"/>
      <c r="D513" s="96"/>
      <c r="E513" s="86" t="s">
        <v>216</v>
      </c>
      <c r="F513" s="84" t="s">
        <v>27</v>
      </c>
      <c r="G513" s="27">
        <f t="shared" si="168"/>
        <v>1274</v>
      </c>
      <c r="H513" s="27">
        <f t="shared" si="169"/>
        <v>0</v>
      </c>
      <c r="I513" s="27">
        <f t="shared" si="170"/>
        <v>0</v>
      </c>
      <c r="J513" s="27">
        <f t="shared" si="171"/>
        <v>300</v>
      </c>
      <c r="K513" s="27">
        <f t="shared" si="172"/>
        <v>839.3</v>
      </c>
      <c r="L513" s="27">
        <f t="shared" si="173"/>
        <v>134.7</v>
      </c>
      <c r="M513" s="28">
        <f t="shared" si="174"/>
        <v>0</v>
      </c>
    </row>
    <row r="514" spans="1:13" ht="24.75" customHeight="1">
      <c r="A514" s="68"/>
      <c r="B514" s="83"/>
      <c r="C514" s="95"/>
      <c r="D514" s="96"/>
      <c r="E514" s="86" t="s">
        <v>216</v>
      </c>
      <c r="F514" s="84" t="s">
        <v>28</v>
      </c>
      <c r="G514" s="42">
        <f t="shared" si="168"/>
        <v>1500.6</v>
      </c>
      <c r="H514" s="27">
        <f t="shared" si="169"/>
        <v>489.6</v>
      </c>
      <c r="I514" s="27">
        <f t="shared" si="170"/>
        <v>0</v>
      </c>
      <c r="J514" s="42">
        <f t="shared" si="171"/>
        <v>150</v>
      </c>
      <c r="K514" s="27">
        <f t="shared" si="172"/>
        <v>63</v>
      </c>
      <c r="L514" s="27">
        <f t="shared" si="173"/>
        <v>35</v>
      </c>
      <c r="M514" s="28">
        <f t="shared" si="174"/>
        <v>763</v>
      </c>
    </row>
  </sheetData>
  <sheetProtection selectLockedCells="1" selectUnlockedCells="1"/>
  <mergeCells count="296">
    <mergeCell ref="K1:M1"/>
    <mergeCell ref="A2:M2"/>
    <mergeCell ref="A3:M3"/>
    <mergeCell ref="A4:A7"/>
    <mergeCell ref="B4:B7"/>
    <mergeCell ref="C4:C7"/>
    <mergeCell ref="D4:D7"/>
    <mergeCell ref="F4:M4"/>
    <mergeCell ref="E5:F7"/>
    <mergeCell ref="G5:M5"/>
    <mergeCell ref="H6:M6"/>
    <mergeCell ref="A9:A52"/>
    <mergeCell ref="C9:M9"/>
    <mergeCell ref="B10:B16"/>
    <mergeCell ref="C10:C16"/>
    <mergeCell ref="D10:D16"/>
    <mergeCell ref="E11:M11"/>
    <mergeCell ref="E12:E16"/>
    <mergeCell ref="B17:B22"/>
    <mergeCell ref="C17:C22"/>
    <mergeCell ref="D17:D22"/>
    <mergeCell ref="E17:E22"/>
    <mergeCell ref="B23:B28"/>
    <mergeCell ref="C23:C28"/>
    <mergeCell ref="D23:D28"/>
    <mergeCell ref="E23:E28"/>
    <mergeCell ref="B29:B34"/>
    <mergeCell ref="C29:C34"/>
    <mergeCell ref="D29:D34"/>
    <mergeCell ref="E29:E34"/>
    <mergeCell ref="B35:B40"/>
    <mergeCell ref="C35:C40"/>
    <mergeCell ref="D35:D40"/>
    <mergeCell ref="E35:E40"/>
    <mergeCell ref="B41:B46"/>
    <mergeCell ref="C41:C46"/>
    <mergeCell ref="D41:D46"/>
    <mergeCell ref="E41:E46"/>
    <mergeCell ref="B47:B52"/>
    <mergeCell ref="C47:C52"/>
    <mergeCell ref="D47:D52"/>
    <mergeCell ref="E47:E52"/>
    <mergeCell ref="A53:A90"/>
    <mergeCell ref="C53:M53"/>
    <mergeCell ref="B54:B60"/>
    <mergeCell ref="C54:C60"/>
    <mergeCell ref="D54:D60"/>
    <mergeCell ref="E55:M55"/>
    <mergeCell ref="E56:E60"/>
    <mergeCell ref="B61:B66"/>
    <mergeCell ref="C61:C66"/>
    <mergeCell ref="D61:D66"/>
    <mergeCell ref="E61:E66"/>
    <mergeCell ref="B67:B72"/>
    <mergeCell ref="C67:C72"/>
    <mergeCell ref="D67:D72"/>
    <mergeCell ref="E67:E72"/>
    <mergeCell ref="B73:B78"/>
    <mergeCell ref="C73:C78"/>
    <mergeCell ref="D73:D78"/>
    <mergeCell ref="E73:E78"/>
    <mergeCell ref="B79:B84"/>
    <mergeCell ref="C79:C84"/>
    <mergeCell ref="D79:D84"/>
    <mergeCell ref="E79:E84"/>
    <mergeCell ref="B85:B90"/>
    <mergeCell ref="C85:C90"/>
    <mergeCell ref="D85:D90"/>
    <mergeCell ref="E85:E90"/>
    <mergeCell ref="C91:M91"/>
    <mergeCell ref="A92:A410"/>
    <mergeCell ref="B92:B98"/>
    <mergeCell ref="C92:C98"/>
    <mergeCell ref="D92:D98"/>
    <mergeCell ref="E93:M93"/>
    <mergeCell ref="E94:E98"/>
    <mergeCell ref="B99:B104"/>
    <mergeCell ref="C99:C104"/>
    <mergeCell ref="D99:D206"/>
    <mergeCell ref="E99:E104"/>
    <mergeCell ref="B105:B110"/>
    <mergeCell ref="C105:C110"/>
    <mergeCell ref="E105:E110"/>
    <mergeCell ref="B111:B116"/>
    <mergeCell ref="C111:C116"/>
    <mergeCell ref="E111:E116"/>
    <mergeCell ref="B117:B122"/>
    <mergeCell ref="C117:C122"/>
    <mergeCell ref="E117:E122"/>
    <mergeCell ref="B123:B128"/>
    <mergeCell ref="C123:C128"/>
    <mergeCell ref="E123:E128"/>
    <mergeCell ref="B129:B134"/>
    <mergeCell ref="C129:C134"/>
    <mergeCell ref="E129:E134"/>
    <mergeCell ref="B135:B140"/>
    <mergeCell ref="C135:C140"/>
    <mergeCell ref="E135:E140"/>
    <mergeCell ref="B141:B146"/>
    <mergeCell ref="C141:C146"/>
    <mergeCell ref="E141:E146"/>
    <mergeCell ref="B147:B152"/>
    <mergeCell ref="C147:C152"/>
    <mergeCell ref="E147:E152"/>
    <mergeCell ref="B153:B158"/>
    <mergeCell ref="C153:C158"/>
    <mergeCell ref="E153:E158"/>
    <mergeCell ref="B159:B164"/>
    <mergeCell ref="C159:C164"/>
    <mergeCell ref="E159:E164"/>
    <mergeCell ref="B165:B170"/>
    <mergeCell ref="C165:C170"/>
    <mergeCell ref="E165:E170"/>
    <mergeCell ref="B171:B176"/>
    <mergeCell ref="C171:C176"/>
    <mergeCell ref="E171:E176"/>
    <mergeCell ref="B177:B182"/>
    <mergeCell ref="C177:C182"/>
    <mergeCell ref="E177:E182"/>
    <mergeCell ref="B183:B188"/>
    <mergeCell ref="C183:C188"/>
    <mergeCell ref="E183:E188"/>
    <mergeCell ref="B189:B194"/>
    <mergeCell ref="C189:C194"/>
    <mergeCell ref="E189:E194"/>
    <mergeCell ref="B195:B200"/>
    <mergeCell ref="C195:C200"/>
    <mergeCell ref="E195:E200"/>
    <mergeCell ref="B201:B206"/>
    <mergeCell ref="C201:C206"/>
    <mergeCell ref="E201:E206"/>
    <mergeCell ref="B207:B212"/>
    <mergeCell ref="C207:C212"/>
    <mergeCell ref="D207:D224"/>
    <mergeCell ref="E207:E212"/>
    <mergeCell ref="B213:B218"/>
    <mergeCell ref="C213:C218"/>
    <mergeCell ref="E213:E218"/>
    <mergeCell ref="B219:B224"/>
    <mergeCell ref="C219:C224"/>
    <mergeCell ref="E219:E224"/>
    <mergeCell ref="B225:B230"/>
    <mergeCell ref="C225:C230"/>
    <mergeCell ref="D225:D248"/>
    <mergeCell ref="E225:E230"/>
    <mergeCell ref="B231:B236"/>
    <mergeCell ref="C231:C236"/>
    <mergeCell ref="E231:E236"/>
    <mergeCell ref="B237:B242"/>
    <mergeCell ref="C237:C242"/>
    <mergeCell ref="E237:E242"/>
    <mergeCell ref="B243:B248"/>
    <mergeCell ref="C243:C248"/>
    <mergeCell ref="E243:E248"/>
    <mergeCell ref="B249:B254"/>
    <mergeCell ref="C249:C254"/>
    <mergeCell ref="D249:D296"/>
    <mergeCell ref="E249:E254"/>
    <mergeCell ref="B255:B260"/>
    <mergeCell ref="C255:C260"/>
    <mergeCell ref="E255:E260"/>
    <mergeCell ref="B261:B266"/>
    <mergeCell ref="C261:C266"/>
    <mergeCell ref="E261:E266"/>
    <mergeCell ref="B267:B272"/>
    <mergeCell ref="C267:C272"/>
    <mergeCell ref="E267:E272"/>
    <mergeCell ref="B273:B278"/>
    <mergeCell ref="C273:C278"/>
    <mergeCell ref="E273:E278"/>
    <mergeCell ref="B279:B284"/>
    <mergeCell ref="C279:C284"/>
    <mergeCell ref="E279:E284"/>
    <mergeCell ref="B285:B290"/>
    <mergeCell ref="C285:C290"/>
    <mergeCell ref="E285:E290"/>
    <mergeCell ref="B291:B296"/>
    <mergeCell ref="C291:C296"/>
    <mergeCell ref="E291:E296"/>
    <mergeCell ref="B297:B302"/>
    <mergeCell ref="C297:C302"/>
    <mergeCell ref="D297:D404"/>
    <mergeCell ref="E297:E302"/>
    <mergeCell ref="B303:B308"/>
    <mergeCell ref="C303:C308"/>
    <mergeCell ref="E303:E308"/>
    <mergeCell ref="B309:B314"/>
    <mergeCell ref="C309:C314"/>
    <mergeCell ref="E309:E314"/>
    <mergeCell ref="B315:B320"/>
    <mergeCell ref="C315:C320"/>
    <mergeCell ref="E315:E320"/>
    <mergeCell ref="B321:B326"/>
    <mergeCell ref="C321:C326"/>
    <mergeCell ref="E321:E326"/>
    <mergeCell ref="B327:B332"/>
    <mergeCell ref="C327:C332"/>
    <mergeCell ref="E327:E332"/>
    <mergeCell ref="B333:B338"/>
    <mergeCell ref="C333:C338"/>
    <mergeCell ref="E333:E338"/>
    <mergeCell ref="B339:B344"/>
    <mergeCell ref="C339:C344"/>
    <mergeCell ref="E339:E344"/>
    <mergeCell ref="B345:B350"/>
    <mergeCell ref="C345:C350"/>
    <mergeCell ref="E345:E350"/>
    <mergeCell ref="B351:B356"/>
    <mergeCell ref="C351:C356"/>
    <mergeCell ref="E351:E356"/>
    <mergeCell ref="B357:B362"/>
    <mergeCell ref="C357:C362"/>
    <mergeCell ref="E357:E362"/>
    <mergeCell ref="B363:B368"/>
    <mergeCell ref="C363:C368"/>
    <mergeCell ref="E363:E368"/>
    <mergeCell ref="B369:B374"/>
    <mergeCell ref="C369:C374"/>
    <mergeCell ref="E369:E374"/>
    <mergeCell ref="B375:B380"/>
    <mergeCell ref="C375:C380"/>
    <mergeCell ref="E375:E380"/>
    <mergeCell ref="B381:B386"/>
    <mergeCell ref="C381:C386"/>
    <mergeCell ref="E381:E386"/>
    <mergeCell ref="B387:B392"/>
    <mergeCell ref="C387:C392"/>
    <mergeCell ref="E387:E392"/>
    <mergeCell ref="B393:B398"/>
    <mergeCell ref="C393:C398"/>
    <mergeCell ref="E393:E398"/>
    <mergeCell ref="B399:B404"/>
    <mergeCell ref="C399:C404"/>
    <mergeCell ref="E399:E404"/>
    <mergeCell ref="B405:B410"/>
    <mergeCell ref="C405:C410"/>
    <mergeCell ref="D405:D458"/>
    <mergeCell ref="E405:E410"/>
    <mergeCell ref="A411:A458"/>
    <mergeCell ref="B411:B416"/>
    <mergeCell ref="C411:C416"/>
    <mergeCell ref="E411:E416"/>
    <mergeCell ref="B417:B422"/>
    <mergeCell ref="C417:C422"/>
    <mergeCell ref="E417:E422"/>
    <mergeCell ref="B423:B428"/>
    <mergeCell ref="C423:C428"/>
    <mergeCell ref="E423:E428"/>
    <mergeCell ref="B429:B434"/>
    <mergeCell ref="C429:C434"/>
    <mergeCell ref="E429:E434"/>
    <mergeCell ref="B435:B440"/>
    <mergeCell ref="C435:C440"/>
    <mergeCell ref="E435:E440"/>
    <mergeCell ref="B441:B446"/>
    <mergeCell ref="C441:C446"/>
    <mergeCell ref="E441:E446"/>
    <mergeCell ref="B447:B452"/>
    <mergeCell ref="C447:C452"/>
    <mergeCell ref="E447:E452"/>
    <mergeCell ref="B453:B458"/>
    <mergeCell ref="C453:C458"/>
    <mergeCell ref="E453:E458"/>
    <mergeCell ref="A459:A514"/>
    <mergeCell ref="B459:B465"/>
    <mergeCell ref="C459:C465"/>
    <mergeCell ref="D459:D465"/>
    <mergeCell ref="E460:M460"/>
    <mergeCell ref="B466:B472"/>
    <mergeCell ref="C466:C472"/>
    <mergeCell ref="D466:D472"/>
    <mergeCell ref="E467:M467"/>
    <mergeCell ref="B473:B479"/>
    <mergeCell ref="C473:C479"/>
    <mergeCell ref="D473:D479"/>
    <mergeCell ref="E474:M474"/>
    <mergeCell ref="B480:B486"/>
    <mergeCell ref="C480:C486"/>
    <mergeCell ref="D480:D486"/>
    <mergeCell ref="E481:M481"/>
    <mergeCell ref="B487:B493"/>
    <mergeCell ref="C487:C493"/>
    <mergeCell ref="D487:D493"/>
    <mergeCell ref="E488:M488"/>
    <mergeCell ref="B494:B500"/>
    <mergeCell ref="C494:C500"/>
    <mergeCell ref="D494:D500"/>
    <mergeCell ref="E495:M495"/>
    <mergeCell ref="B501:B507"/>
    <mergeCell ref="C501:C507"/>
    <mergeCell ref="D501:D507"/>
    <mergeCell ref="E502:M502"/>
    <mergeCell ref="B508:B514"/>
    <mergeCell ref="C508:C514"/>
    <mergeCell ref="D508:D514"/>
    <mergeCell ref="E509:M509"/>
  </mergeCells>
  <printOptions/>
  <pageMargins left="0.39375" right="0.2361111111111111" top="0.7875" bottom="0.19652777777777777" header="0.5118055555555555" footer="0.5118055555555555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C1:J13"/>
  <sheetViews>
    <sheetView tabSelected="1" zoomScale="75" zoomScaleNormal="75" workbookViewId="0" topLeftCell="A1">
      <selection activeCell="I17" sqref="I17"/>
    </sheetView>
  </sheetViews>
  <sheetFormatPr defaultColWidth="9.140625" defaultRowHeight="12.75" customHeight="1"/>
  <cols>
    <col min="3" max="3" width="21.8515625" style="0" customWidth="1"/>
    <col min="4" max="4" width="12.57421875" style="0" customWidth="1"/>
    <col min="5" max="5" width="10.57421875" style="0" customWidth="1"/>
    <col min="6" max="6" width="10.140625" style="0" customWidth="1"/>
    <col min="7" max="8" width="10.00390625" style="0" customWidth="1"/>
    <col min="9" max="10" width="9.8515625" style="0" customWidth="1"/>
  </cols>
  <sheetData>
    <row r="1" spans="9:10" ht="45.75" customHeight="1">
      <c r="I1" s="98" t="s">
        <v>218</v>
      </c>
      <c r="J1" s="98"/>
    </row>
    <row r="2" spans="4:10" ht="12.75" customHeight="1">
      <c r="D2" s="99" t="s">
        <v>219</v>
      </c>
      <c r="E2" s="99"/>
      <c r="F2" s="99"/>
      <c r="G2" s="99"/>
      <c r="H2" s="99"/>
      <c r="I2" s="99"/>
      <c r="J2" s="99"/>
    </row>
    <row r="3" spans="4:10" ht="12.75" customHeight="1">
      <c r="D3" s="100" t="s">
        <v>220</v>
      </c>
      <c r="E3" s="100"/>
      <c r="F3" s="100"/>
      <c r="G3" s="100"/>
      <c r="H3" s="100"/>
      <c r="I3" s="100"/>
      <c r="J3" s="100"/>
    </row>
    <row r="4" spans="4:10" ht="12.75" customHeight="1">
      <c r="D4" s="100"/>
      <c r="E4" s="100"/>
      <c r="F4" s="100"/>
      <c r="G4" s="100"/>
      <c r="H4" s="100"/>
      <c r="I4" s="100"/>
      <c r="J4" s="100"/>
    </row>
    <row r="5" spans="4:10" ht="39" customHeight="1">
      <c r="D5" s="100"/>
      <c r="E5" s="100"/>
      <c r="F5" s="100"/>
      <c r="G5" s="100"/>
      <c r="H5" s="100"/>
      <c r="I5" s="100"/>
      <c r="J5" s="100"/>
    </row>
    <row r="7" spans="3:10" ht="15.75" customHeight="1">
      <c r="C7" s="101" t="s">
        <v>221</v>
      </c>
      <c r="D7" s="102" t="s">
        <v>222</v>
      </c>
      <c r="E7" s="102"/>
      <c r="F7" s="102"/>
      <c r="G7" s="102"/>
      <c r="H7" s="102"/>
      <c r="I7" s="102"/>
      <c r="J7" s="102"/>
    </row>
    <row r="8" spans="3:10" ht="44.25" customHeight="1">
      <c r="C8" s="101"/>
      <c r="D8" s="103" t="s">
        <v>223</v>
      </c>
      <c r="E8" s="104" t="s">
        <v>224</v>
      </c>
      <c r="F8" s="104" t="s">
        <v>225</v>
      </c>
      <c r="G8" s="104" t="s">
        <v>226</v>
      </c>
      <c r="H8" s="104" t="s">
        <v>227</v>
      </c>
      <c r="I8" s="104" t="s">
        <v>228</v>
      </c>
      <c r="J8" s="104" t="s">
        <v>229</v>
      </c>
    </row>
    <row r="9" spans="3:10" ht="15" customHeight="1">
      <c r="C9" s="105" t="s">
        <v>11</v>
      </c>
      <c r="D9" s="106">
        <f>D13+D12+D11+D10</f>
        <v>702025.3</v>
      </c>
      <c r="E9" s="106">
        <f>E13+E12+E11+E10</f>
        <v>23371.300000000003</v>
      </c>
      <c r="F9" s="107">
        <f>F13+F12+F11+F10</f>
        <v>4634.1</v>
      </c>
      <c r="G9" s="107">
        <f>G13+G12+G11+G10</f>
        <v>294474.7</v>
      </c>
      <c r="H9" s="107">
        <f>H13+H12+H11+H10</f>
        <v>274821.4</v>
      </c>
      <c r="I9" s="107">
        <f>I13+I12+I11+I10</f>
        <v>69714.09999999999</v>
      </c>
      <c r="J9" s="107">
        <f>J13+J12+J11+J10</f>
        <v>35009.7</v>
      </c>
    </row>
    <row r="10" spans="3:10" ht="18" customHeight="1">
      <c r="C10" s="108" t="s">
        <v>230</v>
      </c>
      <c r="D10" s="109">
        <f aca="true" t="shared" si="0" ref="D10:D13">E10+F10+G10+H10+I10+J10</f>
        <v>635666.5</v>
      </c>
      <c r="E10" s="109">
        <f>'Таб. 15'!H461</f>
        <v>14753.500000000002</v>
      </c>
      <c r="F10" s="105">
        <f>'Таб. 15'!I461</f>
        <v>520.3000000000001</v>
      </c>
      <c r="G10" s="105">
        <f>'Таб. 15'!J461</f>
        <v>272892.3</v>
      </c>
      <c r="H10" s="105">
        <f>'Таб. 15'!K461</f>
        <v>256404.30000000005</v>
      </c>
      <c r="I10" s="105">
        <f>'Таб. 15'!L461</f>
        <v>61089.2</v>
      </c>
      <c r="J10" s="105">
        <f>'Таб. 15'!M461</f>
        <v>30006.899999999998</v>
      </c>
    </row>
    <row r="11" spans="3:10" ht="18" customHeight="1">
      <c r="C11" s="108" t="s">
        <v>231</v>
      </c>
      <c r="D11" s="105">
        <f t="shared" si="0"/>
        <v>46397</v>
      </c>
      <c r="E11" s="105">
        <f>'Таб. 15'!H462</f>
        <v>6916.1</v>
      </c>
      <c r="F11" s="105">
        <f>'Таб. 15'!I462</f>
        <v>2678.6000000000004</v>
      </c>
      <c r="G11" s="105">
        <f>'Таб. 15'!J462</f>
        <v>14768.300000000001</v>
      </c>
      <c r="H11" s="105">
        <f>'Таб. 15'!K462</f>
        <v>13570.699999999999</v>
      </c>
      <c r="I11" s="105">
        <f>'Таб. 15'!L462</f>
        <v>5416.5</v>
      </c>
      <c r="J11" s="105">
        <f>'Таб. 15'!M462</f>
        <v>3046.8</v>
      </c>
    </row>
    <row r="12" spans="3:10" ht="18" customHeight="1">
      <c r="C12" s="108" t="s">
        <v>232</v>
      </c>
      <c r="D12" s="105">
        <f t="shared" si="0"/>
        <v>5670.2</v>
      </c>
      <c r="E12" s="105">
        <f>'Таб. 15'!H464</f>
        <v>192</v>
      </c>
      <c r="F12" s="105">
        <f>'Таб. 15'!I464</f>
        <v>100</v>
      </c>
      <c r="G12" s="105">
        <f>'Таб. 15'!J464</f>
        <v>2200.5</v>
      </c>
      <c r="H12" s="105">
        <f>'Таб. 15'!K464</f>
        <v>2353.4</v>
      </c>
      <c r="I12" s="105">
        <f>'Таб. 15'!L464</f>
        <v>524.3</v>
      </c>
      <c r="J12" s="105">
        <f>'Таб. 15'!M464</f>
        <v>300</v>
      </c>
    </row>
    <row r="13" spans="3:10" ht="30" customHeight="1">
      <c r="C13" s="108" t="s">
        <v>233</v>
      </c>
      <c r="D13" s="105">
        <f t="shared" si="0"/>
        <v>14291.6</v>
      </c>
      <c r="E13" s="105">
        <f>'Таб. 15'!H465</f>
        <v>1509.7</v>
      </c>
      <c r="F13" s="105">
        <f>'Таб. 15'!I465</f>
        <v>1335.1999999999998</v>
      </c>
      <c r="G13" s="105">
        <f>'Таб. 15'!J465</f>
        <v>4613.6</v>
      </c>
      <c r="H13" s="105">
        <f>'Таб. 15'!K465</f>
        <v>2493</v>
      </c>
      <c r="I13" s="105">
        <f>'Таб. 15'!L465</f>
        <v>2684.1</v>
      </c>
      <c r="J13" s="105">
        <f>'Таб. 15'!M465</f>
        <v>1656</v>
      </c>
    </row>
  </sheetData>
  <sheetProtection selectLockedCells="1" selectUnlockedCells="1"/>
  <mergeCells count="5">
    <mergeCell ref="I1:J1"/>
    <mergeCell ref="D2:J2"/>
    <mergeCell ref="D3:J5"/>
    <mergeCell ref="C7:C8"/>
    <mergeCell ref="D7:J7"/>
  </mergeCells>
  <printOptions/>
  <pageMargins left="0.39375" right="0.39375" top="0.9840277777777777" bottom="0.39375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22491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2021-05-17T07:18:26Z</cp:lastPrinted>
  <dcterms:created xsi:type="dcterms:W3CDTF">2019-07-31T12:52:17Z</dcterms:created>
  <dcterms:modified xsi:type="dcterms:W3CDTF">2021-05-17T09:30:54Z</dcterms:modified>
  <cp:category/>
  <cp:version/>
  <cp:contentType/>
  <cp:contentStatus/>
  <cp:revision>139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1049-11.2.0.8684</vt:lpwstr>
  </property>
</Properties>
</file>